
<file path=[Content_Types].xml><?xml version="1.0" encoding="utf-8"?>
<!-- edited with XMLSPY v5 rel. 2 U (http://www.xmlspy.com) by Guido Cianciulli (ACCA software S.p.A.) -->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png" ContentType="image/png"/>
  <Default Extension="wmf" ContentType="image/x-wmf"/>
  <Default Extension="emf" ContentType="image/x-emf"/>
  <Default Extension="jpeg" ContentType="image/jpeg"/>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30" windowWidth="15435" windowHeight="10710"/>
  </bookViews>
  <sheets>
    <sheet name="Computo metrico" sheetId="1" r:id="rId1"/>
    <sheet name="Dati" sheetId="2" state="veryHidden" r:id="rId2"/>
  </sheets>
  <definedNames>
    <definedName name="_xlnm._FilterDatabase" localSheetId="0" hidden="1">Computo metrico!$B$3:$N$7</definedName>
  </definedNames>
  <calcPr calcId="124519"/>
</workbook>
</file>

<file path=xl/connections.xml><?xml version="1.0" encoding="utf-8"?>
<connections xmlns="http://schemas.openxmlformats.org/spreadsheetml/2006/main">
  <connection id="1" name="Misurazioni" type="4" refreshedVersion="0" background="1">
    <webPr xml="1" sourceData="1" url="C:\Misurazioni.XML" htmlTables="1" htmlFormat="all"/>
  </connection>
</connections>
</file>

<file path=xl/sharedStrings.xml><?xml version="1.0" encoding="utf-8"?>
<sst xmlns="http://schemas.openxmlformats.org/spreadsheetml/2006/main" count="32450" uniqueCount="32450">
  <si>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</si>
  <si>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</si>
  <si>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</si>
  <si>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</si>
  <si>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</si>
  <si>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</si>
  <si>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</si>
  <si>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</si>
  <si>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</si>
  <si>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</si>
  <si>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</si>
  <si>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</si>
  <si>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</si>
  <si>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</si>
  <si>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</si>
  <si>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</si>
  <si>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</si>
  <si>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</si>
  <si>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</si>
  <si>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</si>
  <si>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</si>
  <si>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ClDes</t>
  </si>
  <si>
    <t>ClQT</t>
  </si>
  <si>
    <t>Linha</t>
  </si>
  <si>
    <t>TOTALE euro</t>
  </si>
  <si>
    <t>AGGIUNGE NUOVA VOCE</t>
  </si>
  <si>
    <r>
      <t xml:space="preserve">documento realizzato con</t>
    </r>
    <r>
      <rPr>
        <b/>
        <sz val="6"/>
        <rFont val="Tahoma"/>
      </rPr>
      <t>PriMus</t>
    </r>
    <r>
      <rPr>
        <sz val="6"/>
        <rFont val="Tahoma"/>
      </rPr>
      <t xml:space="preserve"> for Excel by </t>
    </r>
    <r>
      <rPr>
        <b/>
        <sz val="6"/>
        <rFont val="Tahoma"/>
      </rPr>
      <t>ACCA software</t>
    </r>
    <r>
      <rPr>
        <sz val="6"/>
        <rFont val="Tahoma"/>
      </rPr>
      <t xml:space="preserve"> S.p.A.</t>
    </r>
  </si>
  <!--$FINEINTESTAZIONEE$-->
  <si>
    <t>1</t>
  </si>
  <si>
    <t>1C.02.100.0050.a</t>
  </si>
  <si>
    <t>Scavo a sezione obbligata a pareti verticali, eseguito a macchina, per una profondità superiore a 3.00 m, di materie di qualunque natura e consistenza, asciutte, bagnate, melmose, esclusa la roccia, inclusi i trovanti rocciosi o i relitti di muratura fino a 0.750 m³, comprese le opere provvisionali di segnalazione e di protezione: - con carico e deposito delle terre nell'ambito del cantiere</t>
  </si>
  <si>
    <t>M I S U R A Z I O N I:</t>
  </si>
  <si>
    <t>Scavi impiantistici esterni</t>
  </si>
  <si>
    <t/>
  </si>
  <si>
    <t/>
  </si>
  <si>
    <t/>
  </si>
  <si>
    <t>0</t>
  </si>
  <si>
    <t>ROUND(PRODUCT(E$ROW_PU$:H$ROW_LUNG$),2)</t>
  </si>
  <si>
    <t>0.00</t>
  </si>
  <si>
    <t>Scavo vano impianti</t>
  </si>
  <si>
    <t>28.50</t>
  </si>
  <si>
    <t/>
  </si>
  <si>
    <t/>
  </si>
  <si>
    <t>3.100</t>
  </si>
  <si>
    <t>ROUND(PRODUCT(E$ROW_PU$:H$ROW_LUNG$),2)</t>
  </si>
  <si>
    <t>88.35</t>
  </si>
  <si>
    <t>vasca imhoff collegamenti</t>
  </si>
  <si>
    <t/>
  </si>
  <si>
    <t>7.60</t>
  </si>
  <si>
    <t>0.400</t>
  </si>
  <si>
    <t>3.000</t>
  </si>
  <si>
    <t>ROUND(PRODUCT(E$ROW_PU$:H$ROW_LUNG$),2)</t>
  </si>
  <si>
    <t>9.12</t>
  </si>
  <si>
    <t>Pozzo</t>
  </si>
  <si>
    <t>2.00</t>
  </si>
  <si>
    <t/>
  </si>
  <si>
    <t/>
  </si>
  <si>
    <t>30.000</t>
  </si>
  <si>
    <t>ROUND(PRODUCT(E$ROW_PU$:H$ROW_LUNG$),2)</t>
  </si>
  <si>
    <t>60.00</t>
  </si>
  <si>
    <t>Collegamenti</t>
  </si>
  <si>
    <t/>
  </si>
  <si>
    <t>30.00</t>
  </si>
  <si>
    <t>0.400</t>
  </si>
  <si>
    <t>2.500</t>
  </si>
  <si>
    <t>ROUND(PRODUCT(E$ROW_PU$:H$ROW_LUNG$),2)</t>
  </si>
  <si>
    <t>30.00</t>
  </si>
  <si>
    <t>Serbatoi</t>
  </si>
  <si>
    <t>10.00</t>
  </si>
  <si>
    <t/>
  </si>
  <si>
    <t/>
  </si>
  <si>
    <t>2.500</t>
  </si>
  <si>
    <t>ROUND(PRODUCT(E$ROW_PU$:H$ROW_LUNG$),2)</t>
  </si>
  <si>
    <t>25.00</t>
  </si>
  <si>
    <t>3'</t>
  </si>
  <si>
    <t>SOMMANO m³</t>
  </si>
  <si>
    <t>ROUND(SUM(I$ROW_ID_SOMMANO_INIT$:I$ROW_ID_SOMMANO_FINE$),2)</t>
  </si>
  <si>
    <t>212.47</t>
  </si>
  <si>
    <t>13.55</t>
  </si>
  <si>
    <t>ROUND(PRODUCT(I$ROW_SOMMANO_QTA$:J$ROW_UNITARIO$),2)</t>
  </si>
  <si>
    <t>2878.97</t>
  </si>
  <si>
    <t/>
  </si>
  <si>
    <t>2</t>
  </si>
  <si>
    <t>1C.02.100.0020.a</t>
  </si>
  <si>
    <t>Scavo leggermente armato fino a 2.00 m di profondità, compresa l'armatura, il disarmo e la sistemazione del materiale a bordo scavo: - eseguito prevalentemente con mezzi meccanici</t>
  </si>
  <si>
    <t>M I S U R A Z I O N I:</t>
  </si>
  <si>
    <t>Scavi impiantistici (esteni)</t>
  </si>
  <si>
    <t/>
  </si>
  <si>
    <t/>
  </si>
  <si>
    <t/>
  </si>
  <si>
    <t>0</t>
  </si>
  <si>
    <t>ROUND(PRODUCT(E$ROW_PU$:H$ROW_LUNG$),2)</t>
  </si>
  <si>
    <t>0.00</t>
  </si>
  <si>
    <t>Scavo vano impianti</t>
  </si>
  <si>
    <t>14.60</t>
  </si>
  <si>
    <t/>
  </si>
  <si>
    <t/>
  </si>
  <si>
    <t/>
  </si>
  <si>
    <t>ROUND(PRODUCT(E$ROW_PU$:H$ROW_LUNG$),2)</t>
  </si>
  <si>
    <t>14.60</t>
  </si>
  <si>
    <t>Scavo vasca imhoff</t>
  </si>
  <si>
    <t>35.64</t>
  </si>
  <si>
    <t/>
  </si>
  <si>
    <t/>
  </si>
  <si>
    <t/>
  </si>
  <si>
    <t>ROUND(PRODUCT(E$ROW_PU$:H$ROW_LUNG$),2)</t>
  </si>
  <si>
    <t>35.64</t>
  </si>
  <si>
    <t>Collegamenti pozzo</t>
  </si>
  <si>
    <t>6.50</t>
  </si>
  <si>
    <t/>
  </si>
  <si>
    <t>0.400</t>
  </si>
  <si>
    <t>1.300</t>
  </si>
  <si>
    <t>ROUND(PRODUCT(E$ROW_PU$:H$ROW_LUNG$),2)</t>
  </si>
  <si>
    <t>3.38</t>
  </si>
  <si>
    <t>Trincee subdisperdenti</t>
  </si>
  <si>
    <t/>
  </si>
  <si>
    <t>323.00</t>
  </si>
  <si>
    <t>0.500</t>
  </si>
  <si>
    <t>0.700</t>
  </si>
  <si>
    <t>ROUND(PRODUCT(E$ROW_PU$:H$ROW_LUNG$),2)</t>
  </si>
  <si>
    <t>113.05</t>
  </si>
  <si>
    <t>Anello drenante</t>
  </si>
  <si>
    <t>0.50</t>
  </si>
  <si>
    <t>24.61</t>
  </si>
  <si>
    <t>2.130</t>
  </si>
  <si>
    <t>1.490</t>
  </si>
  <si>
    <t>ROUND(PRODUCT(E$ROW_PU$:H$ROW_LUNG$),2)</t>
  </si>
  <si>
    <t>39.05</t>
  </si>
  <si>
    <t>Anello drenante</t>
  </si>
  <si>
    <t>0.50</t>
  </si>
  <si>
    <t>25.40</t>
  </si>
  <si>
    <t>2.130</t>
  </si>
  <si>
    <t>1.490</t>
  </si>
  <si>
    <t>ROUND(PRODUCT(E$ROW_PU$:H$ROW_LUNG$),2)</t>
  </si>
  <si>
    <t>40.31</t>
  </si>
  <si>
    <t>Anello drenante</t>
  </si>
  <si>
    <t>0.50</t>
  </si>
  <si>
    <t>25.09</t>
  </si>
  <si>
    <t>2.130</t>
  </si>
  <si>
    <t>1.490</t>
  </si>
  <si>
    <t>ROUND(PRODUCT(E$ROW_PU$:H$ROW_LUNG$),2)</t>
  </si>
  <si>
    <t>39.81</t>
  </si>
  <si>
    <t>Geotermico</t>
  </si>
  <si>
    <t/>
  </si>
  <si>
    <t>608.30</t>
  </si>
  <si>
    <t>0.150</t>
  </si>
  <si>
    <t>0.300</t>
  </si>
  <si>
    <t>ROUND(PRODUCT(E$ROW_PU$:H$ROW_LUNG$),2)</t>
  </si>
  <si>
    <t>27.37</t>
  </si>
  <si>
    <t>Sonde</t>
  </si>
  <si>
    <t>15.00</t>
  </si>
  <si>
    <t>0.20</t>
  </si>
  <si>
    <t/>
  </si>
  <si>
    <t>1.300</t>
  </si>
  <si>
    <t>ROUND(PRODUCT(E$ROW_PU$:H$ROW_LUNG$),2)</t>
  </si>
  <si>
    <t>3.90</t>
  </si>
  <si>
    <t>3'</t>
  </si>
  <si>
    <t>SOMMANO m³</t>
  </si>
  <si>
    <t>ROUND(SUM(I$ROW_ID_SOMMANO_INIT$:I$ROW_ID_SOMMANO_FINE$),2)</t>
  </si>
  <si>
    <t>317.11</t>
  </si>
  <si>
    <t>11.29</t>
  </si>
  <si>
    <t>ROUND(PRODUCT(I$ROW_SOMMANO_QTA$:J$ROW_UNITARIO$),2)</t>
  </si>
  <si>
    <t>3580.17</t>
  </si>
  <si>
    <t/>
  </si>
  <si>
    <t>3</t>
  </si>
  <si>
    <t>1C.02.150.0010.b</t>
  </si>
  <si>
    <t>Scavo a sezione obbligata eseguito a mano di materie di qualsiasi natura e consistenza: - fino alla profondità di 0,80 m, con carico e trasporto ad impianti di stoccaggio, di recupero o a discarica;</t>
  </si>
  <si>
    <t>M I S U R A Z I O N I:</t>
  </si>
  <si>
    <t>Per scavo all'interno dell'edificio - quota media di sacavo 70 cm - 7 cm per pavimento e sottofondo</t>
  </si>
  <si>
    <t/>
  </si>
  <si>
    <t/>
  </si>
  <si>
    <t/>
  </si>
  <si>
    <t>0</t>
  </si>
  <si>
    <t>ROUND(PRODUCT(E$ROW_PU$:H$ROW_LUNG$),2)</t>
  </si>
  <si>
    <t>0.00</t>
  </si>
  <si>
    <t>PIANO INTERRATO</t>
  </si>
  <si>
    <t/>
  </si>
  <si>
    <t/>
  </si>
  <si>
    <t/>
  </si>
  <si>
    <t>0</t>
  </si>
  <si>
    <t>ROUND(PRODUCT(E$ROW_PU$:H$ROW_LUNG$),2)</t>
  </si>
  <si>
    <t>0.00</t>
  </si>
  <si>
    <t>VG.INT.01</t>
  </si>
  <si>
    <t>11.31</t>
  </si>
  <si>
    <t/>
  </si>
  <si>
    <t/>
  </si>
  <si>
    <t>0.800</t>
  </si>
  <si>
    <t>ROUND(PRODUCT(E$ROW_PU$:H$ROW_LUNG$),2)</t>
  </si>
  <si>
    <t>9.05</t>
  </si>
  <si>
    <t>PIANO TERRA</t>
  </si>
  <si>
    <t/>
  </si>
  <si>
    <t/>
  </si>
  <si>
    <t/>
  </si>
  <si>
    <t>0</t>
  </si>
  <si>
    <t>ROUND(PRODUCT(E$ROW_PU$:H$ROW_LUNG$),2)</t>
  </si>
  <si>
    <t>0.00</t>
  </si>
  <si>
    <t>VG.0.01</t>
  </si>
  <si>
    <t>16.45</t>
  </si>
  <si>
    <t/>
  </si>
  <si>
    <t/>
  </si>
  <si>
    <t>0.630</t>
  </si>
  <si>
    <t>ROUND(PRODUCT(E$ROW_PU$:H$ROW_LUNG$),2)</t>
  </si>
  <si>
    <t>10.36</t>
  </si>
  <si>
    <t>VG.0.02</t>
  </si>
  <si>
    <t>6.10</t>
  </si>
  <si>
    <t/>
  </si>
  <si>
    <t/>
  </si>
  <si>
    <t>0.630</t>
  </si>
  <si>
    <t>ROUND(PRODUCT(E$ROW_PU$:H$ROW_LUNG$),2)</t>
  </si>
  <si>
    <t>3.84</t>
  </si>
  <si>
    <t>VG.0.03</t>
  </si>
  <si>
    <t>17.04</t>
  </si>
  <si>
    <t/>
  </si>
  <si>
    <t/>
  </si>
  <si>
    <t>0.630</t>
  </si>
  <si>
    <t>ROUND(PRODUCT(E$ROW_PU$:H$ROW_LUNG$),2)</t>
  </si>
  <si>
    <t>10.74</t>
  </si>
  <si>
    <t>VG.0.04</t>
  </si>
  <si>
    <t>48.90</t>
  </si>
  <si>
    <t/>
  </si>
  <si>
    <t/>
  </si>
  <si>
    <t>0.630</t>
  </si>
  <si>
    <t>ROUND(PRODUCT(E$ROW_PU$:H$ROW_LUNG$),2)</t>
  </si>
  <si>
    <t>30.81</t>
  </si>
  <si>
    <t>VG.0.05</t>
  </si>
  <si>
    <t/>
  </si>
  <si>
    <t>1.79</t>
  </si>
  <si>
    <t>1.060</t>
  </si>
  <si>
    <t>0.630</t>
  </si>
  <si>
    <t>ROUND(PRODUCT(E$ROW_PU$:H$ROW_LUNG$),2)</t>
  </si>
  <si>
    <t>1.20</t>
  </si>
  <si>
    <t>VG.0.06</t>
  </si>
  <si>
    <t>5.08</t>
  </si>
  <si>
    <t/>
  </si>
  <si>
    <t/>
  </si>
  <si>
    <t>0.630</t>
  </si>
  <si>
    <t>ROUND(PRODUCT(E$ROW_PU$:H$ROW_LUNG$),2)</t>
  </si>
  <si>
    <t>3.20</t>
  </si>
  <si>
    <t>VG.0.07</t>
  </si>
  <si>
    <t>7.18</t>
  </si>
  <si>
    <t/>
  </si>
  <si>
    <t/>
  </si>
  <si>
    <t>0.630</t>
  </si>
  <si>
    <t>ROUND(PRODUCT(E$ROW_PU$:H$ROW_LUNG$),2)</t>
  </si>
  <si>
    <t>4.52</t>
  </si>
  <si>
    <t>VG.0.08</t>
  </si>
  <si>
    <t>24.75</t>
  </si>
  <si>
    <t/>
  </si>
  <si>
    <t/>
  </si>
  <si>
    <t>0.630</t>
  </si>
  <si>
    <t>ROUND(PRODUCT(E$ROW_PU$:H$ROW_LUNG$),2)</t>
  </si>
  <si>
    <t>15.59</t>
  </si>
  <si>
    <t>VG.0.09</t>
  </si>
  <si>
    <t>125.75</t>
  </si>
  <si>
    <t/>
  </si>
  <si>
    <t/>
  </si>
  <si>
    <t>0.630</t>
  </si>
  <si>
    <t>ROUND(PRODUCT(E$ROW_PU$:H$ROW_LUNG$),2)</t>
  </si>
  <si>
    <t>79.22</t>
  </si>
  <si>
    <t>VG.0.10</t>
  </si>
  <si>
    <t>49.86</t>
  </si>
  <si>
    <t/>
  </si>
  <si>
    <t/>
  </si>
  <si>
    <t>0.630</t>
  </si>
  <si>
    <t>ROUND(PRODUCT(E$ROW_PU$:H$ROW_LUNG$),2)</t>
  </si>
  <si>
    <t>31.41</t>
  </si>
  <si>
    <t>VG.0.12</t>
  </si>
  <si>
    <t>4.70</t>
  </si>
  <si>
    <t/>
  </si>
  <si>
    <t/>
  </si>
  <si>
    <t>0.630</t>
  </si>
  <si>
    <t>ROUND(PRODUCT(E$ROW_PU$:H$ROW_LUNG$),2)</t>
  </si>
  <si>
    <t>2.96</t>
  </si>
  <si>
    <t>VG.0.13-14</t>
  </si>
  <si>
    <t/>
  </si>
  <si>
    <t>0.94</t>
  </si>
  <si>
    <t>3.710</t>
  </si>
  <si>
    <t>0.630</t>
  </si>
  <si>
    <t>ROUND(PRODUCT(E$ROW_PU$:H$ROW_LUNG$),2)</t>
  </si>
  <si>
    <t>2.20</t>
  </si>
  <si>
    <t>VG.0.15</t>
  </si>
  <si>
    <t>7.49</t>
  </si>
  <si>
    <t/>
  </si>
  <si>
    <t/>
  </si>
  <si>
    <t>0.630</t>
  </si>
  <si>
    <t>ROUND(PRODUCT(E$ROW_PU$:H$ROW_LUNG$),2)</t>
  </si>
  <si>
    <t>4.72</t>
  </si>
  <si>
    <t>VG.0.16</t>
  </si>
  <si>
    <t>42.03</t>
  </si>
  <si>
    <t/>
  </si>
  <si>
    <t/>
  </si>
  <si>
    <t>0.630</t>
  </si>
  <si>
    <t>ROUND(PRODUCT(E$ROW_PU$:H$ROW_LUNG$),2)</t>
  </si>
  <si>
    <t>26.48</t>
  </si>
  <si>
    <t>VG.0.17</t>
  </si>
  <si>
    <t>23.18</t>
  </si>
  <si>
    <t/>
  </si>
  <si>
    <t/>
  </si>
  <si>
    <t>0.630</t>
  </si>
  <si>
    <t>ROUND(PRODUCT(E$ROW_PU$:H$ROW_LUNG$),2)</t>
  </si>
  <si>
    <t>14.60</t>
  </si>
  <si>
    <t>VG.0.18</t>
  </si>
  <si>
    <t>11.24</t>
  </si>
  <si>
    <t/>
  </si>
  <si>
    <t/>
  </si>
  <si>
    <t>0.630</t>
  </si>
  <si>
    <t>ROUND(PRODUCT(E$ROW_PU$:H$ROW_LUNG$),2)</t>
  </si>
  <si>
    <t>7.08</t>
  </si>
  <si>
    <t>VG.0.17-18 - fossa elevatore</t>
  </si>
  <si>
    <t/>
  </si>
  <si>
    <t>2.56</t>
  </si>
  <si>
    <t>2.400</t>
  </si>
  <si>
    <t>2.270</t>
  </si>
  <si>
    <t>ROUND(PRODUCT(E$ROW_PU$:H$ROW_LUNG$),2)</t>
  </si>
  <si>
    <t>13.95</t>
  </si>
  <si>
    <t>Maggior scavo per trincee</t>
  </si>
  <si>
    <t/>
  </si>
  <si>
    <t/>
  </si>
  <si>
    <t/>
  </si>
  <si>
    <t>0</t>
  </si>
  <si>
    <t>ROUND(PRODUCT(E$ROW_PU$:H$ROW_LUNG$),2)</t>
  </si>
  <si>
    <t>0.00</t>
  </si>
  <si>
    <t>VG.0.03</t>
  </si>
  <si>
    <t/>
  </si>
  <si>
    <t>1.20</t>
  </si>
  <si>
    <t>2.340</t>
  </si>
  <si>
    <t>0.340</t>
  </si>
  <si>
    <t>ROUND(PRODUCT(E$ROW_PU$:H$ROW_LUNG$),2)</t>
  </si>
  <si>
    <t>0.95</t>
  </si>
  <si>
    <t>VG.0.04</t>
  </si>
  <si>
    <t/>
  </si>
  <si>
    <t>8.18</t>
  </si>
  <si>
    <t>1.200</t>
  </si>
  <si>
    <t>0.340</t>
  </si>
  <si>
    <t>ROUND(PRODUCT(E$ROW_PU$:H$ROW_LUNG$),2)</t>
  </si>
  <si>
    <t>3.34</t>
  </si>
  <si>
    <t>VG.0.04</t>
  </si>
  <si>
    <t/>
  </si>
  <si>
    <t>7.80</t>
  </si>
  <si>
    <t>1.200</t>
  </si>
  <si>
    <t>0.340</t>
  </si>
  <si>
    <t>ROUND(PRODUCT(E$ROW_PU$:H$ROW_LUNG$),2)</t>
  </si>
  <si>
    <t>3.18</t>
  </si>
  <si>
    <t>VG.0.07-0.08</t>
  </si>
  <si>
    <t/>
  </si>
  <si>
    <t>7.80</t>
  </si>
  <si>
    <t>1.200</t>
  </si>
  <si>
    <t>0.340</t>
  </si>
  <si>
    <t>ROUND(PRODUCT(E$ROW_PU$:H$ROW_LUNG$),2)</t>
  </si>
  <si>
    <t>3.18</t>
  </si>
  <si>
    <t>VG.0.07-0.08</t>
  </si>
  <si>
    <t/>
  </si>
  <si>
    <t>1.20</t>
  </si>
  <si>
    <t>2.040</t>
  </si>
  <si>
    <t>0.340</t>
  </si>
  <si>
    <t>ROUND(PRODUCT(E$ROW_PU$:H$ROW_LUNG$),2)</t>
  </si>
  <si>
    <t>0.83</t>
  </si>
  <si>
    <t>VG.0.09</t>
  </si>
  <si>
    <t/>
  </si>
  <si>
    <t>13.02</t>
  </si>
  <si>
    <t>1.200</t>
  </si>
  <si>
    <t>0.340</t>
  </si>
  <si>
    <t>ROUND(PRODUCT(E$ROW_PU$:H$ROW_LUNG$),2)</t>
  </si>
  <si>
    <t>5.31</t>
  </si>
  <si>
    <t>VG.0.09</t>
  </si>
  <si>
    <t/>
  </si>
  <si>
    <t>13.14</t>
  </si>
  <si>
    <t>1.200</t>
  </si>
  <si>
    <t>0.340</t>
  </si>
  <si>
    <t>ROUND(PRODUCT(E$ROW_PU$:H$ROW_LUNG$),2)</t>
  </si>
  <si>
    <t>5.36</t>
  </si>
  <si>
    <t>VG.0.09</t>
  </si>
  <si>
    <t/>
  </si>
  <si>
    <t>1.20</t>
  </si>
  <si>
    <t>9.280</t>
  </si>
  <si>
    <t>0.340</t>
  </si>
  <si>
    <t>ROUND(PRODUCT(E$ROW_PU$:H$ROW_LUNG$),2)</t>
  </si>
  <si>
    <t>3.79</t>
  </si>
  <si>
    <t>VG.0.09</t>
  </si>
  <si>
    <t/>
  </si>
  <si>
    <t>1.20</t>
  </si>
  <si>
    <t>9.370</t>
  </si>
  <si>
    <t>0.340</t>
  </si>
  <si>
    <t>ROUND(PRODUCT(E$ROW_PU$:H$ROW_LUNG$),2)</t>
  </si>
  <si>
    <t>3.82</t>
  </si>
  <si>
    <t>VG.0.10</t>
  </si>
  <si>
    <t/>
  </si>
  <si>
    <t>1.20</t>
  </si>
  <si>
    <t>10.060</t>
  </si>
  <si>
    <t>0.340</t>
  </si>
  <si>
    <t>ROUND(PRODUCT(E$ROW_PU$:H$ROW_LUNG$),2)</t>
  </si>
  <si>
    <t>4.10</t>
  </si>
  <si>
    <t>VG.0.10</t>
  </si>
  <si>
    <t/>
  </si>
  <si>
    <t>1.20</t>
  </si>
  <si>
    <t>10.090</t>
  </si>
  <si>
    <t>0.340</t>
  </si>
  <si>
    <t>ROUND(PRODUCT(E$ROW_PU$:H$ROW_LUNG$),2)</t>
  </si>
  <si>
    <t>4.12</t>
  </si>
  <si>
    <t>VG.0.16</t>
  </si>
  <si>
    <t>2.00</t>
  </si>
  <si>
    <t>6.65</t>
  </si>
  <si>
    <t>1.200</t>
  </si>
  <si>
    <t>0.340</t>
  </si>
  <si>
    <t>ROUND(PRODUCT(E$ROW_PU$:H$ROW_LUNG$),2)</t>
  </si>
  <si>
    <t>5.43</t>
  </si>
  <si>
    <t>VG.0.18</t>
  </si>
  <si>
    <t/>
  </si>
  <si>
    <t>1.20</t>
  </si>
  <si>
    <t>3.970</t>
  </si>
  <si>
    <t>0.340</t>
  </si>
  <si>
    <t>ROUND(PRODUCT(E$ROW_PU$:H$ROW_LUNG$),2)</t>
  </si>
  <si>
    <t>1.62</t>
  </si>
  <si>
    <t>Scavi impiantistici (esteni ed interni)</t>
  </si>
  <si>
    <t/>
  </si>
  <si>
    <t/>
  </si>
  <si>
    <t/>
  </si>
  <si>
    <t>0</t>
  </si>
  <si>
    <t>ROUND(PRODUCT(E$ROW_PU$:H$ROW_LUNG$),2)</t>
  </si>
  <si>
    <t>0.00</t>
  </si>
  <si>
    <t>Scavo a mano vano impianto (5%)</t>
  </si>
  <si>
    <t>1.50</t>
  </si>
  <si>
    <t/>
  </si>
  <si>
    <t/>
  </si>
  <si>
    <t>3.100</t>
  </si>
  <si>
    <t>ROUND(PRODUCT(E$ROW_PU$:H$ROW_LUNG$),2)</t>
  </si>
  <si>
    <t>4.65</t>
  </si>
  <si>
    <t>Scavo a mano vano per anello drenante (5%)</t>
  </si>
  <si>
    <t>3.60</t>
  </si>
  <si>
    <t>1.20</t>
  </si>
  <si>
    <t/>
  </si>
  <si>
    <t>1.500</t>
  </si>
  <si>
    <t>ROUND(PRODUCT(E$ROW_PU$:H$ROW_LUNG$),2)</t>
  </si>
  <si>
    <t>6.48</t>
  </si>
  <si>
    <t>3'</t>
  </si>
  <si>
    <t>SOMMANO m³</t>
  </si>
  <si>
    <t>ROUND(SUM(I$ROW_ID_SOMMANO_INIT$:I$ROW_ID_SOMMANO_FINE$),2)</t>
  </si>
  <si>
    <t>328.09</t>
  </si>
  <si>
    <t>82.49</t>
  </si>
  <si>
    <t>ROUND(PRODUCT(I$ROW_SOMMANO_QTA$:J$ROW_UNITARIO$),2)</t>
  </si>
  <si>
    <t>27064.14</t>
  </si>
  <si>
    <t/>
  </si>
  <si>
    <t>4</t>
  </si>
  <si>
    <t>1C.02.150.0010.d</t>
  </si>
  <si>
    <t>Scavo a sezione obbligata eseguito a mano di materie di qualsiasi natura e consistenza: - per profondità compresa tra 0,81 e 2.00 m, con carico e trasporto ad impianti di stoccaggio, di recupero o a discarica;</t>
  </si>
  <si>
    <t>M I S U R A Z I O N I:</t>
  </si>
  <si>
    <t>PIANO INTERRATO</t>
  </si>
  <si>
    <t/>
  </si>
  <si>
    <t/>
  </si>
  <si>
    <t/>
  </si>
  <si>
    <t>0</t>
  </si>
  <si>
    <t>ROUND(PRODUCT(E$ROW_PU$:H$ROW_LUNG$),2)</t>
  </si>
  <si>
    <t>0.00</t>
  </si>
  <si>
    <t>VG.INT.01</t>
  </si>
  <si>
    <t>11.31</t>
  </si>
  <si>
    <t/>
  </si>
  <si>
    <t/>
  </si>
  <si>
    <t>0.690</t>
  </si>
  <si>
    <t>ROUND(PRODUCT(E$ROW_PU$:H$ROW_LUNG$),2)</t>
  </si>
  <si>
    <t>7.80</t>
  </si>
  <si>
    <t>PIANO TERRA</t>
  </si>
  <si>
    <t/>
  </si>
  <si>
    <t/>
  </si>
  <si>
    <t/>
  </si>
  <si>
    <t>0</t>
  </si>
  <si>
    <t>ROUND(PRODUCT(E$ROW_PU$:H$ROW_LUNG$),2)</t>
  </si>
  <si>
    <t>0.00</t>
  </si>
  <si>
    <t>VG.0.18 - fossa ascensore</t>
  </si>
  <si>
    <t/>
  </si>
  <si>
    <t>1.66</t>
  </si>
  <si>
    <t>1.820</t>
  </si>
  <si>
    <t>0.290</t>
  </si>
  <si>
    <t>ROUND(PRODUCT(E$ROW_PU$:H$ROW_LUNG$),2)</t>
  </si>
  <si>
    <t>0.88</t>
  </si>
  <si>
    <t>3'</t>
  </si>
  <si>
    <t>SOMMANO m³</t>
  </si>
  <si>
    <t>ROUND(SUM(I$ROW_ID_SOMMANO_INIT$:I$ROW_ID_SOMMANO_FINE$),2)</t>
  </si>
  <si>
    <t>8.68</t>
  </si>
  <si>
    <t>131.71</t>
  </si>
  <si>
    <t>ROUND(PRODUCT(I$ROW_SOMMANO_QTA$:J$ROW_UNITARIO$),2)</t>
  </si>
  <si>
    <t>1143.24</t>
  </si>
  <si>
    <t/>
  </si>
  <si>
    <t>5</t>
  </si>
  <si>
    <t>1C.02.200.0020.d</t>
  </si>
  <si>
    <t>Scavo per sottomurazioni eseguito a mano a piccoli tratti, anche passante sotto le fondazioni o i muri esistenti, di materie di qualsiasi natura e consistenza, inclusi trovanti rocciosi o relitti di muratura fino a 0,750 m³. Compresi e compensati: le opere provvisionali di segnalazione, protezione e sostegno del cavo e della muratura; il carico, il trasporto all'esterno; il carico e trasporto delle macerie ad impianti di stoccaggio, di recupero o a  discarica, esclusi oneri di smaltimento. Per scavi eseguiti: - all'interno di edificio, fino a 0,80 m di profondità, con carico e trasporto ad impianti di stoccaggio, di recupero o a discarica;</t>
  </si>
  <si>
    <t>M I S U R A Z I O N I:</t>
  </si>
  <si>
    <t>Per realizzazione nuovo vano interrato</t>
  </si>
  <si>
    <t/>
  </si>
  <si>
    <t/>
  </si>
  <si>
    <t/>
  </si>
  <si>
    <t>0</t>
  </si>
  <si>
    <t>ROUND(PRODUCT(E$ROW_PU$:H$ROW_LUNG$),2)</t>
  </si>
  <si>
    <t>0.00</t>
  </si>
  <si>
    <t>PIANO INTERRATO</t>
  </si>
  <si>
    <t/>
  </si>
  <si>
    <t/>
  </si>
  <si>
    <t/>
  </si>
  <si>
    <t>0</t>
  </si>
  <si>
    <t>ROUND(PRODUCT(E$ROW_PU$:H$ROW_LUNG$),2)</t>
  </si>
  <si>
    <t>0.00</t>
  </si>
  <si>
    <t>VG.INT.02</t>
  </si>
  <si>
    <t/>
  </si>
  <si>
    <t>3.06</t>
  </si>
  <si>
    <t>7.260</t>
  </si>
  <si>
    <t>0.800</t>
  </si>
  <si>
    <t>ROUND(PRODUCT(E$ROW_PU$:H$ROW_LUNG$),2)</t>
  </si>
  <si>
    <t>17.77</t>
  </si>
  <si>
    <t>3'</t>
  </si>
  <si>
    <t>SOMMANO m³</t>
  </si>
  <si>
    <t>ROUND(SUM(I$ROW_ID_SOMMANO_INIT$:I$ROW_ID_SOMMANO_FINE$),2)</t>
  </si>
  <si>
    <t>17.77</t>
  </si>
  <si>
    <t>168.78</t>
  </si>
  <si>
    <t>ROUND(PRODUCT(I$ROW_SOMMANO_QTA$:J$ROW_UNITARIO$),2)</t>
  </si>
  <si>
    <t>2999.22</t>
  </si>
  <si>
    <t/>
  </si>
  <si>
    <t>6</t>
  </si>
  <si>
    <t>1C.02.200.0020.e</t>
  </si>
  <si>
    <t>Scavo per sottomurazioni eseguito a mano a piccoli tratti, anche passante sotto le fondazioni o i muri esistenti, di materie di qualsiasi natura e consistenza, inclusi trovanti rocciosi o relitti di muratura fino a 0,750 m³. Compresi e compensati: le opere provvisionali di segnalazione, protezione e sostegno del cavo e della muratura; il carico, il trasporto all'esterno; il carico e trasporto delle macerie ad impianti di stoccaggio, di recupero o a  discarica, esclusi oneri di smaltimento. Per scavi eseguiti: - all'interno di edificio, da 0,81 a 1,50 m di profondità, con carico e trasporto ad impianti di stoccaggio, di recupero o a discarica;</t>
  </si>
  <si>
    <t>M I S U R A Z I O N I:</t>
  </si>
  <si>
    <t>Per realizzazione nuovo vano interrato</t>
  </si>
  <si>
    <t/>
  </si>
  <si>
    <t/>
  </si>
  <si>
    <t/>
  </si>
  <si>
    <t>0</t>
  </si>
  <si>
    <t>ROUND(PRODUCT(E$ROW_PU$:H$ROW_LUNG$),2)</t>
  </si>
  <si>
    <t>0.00</t>
  </si>
  <si>
    <t>PIANO INTERRATO</t>
  </si>
  <si>
    <t/>
  </si>
  <si>
    <t/>
  </si>
  <si>
    <t/>
  </si>
  <si>
    <t>0</t>
  </si>
  <si>
    <t>ROUND(PRODUCT(E$ROW_PU$:H$ROW_LUNG$),2)</t>
  </si>
  <si>
    <t>0.00</t>
  </si>
  <si>
    <t>VG.INT.02</t>
  </si>
  <si>
    <t/>
  </si>
  <si>
    <t>3.06</t>
  </si>
  <si>
    <t>7.260</t>
  </si>
  <si>
    <t>0.690</t>
  </si>
  <si>
    <t>ROUND(PRODUCT(E$ROW_PU$:H$ROW_LUNG$),2)</t>
  </si>
  <si>
    <t>15.33</t>
  </si>
  <si>
    <t>3'</t>
  </si>
  <si>
    <t>SOMMANO m³</t>
  </si>
  <si>
    <t>ROUND(SUM(I$ROW_ID_SOMMANO_INIT$:I$ROW_ID_SOMMANO_FINE$),2)</t>
  </si>
  <si>
    <t>15.33</t>
  </si>
  <si>
    <t>234.42</t>
  </si>
  <si>
    <t>ROUND(PRODUCT(I$ROW_SOMMANO_QTA$:J$ROW_UNITARIO$),2)</t>
  </si>
  <si>
    <t>3593.66</t>
  </si>
  <si>
    <t/>
  </si>
  <si>
    <t>7</t>
  </si>
  <si>
    <t>1C.02.200.0020.f</t>
  </si>
  <si>
    <t>Scavo per sottomurazioni eseguito a mano a piccoli tratti, anche passante sotto le fondazioni o i muri esistenti, di materie di qualsiasi natura e consistenza, inclusi trovanti rocciosi o relitti di muratura fino a 0,750 m³. Compresi e compensati: le opere provvisionali di segnalazione, protezione e sostegno del cavo e della muratura; il carico, il trasporto all'esterno; il carico e trasporto delle macerie ad impianti di stoccaggio, di recupero o a  discarica, esclusi oneri di smaltimento. Per scavi eseguiti: - all'interno di edificio, da 1,51 a 3,0 m di profondità, con carico e trasporto ad impianti di stoccaggio, di recupero o a discarica;</t>
  </si>
  <si>
    <t>M I S U R A Z I O N I:</t>
  </si>
  <si>
    <t>Per realizzazione nuovo vano interrato</t>
  </si>
  <si>
    <t/>
  </si>
  <si>
    <t/>
  </si>
  <si>
    <t/>
  </si>
  <si>
    <t>0</t>
  </si>
  <si>
    <t>ROUND(PRODUCT(E$ROW_PU$:H$ROW_LUNG$),2)</t>
  </si>
  <si>
    <t>0.00</t>
  </si>
  <si>
    <t>PIANO INTERRATO</t>
  </si>
  <si>
    <t/>
  </si>
  <si>
    <t/>
  </si>
  <si>
    <t/>
  </si>
  <si>
    <t>0</t>
  </si>
  <si>
    <t>ROUND(PRODUCT(E$ROW_PU$:H$ROW_LUNG$),2)</t>
  </si>
  <si>
    <t>0.00</t>
  </si>
  <si>
    <t>VG.INT.02</t>
  </si>
  <si>
    <t/>
  </si>
  <si>
    <t>3.06</t>
  </si>
  <si>
    <t>7.260</t>
  </si>
  <si>
    <t>1.980</t>
  </si>
  <si>
    <t>ROUND(PRODUCT(E$ROW_PU$:H$ROW_LUNG$),2)</t>
  </si>
  <si>
    <t>43.99</t>
  </si>
  <si>
    <t>3'</t>
  </si>
  <si>
    <t>SOMMANO m³</t>
  </si>
  <si>
    <t>ROUND(SUM(I$ROW_ID_SOMMANO_INIT$:I$ROW_ID_SOMMANO_FINE$),2)</t>
  </si>
  <si>
    <t>43.99</t>
  </si>
  <si>
    <t>299.88</t>
  </si>
  <si>
    <t>ROUND(PRODUCT(I$ROW_SOMMANO_QTA$:J$ROW_UNITARIO$),2)</t>
  </si>
  <si>
    <t>13191.72</t>
  </si>
  <si>
    <t/>
  </si>
  <si>
    <t>8</t>
  </si>
  <si>
    <t>1C.02.050.0010.b</t>
  </si>
  <si>
    <t>Scavo di sbancamento con mezzi meccanici, a qualunque profondità, di materiali di qualsiasi natura e consistenza, asciutti, bagnati, melmosi, esclusa la roccia, inclusi i trovanti rocciosi o i relitti di murature fino a 0.750 m³. Compreso lo spianamento e la configurazione del fondo anche a gradoni, la profilatura di pareti e scarpate; le sbadacchiature ove occorrenti; le opere provvisionali di segnalazione e protezione. - con carico, trasporto  ed allontanamento dal cantiere di materiale reimpiegabile</t>
  </si>
  <si>
    <t>M I S U R A Z I O N I:</t>
  </si>
  <si>
    <t>Per sistemazione esterna</t>
  </si>
  <si>
    <t/>
  </si>
  <si>
    <t/>
  </si>
  <si>
    <t/>
  </si>
  <si>
    <t>0</t>
  </si>
  <si>
    <t>ROUND(PRODUCT(E$ROW_PU$:H$ROW_LUNG$),2)</t>
  </si>
  <si>
    <t>0.00</t>
  </si>
  <si>
    <t/>
  </si>
  <si>
    <t/>
  </si>
  <si>
    <t>77.19</t>
  </si>
  <si>
    <t>29.000</t>
  </si>
  <si>
    <t>0.100</t>
  </si>
  <si>
    <t>ROUND(PRODUCT(E$ROW_PU$:H$ROW_LUNG$),2)</t>
  </si>
  <si>
    <t>223.85</t>
  </si>
  <si>
    <t/>
  </si>
  <si>
    <t>0.50</t>
  </si>
  <si>
    <t>7.95</t>
  </si>
  <si>
    <t>13.230</t>
  </si>
  <si>
    <t>0.100</t>
  </si>
  <si>
    <t>ROUND(PRODUCT(E$ROW_PU$:H$ROW_LUNG$),2)</t>
  </si>
  <si>
    <t>5.26</t>
  </si>
  <si>
    <t>a detrarre Villa</t>
  </si>
  <si>
    <t/>
  </si>
  <si>
    <t>21.63</t>
  </si>
  <si>
    <t>22.050</t>
  </si>
  <si>
    <t>0.100</t>
  </si>
  <si>
    <t>ROUND(PRODUCT(E$ROW_PU$:H$ROW_LUNG$,-1),2)</t>
  </si>
  <si>
    <t>-47.69</t>
  </si>
  <si>
    <t>3</t>
  </si>
  <si>
    <t>3'</t>
  </si>
  <si>
    <t>SOMMANO m³</t>
  </si>
  <si>
    <t>ROUND(SUM(I$ROW_ID_SOMMANO_INIT$:I$ROW_ID_SOMMANO_FINE$),2)</t>
  </si>
  <si>
    <t>181.42</t>
  </si>
  <si>
    <t>10.80</t>
  </si>
  <si>
    <t>ROUND(PRODUCT(I$ROW_SOMMANO_QTA$:J$ROW_UNITARIO$),2)</t>
  </si>
  <si>
    <t>1959.34</t>
  </si>
  <si>
    <t/>
  </si>
  <si>
    <t>9</t>
  </si>
  <si>
    <t>1C.02.200.0020.d</t>
  </si>
  <si>
    <t>Scavo per sottomurazioni eseguito a mano a piccoli tratti, anche passante sotto le fondazioni o i muri esistenti, di materie di qualsiasi natura e consistenza, inclusi trovanti rocciosi o relitti di muratura fino a 0,750 m³. Compresi e compensati: le opere provvisionali di segnalazione, protezione e sostegno del cavo e della muratura; il carico, il trasporto all'esterno; il carico e trasporto delle macerie ad impianti di stoccaggio, di recupero o a  discarica, esclusi oneri di smaltimento. Per scavi eseguiti: - all'interno di edificio, fino a 0,80 m di profondità, con carico e trasporto ad impianti di stoccaggio, di recupero o a discarica;</t>
  </si>
  <si>
    <t>M I S U R A Z I O N I:</t>
  </si>
  <si>
    <t>PIANO INTERRATO</t>
  </si>
  <si>
    <t/>
  </si>
  <si>
    <t/>
  </si>
  <si>
    <t/>
  </si>
  <si>
    <t>0</t>
  </si>
  <si>
    <t>ROUND(PRODUCT(E$ROW_PU$:H$ROW_LUNG$),2)</t>
  </si>
  <si>
    <t>0.00</t>
  </si>
  <si>
    <t>Profondità media murature</t>
  </si>
  <si>
    <t/>
  </si>
  <si>
    <t/>
  </si>
  <si>
    <t/>
  </si>
  <si>
    <t>0</t>
  </si>
  <si>
    <t>ROUND(PRODUCT(E$ROW_PU$:H$ROW_LUNG$),2)</t>
  </si>
  <si>
    <t>0.00</t>
  </si>
  <si>
    <t>VG.INT.01</t>
  </si>
  <si>
    <t>2.00</t>
  </si>
  <si>
    <t>4.08</t>
  </si>
  <si>
    <t>0.500</t>
  </si>
  <si>
    <t>0.800</t>
  </si>
  <si>
    <t>ROUND(PRODUCT(E$ROW_PU$:H$ROW_LUNG$),2)</t>
  </si>
  <si>
    <t>3.26</t>
  </si>
  <si>
    <t>VG.INT.01</t>
  </si>
  <si>
    <t>2.00</t>
  </si>
  <si>
    <t>4.67</t>
  </si>
  <si>
    <t>0.500</t>
  </si>
  <si>
    <t>0.800</t>
  </si>
  <si>
    <t>ROUND(PRODUCT(E$ROW_PU$:H$ROW_LUNG$),2)</t>
  </si>
  <si>
    <t>3.74</t>
  </si>
  <si>
    <t>3'</t>
  </si>
  <si>
    <t>SOMMANO m³</t>
  </si>
  <si>
    <t>ROUND(SUM(I$ROW_ID_SOMMANO_INIT$:I$ROW_ID_SOMMANO_FINE$),2)</t>
  </si>
  <si>
    <t>7.00</t>
  </si>
  <si>
    <t>168.78</t>
  </si>
  <si>
    <t>ROUND(PRODUCT(I$ROW_SOMMANO_QTA$:J$ROW_UNITARIO$),2)</t>
  </si>
  <si>
    <t>1181.46</t>
  </si>
  <si>
    <t/>
  </si>
  <si>
    <t>10</t>
  </si>
  <si>
    <t>1C.02.200.0020.e</t>
  </si>
  <si>
    <t>Scavo per sottomurazioni eseguito a mano a piccoli tratti, anche passante sotto le fondazioni o i muri esistenti, di materie di qualsiasi natura e consistenza, inclusi trovanti rocciosi o relitti di muratura fino a 0,750 m³. Compresi e compensati: le opere provvisionali di segnalazione, protezione e sostegno del cavo e della muratura; il carico, il trasporto all'esterno; il carico e trasporto delle macerie ad impianti di stoccaggio, di recupero o a  discarica, esclusi oneri di smaltimento. Per scavi eseguiti: - all'interno di edificio, da 0,81 a 1,50 m di profondità, con carico e trasporto ad impianti di stoccaggio, di recupero o a discarica;</t>
  </si>
  <si>
    <t>M I S U R A Z I O N I:</t>
  </si>
  <si>
    <t>PIANO INTERRATO</t>
  </si>
  <si>
    <t/>
  </si>
  <si>
    <t/>
  </si>
  <si>
    <t/>
  </si>
  <si>
    <t>0</t>
  </si>
  <si>
    <t>ROUND(PRODUCT(E$ROW_PU$:H$ROW_LUNG$),2)</t>
  </si>
  <si>
    <t>0.00</t>
  </si>
  <si>
    <t>Profondità media murature</t>
  </si>
  <si>
    <t/>
  </si>
  <si>
    <t/>
  </si>
  <si>
    <t/>
  </si>
  <si>
    <t>0</t>
  </si>
  <si>
    <t>ROUND(PRODUCT(E$ROW_PU$:H$ROW_LUNG$),2)</t>
  </si>
  <si>
    <t>0.00</t>
  </si>
  <si>
    <t>VG.INT.01</t>
  </si>
  <si>
    <t>2.00</t>
  </si>
  <si>
    <t>4.08</t>
  </si>
  <si>
    <t>0.500</t>
  </si>
  <si>
    <t>0.200</t>
  </si>
  <si>
    <t>ROUND(PRODUCT(E$ROW_PU$:H$ROW_LUNG$),2)</t>
  </si>
  <si>
    <t>0.82</t>
  </si>
  <si>
    <t>VG.INT.01</t>
  </si>
  <si>
    <t>2.00</t>
  </si>
  <si>
    <t>4.67</t>
  </si>
  <si>
    <t>0.500</t>
  </si>
  <si>
    <t>0.200</t>
  </si>
  <si>
    <t>ROUND(PRODUCT(E$ROW_PU$:H$ROW_LUNG$),2)</t>
  </si>
  <si>
    <t>0.93</t>
  </si>
  <si>
    <t>3'</t>
  </si>
  <si>
    <t>SOMMANO m³</t>
  </si>
  <si>
    <t>ROUND(SUM(I$ROW_ID_SOMMANO_INIT$:I$ROW_ID_SOMMANO_FINE$),2)</t>
  </si>
  <si>
    <t>1.75</t>
  </si>
  <si>
    <t>234.42</t>
  </si>
  <si>
    <t>ROUND(PRODUCT(I$ROW_SOMMANO_QTA$:J$ROW_UNITARIO$),2)</t>
  </si>
  <si>
    <t>410.24</t>
  </si>
  <si>
    <t/>
  </si>
  <si>
    <t>11</t>
  </si>
  <si>
    <t>07.02.02.30.c</t>
  </si>
  <si>
    <t>Geotessuto per il rinforzo del terreno, in fibre di polipropilene ottenuto per tessitura ortogonale, di monofilamenti a nastro, imputrescibile e atossico: R1/R2 50/53 kN/m, permeabilita' 20 l/m2/sec., peso 300 gr/m2.  Prezzario Provinciale Opere Edili Mantova 1/2022</t>
  </si>
  <si>
    <t>M I S U R A Z I O N I:</t>
  </si>
  <si>
    <t>Per sistemazione esterna su ghiaia</t>
  </si>
  <si>
    <t/>
  </si>
  <si>
    <t/>
  </si>
  <si>
    <t/>
  </si>
  <si>
    <t>0</t>
  </si>
  <si>
    <t>ROUND(PRODUCT(E$ROW_PU$:H$ROW_LUNG$),2)</t>
  </si>
  <si>
    <t>0.00</t>
  </si>
  <si>
    <t/>
  </si>
  <si>
    <t>0.50</t>
  </si>
  <si>
    <t>7.95</t>
  </si>
  <si>
    <t>13.230</t>
  </si>
  <si>
    <t/>
  </si>
  <si>
    <t>ROUND(PRODUCT(E$ROW_PU$:H$ROW_LUNG$),2)</t>
  </si>
  <si>
    <t>52.59</t>
  </si>
  <si>
    <t/>
  </si>
  <si>
    <t/>
  </si>
  <si>
    <t>42.02</t>
  </si>
  <si>
    <t>22.010</t>
  </si>
  <si>
    <t/>
  </si>
  <si>
    <t>ROUND(PRODUCT(E$ROW_PU$:H$ROW_LUNG$),2)</t>
  </si>
  <si>
    <t>924.86</t>
  </si>
  <si>
    <t/>
  </si>
  <si>
    <t/>
  </si>
  <si>
    <t>7.42</t>
  </si>
  <si>
    <t>2.280</t>
  </si>
  <si>
    <t/>
  </si>
  <si>
    <t>ROUND(PRODUCT(E$ROW_PU$:H$ROW_LUNG$),2)</t>
  </si>
  <si>
    <t>16.92</t>
  </si>
  <si>
    <t/>
  </si>
  <si>
    <t/>
  </si>
  <si>
    <t>35.04</t>
  </si>
  <si>
    <t>0.970</t>
  </si>
  <si>
    <t/>
  </si>
  <si>
    <t>ROUND(PRODUCT(E$ROW_PU$:H$ROW_LUNG$),2)</t>
  </si>
  <si>
    <t>33.99</t>
  </si>
  <si>
    <t/>
  </si>
  <si>
    <t/>
  </si>
  <si>
    <t>5.27</t>
  </si>
  <si>
    <t>3.090</t>
  </si>
  <si>
    <t/>
  </si>
  <si>
    <t>ROUND(PRODUCT(E$ROW_PU$:H$ROW_LUNG$),2)</t>
  </si>
  <si>
    <t>16.28</t>
  </si>
  <si>
    <t>3'</t>
  </si>
  <si>
    <t>SOMMANO m2</t>
  </si>
  <si>
    <t>ROUND(SUM(I$ROW_ID_SOMMANO_INIT$:I$ROW_ID_SOMMANO_FINE$),2)</t>
  </si>
  <si>
    <t>1044.64</t>
  </si>
  <si>
    <t>3.60</t>
  </si>
  <si>
    <t>ROUND(PRODUCT(I$ROW_SOMMANO_QTA$:J$ROW_UNITARIO$),2)</t>
  </si>
  <si>
    <t>3760.70</t>
  </si>
  <si>
    <t/>
  </si>
  <si>
    <t>12</t>
  </si>
  <si>
    <t>C01.019.025.a</t>
  </si>
  <si>
    <t>Misto granulometrico stabilizzato fornito e posto in opera per fondazione stradale con legante naturale, materiali di apporto, vagliatura per raggiungere la idonea granulometria, acqua, eventuali prove di laboratorio, lavorazione e costipamento dello strato con idonee macchine come indicato nel c.s.a., e quant'altro occorra per dare il lavoro finito a regola d'arte: misurato in opera dopo costipamento. Regione Emilia Romagna Aggionamento infrannuale 2022</t>
  </si>
  <si>
    <t>M I S U R A Z I O N I:</t>
  </si>
  <si>
    <t>Vedi voce n° 11 [m2 1 044.64]</t>
  </si>
  <si>
    <t/>
  </si>
  <si>
    <t/>
  </si>
  <si>
    <t/>
  </si>
  <si>
    <t>0.070</t>
  </si>
  <si>
    <t>ROUND(PRODUCT(E$ROW_PU$:H$ROW_LUNG$,1044.64),2)</t>
  </si>
  <si>
    <t>73.12</t>
  </si>
  <si>
    <t>3'</t>
  </si>
  <si>
    <t>SOMMANO mc</t>
  </si>
  <si>
    <t>ROUND(SUM(I$ROW_ID_SOMMANO_INIT$:I$ROW_ID_SOMMANO_FINE$),2)</t>
  </si>
  <si>
    <t>73.12</t>
  </si>
  <si>
    <t>45.90</t>
  </si>
  <si>
    <t>ROUND(PRODUCT(I$ROW_SOMMANO_QTA$:J$ROW_UNITARIO$),2)</t>
  </si>
  <si>
    <t>3356.21</t>
  </si>
  <si>
    <t/>
  </si>
  <si>
    <t>13</t>
  </si>
  <si>
    <t>1C.08.010.0020</t>
  </si>
  <si>
    <t>Sottofondo in ghiaia grossa ed intasamento con ghiaia minuta, pietrisco e ghiaietto compresa sistemazione e costipazione del materiale.</t>
  </si>
  <si>
    <t>M I S U R A Z I O N I:</t>
  </si>
  <si>
    <t>Vedi voce n° 11 [m2 1 044.64]</t>
  </si>
  <si>
    <t/>
  </si>
  <si>
    <t/>
  </si>
  <si>
    <t/>
  </si>
  <si>
    <t>0.030</t>
  </si>
  <si>
    <t>ROUND(PRODUCT(E$ROW_PU$:H$ROW_LUNG$,1044.64),2)</t>
  </si>
  <si>
    <t>31.34</t>
  </si>
  <si>
    <t>3'</t>
  </si>
  <si>
    <t>SOMMANO m³</t>
  </si>
  <si>
    <t>ROUND(SUM(I$ROW_ID_SOMMANO_INIT$:I$ROW_ID_SOMMANO_FINE$),2)</t>
  </si>
  <si>
    <t>31.34</t>
  </si>
  <si>
    <t>48.71</t>
  </si>
  <si>
    <t>ROUND(PRODUCT(I$ROW_SOMMANO_QTA$:J$ROW_UNITARIO$),2)</t>
  </si>
  <si>
    <t>1526.57</t>
  </si>
  <si>
    <t/>
  </si>
  <si>
    <t>14</t>
  </si>
  <si>
    <t>1U.04.110.0090.a</t>
  </si>
  <si>
    <t>Fornitura e stesa di terreno vegetale per formazione aiuole verde e per rivestimento scarpate in trincea, proveniente sia da depositi di proprietà dell'amministrazione che direttamente fornito dall'impresa da qualsiasi distanza, pronto per la stesa anche in scarpata. Il terreno vegetale potrà provenire dagli scavi di scoticamento, qualora non sia stato possibile il diretto trasferimento dallo scavo al sito di collocazione definitiva: - terreno vegetale fornito dall'impresa</t>
  </si>
  <si>
    <t>M I S U R A Z I O N I:</t>
  </si>
  <si>
    <t>Per livellamento dislivelli attorno alla villa</t>
  </si>
  <si>
    <t/>
  </si>
  <si>
    <t/>
  </si>
  <si>
    <t/>
  </si>
  <si>
    <t>0</t>
  </si>
  <si>
    <t>ROUND(PRODUCT(E$ROW_PU$:H$ROW_LUNG$),2)</t>
  </si>
  <si>
    <t>0.00</t>
  </si>
  <si>
    <t>Prospetto nord est</t>
  </si>
  <si>
    <t>0.50</t>
  </si>
  <si>
    <t>28.11</t>
  </si>
  <si>
    <t>7.420</t>
  </si>
  <si>
    <t>0.350</t>
  </si>
  <si>
    <t>ROUND(PRODUCT(E$ROW_PU$:H$ROW_LUNG$),2)</t>
  </si>
  <si>
    <t>36.50</t>
  </si>
  <si>
    <t>Prospetto nord ovest</t>
  </si>
  <si>
    <t/>
  </si>
  <si>
    <t>2.80</t>
  </si>
  <si>
    <t>21.630</t>
  </si>
  <si>
    <t>0.250</t>
  </si>
  <si>
    <t>ROUND(PRODUCT(E$ROW_PU$:H$ROW_LUNG$),2)</t>
  </si>
  <si>
    <t>15.14</t>
  </si>
  <si>
    <t>Prospetto sud est</t>
  </si>
  <si>
    <t/>
  </si>
  <si>
    <t>3.26</t>
  </si>
  <si>
    <t>21.630</t>
  </si>
  <si>
    <t>0.020</t>
  </si>
  <si>
    <t>ROUND(PRODUCT(E$ROW_PU$:H$ROW_LUNG$),2)</t>
  </si>
  <si>
    <t>1.41</t>
  </si>
  <si>
    <t>Per sistemazione esterna</t>
  </si>
  <si>
    <t/>
  </si>
  <si>
    <t/>
  </si>
  <si>
    <t/>
  </si>
  <si>
    <t>0</t>
  </si>
  <si>
    <t>ROUND(PRODUCT(E$ROW_PU$:H$ROW_LUNG$),2)</t>
  </si>
  <si>
    <t>0.00</t>
  </si>
  <si>
    <t/>
  </si>
  <si>
    <t/>
  </si>
  <si>
    <t>77.19</t>
  </si>
  <si>
    <t>26.330</t>
  </si>
  <si>
    <t>0.100</t>
  </si>
  <si>
    <t>ROUND(PRODUCT(E$ROW_PU$:H$ROW_LUNG$),2)</t>
  </si>
  <si>
    <t>203.24</t>
  </si>
  <si>
    <t/>
  </si>
  <si>
    <t>0.50</t>
  </si>
  <si>
    <t>7.95</t>
  </si>
  <si>
    <t>13.230</t>
  </si>
  <si>
    <t>0.100</t>
  </si>
  <si>
    <t>ROUND(PRODUCT(E$ROW_PU$:H$ROW_LUNG$),2)</t>
  </si>
  <si>
    <t>5.26</t>
  </si>
  <si>
    <t>a detrarre Villa</t>
  </si>
  <si>
    <t/>
  </si>
  <si>
    <t>22.68</t>
  </si>
  <si>
    <t>22.110</t>
  </si>
  <si>
    <t>0.100</t>
  </si>
  <si>
    <t>ROUND(PRODUCT(E$ROW_PU$:H$ROW_LUNG$,-1),2)</t>
  </si>
  <si>
    <t>-50.15</t>
  </si>
  <si>
    <t>3</t>
  </si>
  <si>
    <t>Vedi voce n° 11 [m2 1 044.64]</t>
  </si>
  <si>
    <t/>
  </si>
  <si>
    <t/>
  </si>
  <si>
    <t/>
  </si>
  <si>
    <t>0.100</t>
  </si>
  <si>
    <t>ROUND(PRODUCT(E$ROW_PU$:H$ROW_LUNG$,1044.64,-1),2)</t>
  </si>
  <si>
    <t>-104.46</t>
  </si>
  <si>
    <t>3</t>
  </si>
  <si>
    <t>3'</t>
  </si>
  <si>
    <t>SOMMANO m³</t>
  </si>
  <si>
    <t>ROUND(SUM(I$ROW_ID_SOMMANO_INIT$:I$ROW_ID_SOMMANO_FINE$),2)</t>
  </si>
  <si>
    <t>106.94</t>
  </si>
  <si>
    <t>22.43</t>
  </si>
  <si>
    <t>ROUND(PRODUCT(I$ROW_SOMMANO_QTA$:J$ROW_UNITARIO$),2)</t>
  </si>
  <si>
    <t>2398.66</t>
  </si>
  <si>
    <t/>
  </si>
  <si>
    <t>15</t>
  </si>
  <si>
    <t>1U.06.180.0040.a</t>
  </si>
  <si>
    <t>Formazione di tappeto erboso e prato fiorito, inclusa la preparazione del terreno mediante lavorazione meccanica fino a 15 cm, con eliminazione di ciottoli, sassi ed erbe, il miscuglio di sementi per la formazione del prato con 0,03 kg/m² e la semina del miscuglio di semi eseguita a spaglio o con mezzo semovente e la successiva rullatura; per singole superfici: - tappeto erboso per singole superfici fino a 1000 m².</t>
  </si>
  <si>
    <t>M I S U R A Z I O N I:</t>
  </si>
  <si>
    <t>Vedi voce n° 14 [m³ 106.94]</t>
  </si>
  <si>
    <t>0.10</t>
  </si>
  <si>
    <t/>
  </si>
  <si>
    <t/>
  </si>
  <si>
    <t/>
  </si>
  <si>
    <t>ROUND(PRODUCT(E$ROW_PU$:H$ROW_LUNG$,106.94),2)</t>
  </si>
  <si>
    <t>10.69</t>
  </si>
  <si>
    <t>3'</t>
  </si>
  <si>
    <t>SOMMANO 100 m²</t>
  </si>
  <si>
    <t>ROUND(SUM(I$ROW_ID_SOMMANO_INIT$:I$ROW_ID_SOMMANO_FINE$),2)</t>
  </si>
  <si>
    <t>10.69</t>
  </si>
  <si>
    <t>173.09</t>
  </si>
  <si>
    <t>ROUND(PRODUCT(I$ROW_SOMMANO_QTA$:J$ROW_UNITARIO$),2)</t>
  </si>
  <si>
    <t>1850.33</t>
  </si>
  <si>
    <t/>
  </si>
  <si>
    <t>16</t>
  </si>
  <si>
    <t>N.P.054</t>
  </si>
  <si>
    <t>Fornitura e posa in opera di bordura in plastica per aiuole e vialetti in barre dim. min. 125x4 mm. Nel prezzo si intendono compresi e compensati sfridi e opere di piegatura e di taglio necessarie alla corretta installazione del sistema completo in opera a regola d’arte</t>
  </si>
  <si>
    <t>M I S U R A Z I O N I:</t>
  </si>
  <si>
    <t/>
  </si>
  <si>
    <t>2.00</t>
  </si>
  <si>
    <t>77.19</t>
  </si>
  <si>
    <t/>
  </si>
  <si>
    <t/>
  </si>
  <si>
    <t>ROUND(PRODUCT(E$ROW_PU$:H$ROW_LUNG$),2)</t>
  </si>
  <si>
    <t>154.38</t>
  </si>
  <si>
    <t/>
  </si>
  <si>
    <t/>
  </si>
  <si>
    <t>26.33</t>
  </si>
  <si>
    <t/>
  </si>
  <si>
    <t/>
  </si>
  <si>
    <t>ROUND(PRODUCT(E$ROW_PU$:H$ROW_LUNG$),2)</t>
  </si>
  <si>
    <t>26.33</t>
  </si>
  <si>
    <t/>
  </si>
  <si>
    <t>2.00</t>
  </si>
  <si>
    <t>5.27</t>
  </si>
  <si>
    <t/>
  </si>
  <si>
    <t/>
  </si>
  <si>
    <t>ROUND(PRODUCT(E$ROW_PU$:H$ROW_LUNG$),2)</t>
  </si>
  <si>
    <t>10.54</t>
  </si>
  <si>
    <t/>
  </si>
  <si>
    <t/>
  </si>
  <si>
    <t>35.04</t>
  </si>
  <si>
    <t/>
  </si>
  <si>
    <t/>
  </si>
  <si>
    <t>ROUND(PRODUCT(E$ROW_PU$:H$ROW_LUNG$),2)</t>
  </si>
  <si>
    <t>35.04</t>
  </si>
  <si>
    <t/>
  </si>
  <si>
    <t>2.00</t>
  </si>
  <si>
    <t>7.42</t>
  </si>
  <si>
    <t/>
  </si>
  <si>
    <t/>
  </si>
  <si>
    <t>ROUND(PRODUCT(E$ROW_PU$:H$ROW_LUNG$),2)</t>
  </si>
  <si>
    <t>14.84</t>
  </si>
  <si>
    <t/>
  </si>
  <si>
    <t/>
  </si>
  <si>
    <t>19.73</t>
  </si>
  <si>
    <t/>
  </si>
  <si>
    <t/>
  </si>
  <si>
    <t>ROUND(PRODUCT(E$ROW_PU$:H$ROW_LUNG$),2)</t>
  </si>
  <si>
    <t>19.73</t>
  </si>
  <si>
    <t/>
  </si>
  <si>
    <t/>
  </si>
  <si>
    <t>42.02</t>
  </si>
  <si>
    <t/>
  </si>
  <si>
    <t/>
  </si>
  <si>
    <t>ROUND(PRODUCT(E$ROW_PU$:H$ROW_LUNG$),2)</t>
  </si>
  <si>
    <t>42.02</t>
  </si>
  <si>
    <t/>
  </si>
  <si>
    <t/>
  </si>
  <si>
    <t>42.23</t>
  </si>
  <si>
    <t/>
  </si>
  <si>
    <t/>
  </si>
  <si>
    <t>ROUND(PRODUCT(E$ROW_PU$:H$ROW_LUNG$),2)</t>
  </si>
  <si>
    <t>42.23</t>
  </si>
  <si>
    <t/>
  </si>
  <si>
    <t/>
  </si>
  <si>
    <t>14.06</t>
  </si>
  <si>
    <t/>
  </si>
  <si>
    <t/>
  </si>
  <si>
    <t>ROUND(PRODUCT(E$ROW_PU$:H$ROW_LUNG$),2)</t>
  </si>
  <si>
    <t>14.06</t>
  </si>
  <si>
    <t/>
  </si>
  <si>
    <t/>
  </si>
  <si>
    <t>6.21</t>
  </si>
  <si>
    <t/>
  </si>
  <si>
    <t/>
  </si>
  <si>
    <t>ROUND(PRODUCT(E$ROW_PU$:H$ROW_LUNG$),2)</t>
  </si>
  <si>
    <t>6.21</t>
  </si>
  <si>
    <t/>
  </si>
  <si>
    <t/>
  </si>
  <si>
    <t>7.02</t>
  </si>
  <si>
    <t/>
  </si>
  <si>
    <t/>
  </si>
  <si>
    <t>ROUND(PRODUCT(E$ROW_PU$:H$ROW_LUNG$),2)</t>
  </si>
  <si>
    <t>7.02</t>
  </si>
  <si>
    <t>3'</t>
  </si>
  <si>
    <t>SOMMANO m</t>
  </si>
  <si>
    <t>ROUND(SUM(I$ROW_ID_SOMMANO_INIT$:I$ROW_ID_SOMMANO_FINE$),2)</t>
  </si>
  <si>
    <t>372.40</t>
  </si>
  <si>
    <t>4.91</t>
  </si>
  <si>
    <t>ROUND(PRODUCT(I$ROW_SOMMANO_QTA$:J$ROW_UNITARIO$),2)</t>
  </si>
  <si>
    <t>1828.48</t>
  </si>
  <si>
    <t/>
  </si>
  <si>
    <t>17</t>
  </si>
  <si>
    <t>1C.02.350.0010.d</t>
  </si>
  <si>
    <t>Rinterro di scavi con mezzi meccanici con carico, trasporto e scarico al luogo d'impiego, spianamenti e costipazione a strati non superiori a 50 cm, bagnatura e ricarichi: - con fornitura di mista naturale (tout-venant)</t>
  </si>
  <si>
    <t>M I S U R A Z I O N I:</t>
  </si>
  <si>
    <t>Considerato il 70% dello scavo impiantistico</t>
  </si>
  <si>
    <t/>
  </si>
  <si>
    <t/>
  </si>
  <si>
    <t/>
  </si>
  <si>
    <t>0</t>
  </si>
  <si>
    <t>ROUND(PRODUCT(E$ROW_PU$:H$ROW_LUNG$),2)</t>
  </si>
  <si>
    <t>0.00</t>
  </si>
  <si>
    <t>Vedi voce n° 1 [m³ 212.47]</t>
  </si>
  <si>
    <t>0.70</t>
  </si>
  <si>
    <t/>
  </si>
  <si>
    <t/>
  </si>
  <si>
    <t/>
  </si>
  <si>
    <t>ROUND(PRODUCT(E$ROW_PU$:H$ROW_LUNG$,212.47),2)</t>
  </si>
  <si>
    <t>148.73</t>
  </si>
  <si>
    <t>Vedi voce n° 2 [m³ 317.11]</t>
  </si>
  <si>
    <t>0.70</t>
  </si>
  <si>
    <t/>
  </si>
  <si>
    <t/>
  </si>
  <si>
    <t/>
  </si>
  <si>
    <t>ROUND(PRODUCT(E$ROW_PU$:H$ROW_LUNG$,317.11),2)</t>
  </si>
  <si>
    <t>221.98</t>
  </si>
  <si>
    <t>Scavo a mano vano impianto (5%)</t>
  </si>
  <si>
    <t>9.00</t>
  </si>
  <si>
    <t/>
  </si>
  <si>
    <t/>
  </si>
  <si>
    <t>3.100</t>
  </si>
  <si>
    <t>ROUND(PRODUCT(E$ROW_PU$:H$ROW_LUNG$),2)</t>
  </si>
  <si>
    <t>27.90</t>
  </si>
  <si>
    <t>Scavo a mano vano per anello drenante (5%)</t>
  </si>
  <si>
    <t>21.60</t>
  </si>
  <si>
    <t>1.20</t>
  </si>
  <si>
    <t/>
  </si>
  <si>
    <t>1.500</t>
  </si>
  <si>
    <t>ROUND(PRODUCT(E$ROW_PU$:H$ROW_LUNG$),2)</t>
  </si>
  <si>
    <t>38.88</t>
  </si>
  <si>
    <t>3'</t>
  </si>
  <si>
    <t>SOMMANO m³</t>
  </si>
  <si>
    <t>ROUND(SUM(I$ROW_ID_SOMMANO_INIT$:I$ROW_ID_SOMMANO_FINE$),2)</t>
  </si>
  <si>
    <t>437.49</t>
  </si>
  <si>
    <t>15.10</t>
  </si>
  <si>
    <t>ROUND(PRODUCT(I$ROW_SOMMANO_QTA$:J$ROW_UNITARIO$),2)</t>
  </si>
  <si>
    <t>6606.10</t>
  </si>
  <si>
    <t/>
  </si>
  <si>
    <t>18</t>
  </si>
  <si>
    <t>1C.02.350.0010.e</t>
  </si>
  <si>
    <t>Rinterro di scavi con mezzi meccanici con carico, trasporto e scarico al luogo d'impiego, spianamenti e costipazione a strati non superiori a 50 cm, bagnatura e ricarichi: - con fornitura di sabbia viva di cava</t>
  </si>
  <si>
    <t>M I S U R A Z I O N I:</t>
  </si>
  <si>
    <t>Considerato il 10% dello scavo impiantistico</t>
  </si>
  <si>
    <t/>
  </si>
  <si>
    <t/>
  </si>
  <si>
    <t/>
  </si>
  <si>
    <t>0</t>
  </si>
  <si>
    <t>ROUND(PRODUCT(E$ROW_PU$:H$ROW_LUNG$),2)</t>
  </si>
  <si>
    <t>0.00</t>
  </si>
  <si>
    <t>Vedi voce n° 1 [m³ 212.47]</t>
  </si>
  <si>
    <t>0.10</t>
  </si>
  <si>
    <t/>
  </si>
  <si>
    <t/>
  </si>
  <si>
    <t/>
  </si>
  <si>
    <t>ROUND(PRODUCT(E$ROW_PU$:H$ROW_LUNG$,212.47),2)</t>
  </si>
  <si>
    <t>21.25</t>
  </si>
  <si>
    <t>Vedi voce n° 2 [m³ 317.11]</t>
  </si>
  <si>
    <t>0.10</t>
  </si>
  <si>
    <t/>
  </si>
  <si>
    <t/>
  </si>
  <si>
    <t/>
  </si>
  <si>
    <t>ROUND(PRODUCT(E$ROW_PU$:H$ROW_LUNG$,317.11),2)</t>
  </si>
  <si>
    <t>31.71</t>
  </si>
  <si>
    <t>Scavo a mano vano impianto (5%)</t>
  </si>
  <si>
    <t>1.50</t>
  </si>
  <si>
    <t/>
  </si>
  <si>
    <t/>
  </si>
  <si>
    <t>3.100</t>
  </si>
  <si>
    <t>ROUND(PRODUCT(E$ROW_PU$:H$ROW_LUNG$),2)</t>
  </si>
  <si>
    <t>4.65</t>
  </si>
  <si>
    <t>Scavo a mano vano per anello drenante (5%)</t>
  </si>
  <si>
    <t>3.60</t>
  </si>
  <si>
    <t>1.20</t>
  </si>
  <si>
    <t/>
  </si>
  <si>
    <t>1.500</t>
  </si>
  <si>
    <t>ROUND(PRODUCT(E$ROW_PU$:H$ROW_LUNG$),2)</t>
  </si>
  <si>
    <t>6.48</t>
  </si>
  <si>
    <t>3'</t>
  </si>
  <si>
    <t>SOMMANO m³</t>
  </si>
  <si>
    <t>ROUND(SUM(I$ROW_ID_SOMMANO_INIT$:I$ROW_ID_SOMMANO_FINE$),2)</t>
  </si>
  <si>
    <t>64.09</t>
  </si>
  <si>
    <t>36.63</t>
  </si>
  <si>
    <t>ROUND(PRODUCT(I$ROW_SOMMANO_QTA$:J$ROW_UNITARIO$),2)</t>
  </si>
  <si>
    <t>2347.62</t>
  </si>
  <si>
    <t/>
  </si>
  <si>
    <t>19</t>
  </si>
  <si>
    <t>1C.02.350.0020.a</t>
  </si>
  <si>
    <t>Rinterro di scavi eseguito a mano, compreso spianamenti, costipazione a strati non superiori a 50 cm, bagnatura e ricarichi: - con materiale di scavo depositato a bordo scavo</t>
  </si>
  <si>
    <t>M I S U R A Z I O N I:</t>
  </si>
  <si>
    <t>Considerato il riutilizzo del 20% dello scavo impiantistico</t>
  </si>
  <si>
    <t/>
  </si>
  <si>
    <t/>
  </si>
  <si>
    <t/>
  </si>
  <si>
    <t>0</t>
  </si>
  <si>
    <t>ROUND(PRODUCT(E$ROW_PU$:H$ROW_LUNG$),2)</t>
  </si>
  <si>
    <t>0.00</t>
  </si>
  <si>
    <t>Vedi voce n° 1 [m³ 212.47]</t>
  </si>
  <si>
    <t>0.20</t>
  </si>
  <si>
    <t/>
  </si>
  <si>
    <t/>
  </si>
  <si>
    <t/>
  </si>
  <si>
    <t>ROUND(PRODUCT(E$ROW_PU$:H$ROW_LUNG$,212.47),2)</t>
  </si>
  <si>
    <t>42.49</t>
  </si>
  <si>
    <t>Vedi voce n° 2 [m³ 317.11]</t>
  </si>
  <si>
    <t>0.20</t>
  </si>
  <si>
    <t/>
  </si>
  <si>
    <t/>
  </si>
  <si>
    <t/>
  </si>
  <si>
    <t>ROUND(PRODUCT(E$ROW_PU$:H$ROW_LUNG$,317.11),2)</t>
  </si>
  <si>
    <t>63.42</t>
  </si>
  <si>
    <t>Scavo a mano vano impianto (5%)</t>
  </si>
  <si>
    <t>4.50</t>
  </si>
  <si>
    <t/>
  </si>
  <si>
    <t/>
  </si>
  <si>
    <t>3.100</t>
  </si>
  <si>
    <t>ROUND(PRODUCT(E$ROW_PU$:H$ROW_LUNG$),2)</t>
  </si>
  <si>
    <t>13.95</t>
  </si>
  <si>
    <t>Scavo a mano vano per anello drenante (5%)</t>
  </si>
  <si>
    <t>10.80</t>
  </si>
  <si>
    <t>1.20</t>
  </si>
  <si>
    <t/>
  </si>
  <si>
    <t>1.500</t>
  </si>
  <si>
    <t>ROUND(PRODUCT(E$ROW_PU$:H$ROW_LUNG$),2)</t>
  </si>
  <si>
    <t>19.44</t>
  </si>
  <si>
    <t>3'</t>
  </si>
  <si>
    <t>SOMMANO m³</t>
  </si>
  <si>
    <t>ROUND(SUM(I$ROW_ID_SOMMANO_INIT$:I$ROW_ID_SOMMANO_FINE$),2)</t>
  </si>
  <si>
    <t>139.30</t>
  </si>
  <si>
    <t>26.58</t>
  </si>
  <si>
    <t>ROUND(PRODUCT(I$ROW_SOMMANO_QTA$:J$ROW_UNITARIO$),2)</t>
  </si>
  <si>
    <t>3702.59</t>
  </si>
  <si>
    <t/>
  </si>
  <si>
    <t>20</t>
  </si>
  <si>
    <t>1C.01.060.0010.a</t>
  </si>
  <si>
    <t>Rimozione del manto di copertura, esclusa l'orditura leggera, compreso l'abbassamento al piano di carico, movimentazione con qualsiasi mezzo nell'ambito del cantiere, cernita e pulizia del materiale riutilizzabile, carico e trasporto agli impianti di stoccaggio, di recupero o a discarica; esclusi gli oneri di smaltimento. Per coperture in:- tegole di laterizio, cemento e simili</t>
  </si>
  <si>
    <t>M I S U R A Z I O N I:</t>
  </si>
  <si>
    <t>Per copertura in coppi</t>
  </si>
  <si>
    <t/>
  </si>
  <si>
    <t/>
  </si>
  <si>
    <t/>
  </si>
  <si>
    <t>0</t>
  </si>
  <si>
    <t>ROUND(PRODUCT(E$ROW_PU$:H$ROW_LUNG$),2)</t>
  </si>
  <si>
    <t>0.00</t>
  </si>
  <si>
    <t>Falda Prospetto sud-ovest</t>
  </si>
  <si>
    <t>0.50</t>
  </si>
  <si>
    <t>27.98</t>
  </si>
  <si>
    <t/>
  </si>
  <si>
    <t>11.860</t>
  </si>
  <si>
    <t>ROUND(PRODUCT(E$ROW_PU$:H$ROW_LUNG$),2)</t>
  </si>
  <si>
    <t>165.92</t>
  </si>
  <si>
    <t>Falda Prospetto sud-est</t>
  </si>
  <si>
    <t>0.50</t>
  </si>
  <si>
    <t>23.32</t>
  </si>
  <si>
    <t/>
  </si>
  <si>
    <t>10.070</t>
  </si>
  <si>
    <t>ROUND(PRODUCT(E$ROW_PU$:H$ROW_LUNG$),2)</t>
  </si>
  <si>
    <t>117.42</t>
  </si>
  <si>
    <t>Falda Prospetto nord-ovest</t>
  </si>
  <si>
    <t>0.50</t>
  </si>
  <si>
    <t>23.07</t>
  </si>
  <si>
    <t/>
  </si>
  <si>
    <t>10.820</t>
  </si>
  <si>
    <t>ROUND(PRODUCT(E$ROW_PU$:H$ROW_LUNG$),2)</t>
  </si>
  <si>
    <t>124.81</t>
  </si>
  <si>
    <t>Falda Prospetto nord-est</t>
  </si>
  <si>
    <t>0.50</t>
  </si>
  <si>
    <t>27.93</t>
  </si>
  <si>
    <t/>
  </si>
  <si>
    <t>12.890</t>
  </si>
  <si>
    <t>ROUND(PRODUCT(E$ROW_PU$:H$ROW_LUNG$),2)</t>
  </si>
  <si>
    <t>180.01</t>
  </si>
  <si>
    <t>3'</t>
  </si>
  <si>
    <t>SOMMANO m²</t>
  </si>
  <si>
    <t>ROUND(SUM(I$ROW_ID_SOMMANO_INIT$:I$ROW_ID_SOMMANO_FINE$),2)</t>
  </si>
  <si>
    <t>588.16</t>
  </si>
  <si>
    <t>11.54</t>
  </si>
  <si>
    <t>ROUND(PRODUCT(I$ROW_SOMMANO_QTA$:J$ROW_UNITARIO$),2)</t>
  </si>
  <si>
    <t>6787.37</t>
  </si>
  <si>
    <t/>
  </si>
  <si>
    <t>21</t>
  </si>
  <si>
    <t>1C.01.060.0030.d</t>
  </si>
  <si>
    <t>Rimozione parziale orditura di tetto in legno, compresi l'abbassamento, il carico e trasporto delle macerie agli impianti di stoccaggio di recupero o a discarica; la cernita e l'accatastamento delle parti riutilizzabili. Esclusi gli oneri di smaltimento. Per i seguenti elementi: - travi in legno da 20 x 30 cm circa</t>
  </si>
  <si>
    <t>M I S U R A Z I O N I:</t>
  </si>
  <si>
    <t>FALDA SUD OVEST</t>
  </si>
  <si>
    <t/>
  </si>
  <si>
    <t/>
  </si>
  <si>
    <t/>
  </si>
  <si>
    <t>0</t>
  </si>
  <si>
    <t>ROUND(PRODUCT(E$ROW_PU$:H$ROW_LUNG$),2)</t>
  </si>
  <si>
    <t>0.00</t>
  </si>
  <si>
    <t>Calcolata sulla lunghezza media delle travi</t>
  </si>
  <si>
    <t>6.00</t>
  </si>
  <si>
    <t>12.75</t>
  </si>
  <si>
    <t/>
  </si>
  <si>
    <t/>
  </si>
  <si>
    <t>ROUND(PRODUCT(E$ROW_PU$:H$ROW_LUNG$),2)</t>
  </si>
  <si>
    <t>76.50</t>
  </si>
  <si>
    <t>FALDA SUD EST</t>
  </si>
  <si>
    <t/>
  </si>
  <si>
    <t/>
  </si>
  <si>
    <t/>
  </si>
  <si>
    <t>0</t>
  </si>
  <si>
    <t>ROUND(PRODUCT(E$ROW_PU$:H$ROW_LUNG$),2)</t>
  </si>
  <si>
    <t>0.00</t>
  </si>
  <si>
    <t>Calcolata sulla lunghezza media delle travi</t>
  </si>
  <si>
    <t>4.00</t>
  </si>
  <si>
    <t>10.97</t>
  </si>
  <si>
    <t/>
  </si>
  <si>
    <t/>
  </si>
  <si>
    <t>ROUND(PRODUCT(E$ROW_PU$:H$ROW_LUNG$),2)</t>
  </si>
  <si>
    <t>43.88</t>
  </si>
  <si>
    <t>FALDA NORD OVEST</t>
  </si>
  <si>
    <t/>
  </si>
  <si>
    <t/>
  </si>
  <si>
    <t/>
  </si>
  <si>
    <t>0</t>
  </si>
  <si>
    <t>ROUND(PRODUCT(E$ROW_PU$:H$ROW_LUNG$),2)</t>
  </si>
  <si>
    <t>0.00</t>
  </si>
  <si>
    <t>In analogia con falda sud est</t>
  </si>
  <si>
    <t>4.00</t>
  </si>
  <si>
    <t>10.97</t>
  </si>
  <si>
    <t/>
  </si>
  <si>
    <t/>
  </si>
  <si>
    <t>ROUND(PRODUCT(E$ROW_PU$:H$ROW_LUNG$),2)</t>
  </si>
  <si>
    <t>43.88</t>
  </si>
  <si>
    <t>3'</t>
  </si>
  <si>
    <t>SOMMANO m</t>
  </si>
  <si>
    <t>ROUND(SUM(I$ROW_ID_SOMMANO_INIT$:I$ROW_ID_SOMMANO_FINE$),2)</t>
  </si>
  <si>
    <t>164.26</t>
  </si>
  <si>
    <t>7.17</t>
  </si>
  <si>
    <t>ROUND(PRODUCT(I$ROW_SOMMANO_QTA$:J$ROW_UNITARIO$),2)</t>
  </si>
  <si>
    <t>1177.74</t>
  </si>
  <si>
    <t/>
  </si>
  <si>
    <t>22</t>
  </si>
  <si>
    <t>1C.01.060.0030.c</t>
  </si>
  <si>
    <t>Rimozione parziale orditura di tetto in legno, compresi l'abbassamento, il carico e trasporto delle macerie agli impianti di stoccaggio di recupero o a discarica; la cernita e l'accatastamento delle parti riutilizzabili. Esclusi gli oneri di smaltimento. Per i seguenti elementi: - terzere o arcarecci in legno da 13 x 16 cm</t>
  </si>
  <si>
    <t>M I S U R A Z I O N I:</t>
  </si>
  <si>
    <t>FALDA NORD EST</t>
  </si>
  <si>
    <t/>
  </si>
  <si>
    <t/>
  </si>
  <si>
    <t/>
  </si>
  <si>
    <t>0</t>
  </si>
  <si>
    <t>ROUND(PRODUCT(E$ROW_PU$:H$ROW_LUNG$),2)</t>
  </si>
  <si>
    <t>0.00</t>
  </si>
  <si>
    <t>Calcolato sulla lunghezza media delle travi</t>
  </si>
  <si>
    <t>6.00</t>
  </si>
  <si>
    <t>14.62</t>
  </si>
  <si>
    <t/>
  </si>
  <si>
    <t/>
  </si>
  <si>
    <t>ROUND(PRODUCT(E$ROW_PU$:H$ROW_LUNG$),2)</t>
  </si>
  <si>
    <t>87.72</t>
  </si>
  <si>
    <t>3'</t>
  </si>
  <si>
    <t>SOMMANO m</t>
  </si>
  <si>
    <t>ROUND(SUM(I$ROW_ID_SOMMANO_INIT$:I$ROW_ID_SOMMANO_FINE$),2)</t>
  </si>
  <si>
    <t>87.72</t>
  </si>
  <si>
    <t>4.07</t>
  </si>
  <si>
    <t>ROUND(PRODUCT(I$ROW_SOMMANO_QTA$:J$ROW_UNITARIO$),2)</t>
  </si>
  <si>
    <t>357.02</t>
  </si>
  <si>
    <t/>
  </si>
  <si>
    <t>23</t>
  </si>
  <si>
    <t>1C.01.060.0030.b</t>
  </si>
  <si>
    <t>Rimozione parziale orditura di tetto in legno, compresi l'abbassamento, il carico e trasporto delle macerie agli impianti di stoccaggio di recupero o a discarica; la cernita e l'accatastamento delle parti riutilizzabili. Esclusi gli oneri di smaltimento. Per i seguenti elementi: - travicelli in legno da 8 x 8 - 8 x 10 cm</t>
  </si>
  <si>
    <t>M I S U R A Z I O N I:</t>
  </si>
  <si>
    <t>Si considera una quantificazione parametrica di 2.00 mt di travicelli per mq di copertura</t>
  </si>
  <si>
    <t/>
  </si>
  <si>
    <t/>
  </si>
  <si>
    <t/>
  </si>
  <si>
    <t>0</t>
  </si>
  <si>
    <t>ROUND(PRODUCT(E$ROW_PU$:H$ROW_LUNG$),2)</t>
  </si>
  <si>
    <t>0.00</t>
  </si>
  <si>
    <t>Vedi voce n° 20 [m² 588.16]</t>
  </si>
  <si>
    <t>2.00</t>
  </si>
  <si>
    <t/>
  </si>
  <si>
    <t/>
  </si>
  <si>
    <t/>
  </si>
  <si>
    <t>ROUND(PRODUCT(E$ROW_PU$:H$ROW_LUNG$,588.16),2)</t>
  </si>
  <si>
    <t>1176.32</t>
  </si>
  <si>
    <t>3'</t>
  </si>
  <si>
    <t>SOMMANO m</t>
  </si>
  <si>
    <t>ROUND(SUM(I$ROW_ID_SOMMANO_INIT$:I$ROW_ID_SOMMANO_FINE$),2)</t>
  </si>
  <si>
    <t>1176.32</t>
  </si>
  <si>
    <t>1.96</t>
  </si>
  <si>
    <t>ROUND(PRODUCT(I$ROW_SOMMANO_QTA$:J$ROW_UNITARIO$),2)</t>
  </si>
  <si>
    <t>2305.59</t>
  </si>
  <si>
    <t/>
  </si>
  <si>
    <t>24</t>
  </si>
  <si>
    <t>1C.01.060.0020.b</t>
  </si>
  <si>
    <t>Rimozione dell'orditura sottomanto. Compresi l'abbassamento ed il carico con qualsiasi mezzo, il trasporto delle macerie agli impianti di stoccaggio, di recupero o a discarica; la cernita e l'accatastamento delle parti riutilizzabili. Esclusi gli oneri di smaltimento. Per sottomanto in: - assito in tavole di abete accostate.</t>
  </si>
  <si>
    <t>M I S U R A Z I O N I:</t>
  </si>
  <si>
    <t>Assito in legno sp cm 4</t>
  </si>
  <si>
    <t/>
  </si>
  <si>
    <t/>
  </si>
  <si>
    <t/>
  </si>
  <si>
    <t>0</t>
  </si>
  <si>
    <t>ROUND(PRODUCT(E$ROW_PU$:H$ROW_LUNG$),2)</t>
  </si>
  <si>
    <t>0.00</t>
  </si>
  <si>
    <t>Falda Prospettu sud-ovest</t>
  </si>
  <si>
    <t>0.50</t>
  </si>
  <si>
    <t>27.98</t>
  </si>
  <si>
    <t/>
  </si>
  <si>
    <t>11.860</t>
  </si>
  <si>
    <t>ROUND(PRODUCT(E$ROW_PU$:H$ROW_LUNG$),2)</t>
  </si>
  <si>
    <t>165.92</t>
  </si>
  <si>
    <t>Falda Prospettu sud-est</t>
  </si>
  <si>
    <t>0.50</t>
  </si>
  <si>
    <t>23.32</t>
  </si>
  <si>
    <t/>
  </si>
  <si>
    <t>10.070</t>
  </si>
  <si>
    <t>ROUND(PRODUCT(E$ROW_PU$:H$ROW_LUNG$),2)</t>
  </si>
  <si>
    <t>117.42</t>
  </si>
  <si>
    <t>Falda Prospettu nord-ovesr</t>
  </si>
  <si>
    <t>0.50</t>
  </si>
  <si>
    <t>23.07</t>
  </si>
  <si>
    <t/>
  </si>
  <si>
    <t>10.820</t>
  </si>
  <si>
    <t>ROUND(PRODUCT(E$ROW_PU$:H$ROW_LUNG$),2)</t>
  </si>
  <si>
    <t>124.81</t>
  </si>
  <si>
    <t>3'</t>
  </si>
  <si>
    <t>SOMMANO m²</t>
  </si>
  <si>
    <t>ROUND(SUM(I$ROW_ID_SOMMANO_INIT$:I$ROW_ID_SOMMANO_FINE$),2)</t>
  </si>
  <si>
    <t>408.15</t>
  </si>
  <si>
    <t>9.68</t>
  </si>
  <si>
    <t>ROUND(PRODUCT(I$ROW_SOMMANO_QTA$:J$ROW_UNITARIO$),2)</t>
  </si>
  <si>
    <t>3950.89</t>
  </si>
  <si>
    <t/>
  </si>
  <si>
    <t>25</t>
  </si>
  <si>
    <t>1C.01.070.0010.a</t>
  </si>
  <si>
    <t>Demolizione di tavolati e tramezzi, realizzati con materiali di qualsiasi tipo, inclusi intonaci, rivestimenti, ecc., valutati per l'effettivo spessore misurato; compresi: i piani di lavoro, le opere provvisionali e di protezione; la movimentazione con qualsiasi mezzo meccanico o manuale delle macerie nell'ambito del cantiere; il carico e trasporto agli impianti di stoccaggio, di recupero o a discariche autorizzate. Esclusi gli oneri di smaltimento. Per spessori: - fino a 7 cm.,  in mattoni forati, tavelle, blocchi di calcestruzzo forati e materiali assimilabili</t>
  </si>
  <si>
    <t>M I S U R A Z I O N I:</t>
  </si>
  <si>
    <t>Falda Prospetto nord-est - Tavelle in laterizio sp 6 cm</t>
  </si>
  <si>
    <t>0.50</t>
  </si>
  <si>
    <t>27.93</t>
  </si>
  <si>
    <t/>
  </si>
  <si>
    <t>12.890</t>
  </si>
  <si>
    <t>ROUND(PRODUCT(E$ROW_PU$:H$ROW_LUNG$),2)</t>
  </si>
  <si>
    <t>180.01</t>
  </si>
  <si>
    <t>3'</t>
  </si>
  <si>
    <t>SOMMANO m²</t>
  </si>
  <si>
    <t>ROUND(SUM(I$ROW_ID_SOMMANO_INIT$:I$ROW_ID_SOMMANO_FINE$),2)</t>
  </si>
  <si>
    <t>180.01</t>
  </si>
  <si>
    <t>8.79</t>
  </si>
  <si>
    <t>ROUND(PRODUCT(I$ROW_SOMMANO_QTA$:J$ROW_UNITARIO$),2)</t>
  </si>
  <si>
    <t>1582.29</t>
  </si>
  <si>
    <t/>
  </si>
  <si>
    <t>26</t>
  </si>
  <si>
    <t>1C.01.160.0010.a</t>
  </si>
  <si>
    <t>Rimozione di lattoneria, inclusi accessori di fissaggio, con abbassamento, carico e trasporto rottami ad impianti di stoccaggio, di recupero o a discarica. Compresi i piani di lavoro, esclusi i ponteggi esterni: - canali di gronda, converse, scossaline, cappellotti, pezzi speciali.</t>
  </si>
  <si>
    <t>M I S U R A Z I O N I:</t>
  </si>
  <si>
    <t>FALDA SUD OVEST</t>
  </si>
  <si>
    <t/>
  </si>
  <si>
    <t/>
  </si>
  <si>
    <t/>
  </si>
  <si>
    <t>0</t>
  </si>
  <si>
    <t>ROUND(PRODUCT(E$ROW_PU$:H$ROW_LUNG$),2)</t>
  </si>
  <si>
    <t>0.00</t>
  </si>
  <si>
    <t>Canali di gronda</t>
  </si>
  <si>
    <t/>
  </si>
  <si>
    <t>23.55</t>
  </si>
  <si>
    <t/>
  </si>
  <si>
    <t/>
  </si>
  <si>
    <t>ROUND(PRODUCT(E$ROW_PU$:H$ROW_LUNG$),2)</t>
  </si>
  <si>
    <t>23.55</t>
  </si>
  <si>
    <t>FALDA SUD EST</t>
  </si>
  <si>
    <t/>
  </si>
  <si>
    <t/>
  </si>
  <si>
    <t/>
  </si>
  <si>
    <t>0</t>
  </si>
  <si>
    <t>ROUND(PRODUCT(E$ROW_PU$:H$ROW_LUNG$),2)</t>
  </si>
  <si>
    <t>0.00</t>
  </si>
  <si>
    <t>Canali di gronda</t>
  </si>
  <si>
    <t/>
  </si>
  <si>
    <t>23.32</t>
  </si>
  <si>
    <t/>
  </si>
  <si>
    <t/>
  </si>
  <si>
    <t>ROUND(PRODUCT(E$ROW_PU$:H$ROW_LUNG$),2)</t>
  </si>
  <si>
    <t>23.32</t>
  </si>
  <si>
    <t>FALDA NORD EST</t>
  </si>
  <si>
    <t/>
  </si>
  <si>
    <t/>
  </si>
  <si>
    <t/>
  </si>
  <si>
    <t>0</t>
  </si>
  <si>
    <t>ROUND(PRODUCT(E$ROW_PU$:H$ROW_LUNG$),2)</t>
  </si>
  <si>
    <t>0.00</t>
  </si>
  <si>
    <t>Canali di gronda</t>
  </si>
  <si>
    <t/>
  </si>
  <si>
    <t>23.50</t>
  </si>
  <si>
    <t/>
  </si>
  <si>
    <t/>
  </si>
  <si>
    <t>ROUND(PRODUCT(E$ROW_PU$:H$ROW_LUNG$),2)</t>
  </si>
  <si>
    <t>23.50</t>
  </si>
  <si>
    <t>FALDA NORD OVEST</t>
  </si>
  <si>
    <t/>
  </si>
  <si>
    <t/>
  </si>
  <si>
    <t/>
  </si>
  <si>
    <t>0</t>
  </si>
  <si>
    <t>ROUND(PRODUCT(E$ROW_PU$:H$ROW_LUNG$),2)</t>
  </si>
  <si>
    <t>0.00</t>
  </si>
  <si>
    <t>Canali di gronda</t>
  </si>
  <si>
    <t/>
  </si>
  <si>
    <t>23.07</t>
  </si>
  <si>
    <t/>
  </si>
  <si>
    <t/>
  </si>
  <si>
    <t>ROUND(PRODUCT(E$ROW_PU$:H$ROW_LUNG$),2)</t>
  </si>
  <si>
    <t>23.07</t>
  </si>
  <si>
    <t>3'</t>
  </si>
  <si>
    <t>SOMMANO m</t>
  </si>
  <si>
    <t>ROUND(SUM(I$ROW_ID_SOMMANO_INIT$:I$ROW_ID_SOMMANO_FINE$),2)</t>
  </si>
  <si>
    <t>93.44</t>
  </si>
  <si>
    <t>9.60</t>
  </si>
  <si>
    <t>ROUND(PRODUCT(I$ROW_SOMMANO_QTA$:J$ROW_UNITARIO$),2)</t>
  </si>
  <si>
    <t>897.02</t>
  </si>
  <si>
    <t/>
  </si>
  <si>
    <t>27</t>
  </si>
  <si>
    <t>1C.01.160.0010.b</t>
  </si>
  <si>
    <t>Rimozione di lattoneria, inclusi accessori di fissaggio, con abbassamento, carico e trasporto rottami ad impianti di stoccaggio, di recupero o a discarica. Compresi i piani di lavoro, esclusi i ponteggi esterni: - pluviali e pezzi speciali.</t>
  </si>
  <si>
    <t>M I S U R A Z I O N I:</t>
  </si>
  <si>
    <t>FALDA SUD OVEST</t>
  </si>
  <si>
    <t/>
  </si>
  <si>
    <t/>
  </si>
  <si>
    <t/>
  </si>
  <si>
    <t>0</t>
  </si>
  <si>
    <t>ROUND(PRODUCT(E$ROW_PU$:H$ROW_LUNG$),2)</t>
  </si>
  <si>
    <t>0.00</t>
  </si>
  <si>
    <t>Pluviali </t>
  </si>
  <si>
    <t/>
  </si>
  <si>
    <t>21.83</t>
  </si>
  <si>
    <t/>
  </si>
  <si>
    <t/>
  </si>
  <si>
    <t>ROUND(PRODUCT(E$ROW_PU$:H$ROW_LUNG$),2)</t>
  </si>
  <si>
    <t>21.83</t>
  </si>
  <si>
    <t>FALDA SUD EST</t>
  </si>
  <si>
    <t/>
  </si>
  <si>
    <t/>
  </si>
  <si>
    <t/>
  </si>
  <si>
    <t>0</t>
  </si>
  <si>
    <t>ROUND(PRODUCT(E$ROW_PU$:H$ROW_LUNG$),2)</t>
  </si>
  <si>
    <t>0.00</t>
  </si>
  <si>
    <t>Pluviali</t>
  </si>
  <si>
    <t/>
  </si>
  <si>
    <t>22.02</t>
  </si>
  <si>
    <t/>
  </si>
  <si>
    <t/>
  </si>
  <si>
    <t>ROUND(PRODUCT(E$ROW_PU$:H$ROW_LUNG$),2)</t>
  </si>
  <si>
    <t>22.02</t>
  </si>
  <si>
    <t>FALDA NORD EST</t>
  </si>
  <si>
    <t/>
  </si>
  <si>
    <t/>
  </si>
  <si>
    <t/>
  </si>
  <si>
    <t>0</t>
  </si>
  <si>
    <t>ROUND(PRODUCT(E$ROW_PU$:H$ROW_LUNG$),2)</t>
  </si>
  <si>
    <t>0.00</t>
  </si>
  <si>
    <t>Pluviali</t>
  </si>
  <si>
    <t/>
  </si>
  <si>
    <t>22.63</t>
  </si>
  <si>
    <t/>
  </si>
  <si>
    <t/>
  </si>
  <si>
    <t>ROUND(PRODUCT(E$ROW_PU$:H$ROW_LUNG$),2)</t>
  </si>
  <si>
    <t>22.63</t>
  </si>
  <si>
    <t>FALDA NORD OVEST</t>
  </si>
  <si>
    <t/>
  </si>
  <si>
    <t/>
  </si>
  <si>
    <t/>
  </si>
  <si>
    <t>0</t>
  </si>
  <si>
    <t>ROUND(PRODUCT(E$ROW_PU$:H$ROW_LUNG$),2)</t>
  </si>
  <si>
    <t>0.00</t>
  </si>
  <si>
    <t>Pluviali</t>
  </si>
  <si>
    <t/>
  </si>
  <si>
    <t>22.47</t>
  </si>
  <si>
    <t/>
  </si>
  <si>
    <t/>
  </si>
  <si>
    <t>ROUND(PRODUCT(E$ROW_PU$:H$ROW_LUNG$),2)</t>
  </si>
  <si>
    <t>22.47</t>
  </si>
  <si>
    <t>3'</t>
  </si>
  <si>
    <t>SOMMANO m</t>
  </si>
  <si>
    <t>ROUND(SUM(I$ROW_ID_SOMMANO_INIT$:I$ROW_ID_SOMMANO_FINE$),2)</t>
  </si>
  <si>
    <t>88.95</t>
  </si>
  <si>
    <t>5.26</t>
  </si>
  <si>
    <t>ROUND(PRODUCT(I$ROW_SOMMANO_QTA$:J$ROW_UNITARIO$),2)</t>
  </si>
  <si>
    <t>467.88</t>
  </si>
  <si>
    <t/>
  </si>
  <si>
    <t>28</t>
  </si>
  <si>
    <t>1C.01.050.0010.a</t>
  </si>
  <si>
    <t>Demolizione totale o parziale di solaio in legno, sia semplice che composto, di qualsiasi spessore, esclusa l'eventuale caldana. Comprese le opere provvisionali di sostegno e protezione; il carico e  trasporto al punto di scarico; l'abbassamento e accatastamento delle parti riutilizzabili nell'ambito del cantiere; il carico e trasporto delle macerie agli impianti di stoccaggio, di recupero o a discarica. Esclusi gli oneri di smaltimento: - con rimozione dell'impalcato e della grossa armatura</t>
  </si>
  <si>
    <t>M I S U R A Z I O N I:</t>
  </si>
  <si>
    <t>PIANO TERRA</t>
  </si>
  <si>
    <t/>
  </si>
  <si>
    <t/>
  </si>
  <si>
    <t/>
  </si>
  <si>
    <t>0</t>
  </si>
  <si>
    <t>ROUND(PRODUCT(E$ROW_PU$:H$ROW_LUNG$),2)</t>
  </si>
  <si>
    <t>0.00</t>
  </si>
  <si>
    <t>VG.0.01</t>
  </si>
  <si>
    <t/>
  </si>
  <si>
    <t>4.35</t>
  </si>
  <si>
    <t>3.670</t>
  </si>
  <si>
    <t/>
  </si>
  <si>
    <t>ROUND(PRODUCT(E$ROW_PU$:H$ROW_LUNG$),2)</t>
  </si>
  <si>
    <t>15.96</t>
  </si>
  <si>
    <t>VG.0.03 (Per realizzazione di vano scala)</t>
  </si>
  <si>
    <t/>
  </si>
  <si>
    <t>1.89</t>
  </si>
  <si>
    <t>0.900</t>
  </si>
  <si>
    <t/>
  </si>
  <si>
    <t>ROUND(PRODUCT(E$ROW_PU$:H$ROW_LUNG$),2)</t>
  </si>
  <si>
    <t>1.70</t>
  </si>
  <si>
    <t/>
  </si>
  <si>
    <t/>
  </si>
  <si>
    <t>2.78</t>
  </si>
  <si>
    <t>0.900</t>
  </si>
  <si>
    <t/>
  </si>
  <si>
    <t>ROUND(PRODUCT(E$ROW_PU$:H$ROW_LUNG$),2)</t>
  </si>
  <si>
    <t>2.50</t>
  </si>
  <si>
    <t/>
  </si>
  <si>
    <t/>
  </si>
  <si>
    <t>0.49</t>
  </si>
  <si>
    <t>0.980</t>
  </si>
  <si>
    <t/>
  </si>
  <si>
    <t>ROUND(PRODUCT(E$ROW_PU$:H$ROW_LUNG$),2)</t>
  </si>
  <si>
    <t>0.48</t>
  </si>
  <si>
    <t>VG.0.07 (copertura vano con soprastante pavimentazione in cotto)</t>
  </si>
  <si>
    <t/>
  </si>
  <si>
    <t>1.79</t>
  </si>
  <si>
    <t>3.520</t>
  </si>
  <si>
    <t/>
  </si>
  <si>
    <t>ROUND(PRODUCT(E$ROW_PU$:H$ROW_LUNG$),2)</t>
  </si>
  <si>
    <t>6.30</t>
  </si>
  <si>
    <t>SOLAI PIANO TERRA/PIANO PRIMO</t>
  </si>
  <si>
    <t/>
  </si>
  <si>
    <t/>
  </si>
  <si>
    <t/>
  </si>
  <si>
    <t>0</t>
  </si>
  <si>
    <t>ROUND(PRODUCT(E$ROW_PU$:H$ROW_LUNG$),2)</t>
  </si>
  <si>
    <t>0.00</t>
  </si>
  <si>
    <t>VG.1.04</t>
  </si>
  <si>
    <t/>
  </si>
  <si>
    <t>3.02</t>
  </si>
  <si>
    <t>1.390</t>
  </si>
  <si>
    <t/>
  </si>
  <si>
    <t>ROUND(PRODUCT(E$ROW_PU$:H$ROW_LUNG$),2)</t>
  </si>
  <si>
    <t>4.20</t>
  </si>
  <si>
    <t>VG.1.10 </t>
  </si>
  <si>
    <t/>
  </si>
  <si>
    <t>7.48</t>
  </si>
  <si>
    <t>4.850</t>
  </si>
  <si>
    <t/>
  </si>
  <si>
    <t>ROUND(PRODUCT(E$ROW_PU$:H$ROW_LUNG$),2)</t>
  </si>
  <si>
    <t>36.28</t>
  </si>
  <si>
    <t>VG.1.17</t>
  </si>
  <si>
    <t/>
  </si>
  <si>
    <t>4.80</t>
  </si>
  <si>
    <t>4.720</t>
  </si>
  <si>
    <t/>
  </si>
  <si>
    <t>ROUND(PRODUCT(E$ROW_PU$:H$ROW_LUNG$),2)</t>
  </si>
  <si>
    <t>22.66</t>
  </si>
  <si>
    <t>VG.1.18</t>
  </si>
  <si>
    <t/>
  </si>
  <si>
    <t>2.27</t>
  </si>
  <si>
    <t>4.710</t>
  </si>
  <si>
    <t/>
  </si>
  <si>
    <t>ROUND(PRODUCT(E$ROW_PU$:H$ROW_LUNG$),2)</t>
  </si>
  <si>
    <t>10.69</t>
  </si>
  <si>
    <t>SOLAIO PIANO PRIMO/SOTTOTETTO</t>
  </si>
  <si>
    <t/>
  </si>
  <si>
    <t/>
  </si>
  <si>
    <t/>
  </si>
  <si>
    <t>0</t>
  </si>
  <si>
    <t>ROUND(PRODUCT(E$ROW_PU$:H$ROW_LUNG$),2)</t>
  </si>
  <si>
    <t>0.00</t>
  </si>
  <si>
    <t>VG.1.07 (Smontaggio per successivo rimontaggio a quota diversa)</t>
  </si>
  <si>
    <t/>
  </si>
  <si>
    <t>3.14</t>
  </si>
  <si>
    <t>3.830</t>
  </si>
  <si>
    <t/>
  </si>
  <si>
    <t>ROUND(PRODUCT(E$ROW_PU$:H$ROW_LUNG$),2)</t>
  </si>
  <si>
    <t>12.03</t>
  </si>
  <si>
    <t>VG.1.10</t>
  </si>
  <si>
    <t/>
  </si>
  <si>
    <t>7.48</t>
  </si>
  <si>
    <t>4.850</t>
  </si>
  <si>
    <t/>
  </si>
  <si>
    <t>ROUND(PRODUCT(E$ROW_PU$:H$ROW_LUNG$),2)</t>
  </si>
  <si>
    <t>36.28</t>
  </si>
  <si>
    <t>3'</t>
  </si>
  <si>
    <t>SOMMANO m²</t>
  </si>
  <si>
    <t>ROUND(SUM(I$ROW_ID_SOMMANO_INIT$:I$ROW_ID_SOMMANO_FINE$),2)</t>
  </si>
  <si>
    <t>149.08</t>
  </si>
  <si>
    <t>18.45</t>
  </si>
  <si>
    <t>ROUND(PRODUCT(I$ROW_SOMMANO_QTA$:J$ROW_UNITARIO$),2)</t>
  </si>
  <si>
    <t>2750.53</t>
  </si>
  <si>
    <t/>
  </si>
  <si>
    <t>29</t>
  </si>
  <si>
    <t>1C.01.140.0010.b</t>
  </si>
  <si>
    <t>Rimozione di serramenti in legno interni ed esterni, impennate e simili, di qualunque forma e dimensione, incluse mostre, controtelai, imbotti ecc. compresa la movimentazione in cantiere con qualsiasi mezzo, il carico ed il trasporto a deposito o alle discariche autorizzate:- con  cernita di vetri e legno, carico e trasporto ad impianti di stoccaggio, di recupero o a discarica; esclusi gli oneri di smaltimento.</t>
  </si>
  <si>
    <t>M I S U R A Z I O N I:</t>
  </si>
  <si>
    <t>Serramenti esterni - Finestre</t>
  </si>
  <si>
    <t/>
  </si>
  <si>
    <t/>
  </si>
  <si>
    <t/>
  </si>
  <si>
    <t>0</t>
  </si>
  <si>
    <t>ROUND(PRODUCT(E$ROW_PU$:H$ROW_LUNG$),2)</t>
  </si>
  <si>
    <t>0.00</t>
  </si>
  <si>
    <t>PIANO TERRA</t>
  </si>
  <si>
    <t/>
  </si>
  <si>
    <t/>
  </si>
  <si>
    <t/>
  </si>
  <si>
    <t>0</t>
  </si>
  <si>
    <t>ROUND(PRODUCT(E$ROW_PU$:H$ROW_LUNG$),2)</t>
  </si>
  <si>
    <t>0.00</t>
  </si>
  <si>
    <t>VG.0.03 - F13</t>
  </si>
  <si>
    <t/>
  </si>
  <si>
    <t>0.69</t>
  </si>
  <si>
    <t/>
  </si>
  <si>
    <t>1.230</t>
  </si>
  <si>
    <t>ROUND(PRODUCT(E$ROW_PU$:H$ROW_LUNG$),2)</t>
  </si>
  <si>
    <t>0.85</t>
  </si>
  <si>
    <t>VG.0.03 - F14</t>
  </si>
  <si>
    <t/>
  </si>
  <si>
    <t>0.66</t>
  </si>
  <si>
    <t/>
  </si>
  <si>
    <t>1.200</t>
  </si>
  <si>
    <t>ROUND(PRODUCT(E$ROW_PU$:H$ROW_LUNG$),2)</t>
  </si>
  <si>
    <t>0.79</t>
  </si>
  <si>
    <t>VG.0.04 - F11</t>
  </si>
  <si>
    <t/>
  </si>
  <si>
    <t>1.01</t>
  </si>
  <si>
    <t/>
  </si>
  <si>
    <t>1.860</t>
  </si>
  <si>
    <t>ROUND(PRODUCT(E$ROW_PU$:H$ROW_LUNG$),2)</t>
  </si>
  <si>
    <t>1.88</t>
  </si>
  <si>
    <t>VG.0.04 - F12</t>
  </si>
  <si>
    <t/>
  </si>
  <si>
    <t>0.97</t>
  </si>
  <si>
    <t/>
  </si>
  <si>
    <t>1.880</t>
  </si>
  <si>
    <t>ROUND(PRODUCT(E$ROW_PU$:H$ROW_LUNG$),2)</t>
  </si>
  <si>
    <t>1.82</t>
  </si>
  <si>
    <t>VG.0.08 - F08 e F09</t>
  </si>
  <si>
    <t>2.00</t>
  </si>
  <si>
    <t>1.01</t>
  </si>
  <si>
    <t/>
  </si>
  <si>
    <t>1.920</t>
  </si>
  <si>
    <t>ROUND(PRODUCT(E$ROW_PU$:H$ROW_LUNG$),2)</t>
  </si>
  <si>
    <t>3.88</t>
  </si>
  <si>
    <t>VG.0.11 - F03</t>
  </si>
  <si>
    <t/>
  </si>
  <si>
    <t>1.01</t>
  </si>
  <si>
    <t/>
  </si>
  <si>
    <t>1.450</t>
  </si>
  <si>
    <t>ROUND(PRODUCT(E$ROW_PU$:H$ROW_LUNG$),2)</t>
  </si>
  <si>
    <t>1.46</t>
  </si>
  <si>
    <t>VG.0.12 - P4 </t>
  </si>
  <si>
    <t/>
  </si>
  <si>
    <t>1.09</t>
  </si>
  <si>
    <t/>
  </si>
  <si>
    <t>2.120</t>
  </si>
  <si>
    <t>ROUND(PRODUCT(E$ROW_PU$:H$ROW_LUNG$),2)</t>
  </si>
  <si>
    <t>2.31</t>
  </si>
  <si>
    <t>VG.0.12 - PI12</t>
  </si>
  <si>
    <t/>
  </si>
  <si>
    <t>1.08</t>
  </si>
  <si>
    <t/>
  </si>
  <si>
    <t>2.100</t>
  </si>
  <si>
    <t>ROUND(PRODUCT(E$ROW_PU$:H$ROW_LUNG$),2)</t>
  </si>
  <si>
    <t>2.27</t>
  </si>
  <si>
    <t>VG.0.15 - F04</t>
  </si>
  <si>
    <t/>
  </si>
  <si>
    <t>1.03</t>
  </si>
  <si>
    <t/>
  </si>
  <si>
    <t>1.650</t>
  </si>
  <si>
    <t>ROUND(PRODUCT(E$ROW_PU$:H$ROW_LUNG$),2)</t>
  </si>
  <si>
    <t>1.70</t>
  </si>
  <si>
    <t>VG.0.16 - F05</t>
  </si>
  <si>
    <t/>
  </si>
  <si>
    <t>1.02</t>
  </si>
  <si>
    <t/>
  </si>
  <si>
    <t>1.970</t>
  </si>
  <si>
    <t>ROUND(PRODUCT(E$ROW_PU$:H$ROW_LUNG$),2)</t>
  </si>
  <si>
    <t>2.01</t>
  </si>
  <si>
    <t>VG.0.16 - F06</t>
  </si>
  <si>
    <t/>
  </si>
  <si>
    <t>1.05</t>
  </si>
  <si>
    <t/>
  </si>
  <si>
    <t>1.950</t>
  </si>
  <si>
    <t>ROUND(PRODUCT(E$ROW_PU$:H$ROW_LUNG$),2)</t>
  </si>
  <si>
    <t>2.05</t>
  </si>
  <si>
    <t>VG.0.17 - F07</t>
  </si>
  <si>
    <t/>
  </si>
  <si>
    <t>0.99</t>
  </si>
  <si>
    <t/>
  </si>
  <si>
    <t>1.910</t>
  </si>
  <si>
    <t>ROUND(PRODUCT(E$ROW_PU$:H$ROW_LUNG$),2)</t>
  </si>
  <si>
    <t>1.89</t>
  </si>
  <si>
    <t>PIANO PRIMO</t>
  </si>
  <si>
    <t/>
  </si>
  <si>
    <t/>
  </si>
  <si>
    <t/>
  </si>
  <si>
    <t>0</t>
  </si>
  <si>
    <t>ROUND(PRODUCT(E$ROW_PU$:H$ROW_LUNG$),2)</t>
  </si>
  <si>
    <t>0.00</t>
  </si>
  <si>
    <t>VG.1.01 - F18</t>
  </si>
  <si>
    <t/>
  </si>
  <si>
    <t>0.99</t>
  </si>
  <si>
    <t/>
  </si>
  <si>
    <t>1.910</t>
  </si>
  <si>
    <t>ROUND(PRODUCT(E$ROW_PU$:H$ROW_LUNG$),2)</t>
  </si>
  <si>
    <t>1.89</t>
  </si>
  <si>
    <t>VG.1.02 - F16  e F17</t>
  </si>
  <si>
    <t>2.00</t>
  </si>
  <si>
    <t>0.98</t>
  </si>
  <si>
    <t/>
  </si>
  <si>
    <t>1.920</t>
  </si>
  <si>
    <t>ROUND(PRODUCT(E$ROW_PU$:H$ROW_LUNG$),2)</t>
  </si>
  <si>
    <t>3.76</t>
  </si>
  <si>
    <t>VG.1.03 - F14  e F15</t>
  </si>
  <si>
    <t>2.00</t>
  </si>
  <si>
    <t>0.98</t>
  </si>
  <si>
    <t/>
  </si>
  <si>
    <t>1.940</t>
  </si>
  <si>
    <t>ROUND(PRODUCT(E$ROW_PU$:H$ROW_LUNG$),2)</t>
  </si>
  <si>
    <t>3.80</t>
  </si>
  <si>
    <t>VG.1.04 - F12</t>
  </si>
  <si>
    <t/>
  </si>
  <si>
    <t>0.99</t>
  </si>
  <si>
    <t/>
  </si>
  <si>
    <t>1.830</t>
  </si>
  <si>
    <t>ROUND(PRODUCT(E$ROW_PU$:H$ROW_LUNG$),2)</t>
  </si>
  <si>
    <t>1.81</t>
  </si>
  <si>
    <t>VG.1.04 - F13</t>
  </si>
  <si>
    <t/>
  </si>
  <si>
    <t>0.99</t>
  </si>
  <si>
    <t/>
  </si>
  <si>
    <t>1.920</t>
  </si>
  <si>
    <t>ROUND(PRODUCT(E$ROW_PU$:H$ROW_LUNG$),2)</t>
  </si>
  <si>
    <t>1.90</t>
  </si>
  <si>
    <t>VG.1.05 - F09</t>
  </si>
  <si>
    <t/>
  </si>
  <si>
    <t>0.98</t>
  </si>
  <si>
    <t/>
  </si>
  <si>
    <t>1.820</t>
  </si>
  <si>
    <t>ROUND(PRODUCT(E$ROW_PU$:H$ROW_LUNG$),2)</t>
  </si>
  <si>
    <t>1.78</t>
  </si>
  <si>
    <t>VG.1.05 - F10 e F11</t>
  </si>
  <si>
    <t>2.00</t>
  </si>
  <si>
    <t>0.99</t>
  </si>
  <si>
    <t/>
  </si>
  <si>
    <t>1.860</t>
  </si>
  <si>
    <t>ROUND(PRODUCT(E$ROW_PU$:H$ROW_LUNG$),2)</t>
  </si>
  <si>
    <t>3.68</t>
  </si>
  <si>
    <t>VG.1.07 - F01</t>
  </si>
  <si>
    <t/>
  </si>
  <si>
    <t>1.00</t>
  </si>
  <si>
    <t/>
  </si>
  <si>
    <t>2.030</t>
  </si>
  <si>
    <t>ROUND(PRODUCT(E$ROW_PU$:H$ROW_LUNG$),2)</t>
  </si>
  <si>
    <t>2.03</t>
  </si>
  <si>
    <t>VG.1.08 - F02</t>
  </si>
  <si>
    <t/>
  </si>
  <si>
    <t>0.96</t>
  </si>
  <si>
    <t/>
  </si>
  <si>
    <t>1.780</t>
  </si>
  <si>
    <t>ROUND(PRODUCT(E$ROW_PU$:H$ROW_LUNG$),2)</t>
  </si>
  <si>
    <t>1.71</t>
  </si>
  <si>
    <t>VG.1.08 - F03</t>
  </si>
  <si>
    <t/>
  </si>
  <si>
    <t>0.98</t>
  </si>
  <si>
    <t/>
  </si>
  <si>
    <t>1.860</t>
  </si>
  <si>
    <t>ROUND(PRODUCT(E$ROW_PU$:H$ROW_LUNG$),2)</t>
  </si>
  <si>
    <t>1.82</t>
  </si>
  <si>
    <t>VG.1.09 - F04 e F05</t>
  </si>
  <si>
    <t>2.00</t>
  </si>
  <si>
    <t>0.96</t>
  </si>
  <si>
    <t/>
  </si>
  <si>
    <t>1.930</t>
  </si>
  <si>
    <t>ROUND(PRODUCT(E$ROW_PU$:H$ROW_LUNG$),2)</t>
  </si>
  <si>
    <t>3.71</t>
  </si>
  <si>
    <t>VG.1.10 - F06 e F07</t>
  </si>
  <si>
    <t>2.00</t>
  </si>
  <si>
    <t>0.99</t>
  </si>
  <si>
    <t/>
  </si>
  <si>
    <t>1.800</t>
  </si>
  <si>
    <t>ROUND(PRODUCT(E$ROW_PU$:H$ROW_LUNG$),2)</t>
  </si>
  <si>
    <t>3.56</t>
  </si>
  <si>
    <t>VG.1.10 - F08</t>
  </si>
  <si>
    <t/>
  </si>
  <si>
    <t>0.94</t>
  </si>
  <si>
    <t/>
  </si>
  <si>
    <t>1.770</t>
  </si>
  <si>
    <t>ROUND(PRODUCT(E$ROW_PU$:H$ROW_LUNG$),2)</t>
  </si>
  <si>
    <t>1.66</t>
  </si>
  <si>
    <t>SOTTOTETTO</t>
  </si>
  <si>
    <t/>
  </si>
  <si>
    <t/>
  </si>
  <si>
    <t/>
  </si>
  <si>
    <t>0</t>
  </si>
  <si>
    <t>ROUND(PRODUCT(E$ROW_PU$:H$ROW_LUNG$),2)</t>
  </si>
  <si>
    <t>0.00</t>
  </si>
  <si>
    <t>Sottotetto 1 - F22</t>
  </si>
  <si>
    <t/>
  </si>
  <si>
    <t>1.04</t>
  </si>
  <si>
    <t/>
  </si>
  <si>
    <t>0.950</t>
  </si>
  <si>
    <t>ROUND(PRODUCT(E$ROW_PU$:H$ROW_LUNG$),2)</t>
  </si>
  <si>
    <t>0.99</t>
  </si>
  <si>
    <t>Serramenti esterni - Portoni</t>
  </si>
  <si>
    <t/>
  </si>
  <si>
    <t/>
  </si>
  <si>
    <t/>
  </si>
  <si>
    <t>0</t>
  </si>
  <si>
    <t>ROUND(PRODUCT(E$ROW_PU$:H$ROW_LUNG$),2)</t>
  </si>
  <si>
    <t>0.00</t>
  </si>
  <si>
    <t>PIANO TERRA</t>
  </si>
  <si>
    <t/>
  </si>
  <si>
    <t/>
  </si>
  <si>
    <t/>
  </si>
  <si>
    <t>0</t>
  </si>
  <si>
    <t>ROUND(PRODUCT(E$ROW_PU$:H$ROW_LUNG$),2)</t>
  </si>
  <si>
    <t>0.00</t>
  </si>
  <si>
    <t>VG.0.02 - P03</t>
  </si>
  <si>
    <t/>
  </si>
  <si>
    <t>1.09</t>
  </si>
  <si>
    <t/>
  </si>
  <si>
    <t>2.200</t>
  </si>
  <si>
    <t>ROUND(PRODUCT(E$ROW_PU$:H$ROW_LUNG$),2)</t>
  </si>
  <si>
    <t>2.40</t>
  </si>
  <si>
    <t>Serramenti interni - Porte</t>
  </si>
  <si>
    <t/>
  </si>
  <si>
    <t/>
  </si>
  <si>
    <t/>
  </si>
  <si>
    <t>0</t>
  </si>
  <si>
    <t>ROUND(PRODUCT(E$ROW_PU$:H$ROW_LUNG$),2)</t>
  </si>
  <si>
    <t>0.00</t>
  </si>
  <si>
    <t>PIANO TERRA</t>
  </si>
  <si>
    <t/>
  </si>
  <si>
    <t/>
  </si>
  <si>
    <t/>
  </si>
  <si>
    <t>0</t>
  </si>
  <si>
    <t>ROUND(PRODUCT(E$ROW_PU$:H$ROW_LUNG$),2)</t>
  </si>
  <si>
    <t>0.00</t>
  </si>
  <si>
    <t>VG.0.03 - PI02</t>
  </si>
  <si>
    <t/>
  </si>
  <si>
    <t>0.77</t>
  </si>
  <si>
    <t/>
  </si>
  <si>
    <t>1.900</t>
  </si>
  <si>
    <t>ROUND(PRODUCT(E$ROW_PU$:H$ROW_LUNG$),2)</t>
  </si>
  <si>
    <t>1.46</t>
  </si>
  <si>
    <t>VG.0.13 - PI22</t>
  </si>
  <si>
    <t/>
  </si>
  <si>
    <t>1.10</t>
  </si>
  <si>
    <t/>
  </si>
  <si>
    <t>2.150</t>
  </si>
  <si>
    <t>ROUND(PRODUCT(E$ROW_PU$:H$ROW_LUNG$),2)</t>
  </si>
  <si>
    <t>2.37</t>
  </si>
  <si>
    <t>3'</t>
  </si>
  <si>
    <t>SOMMANO m²</t>
  </si>
  <si>
    <t>ROUND(SUM(I$ROW_ID_SOMMANO_INIT$:I$ROW_ID_SOMMANO_FINE$),2)</t>
  </si>
  <si>
    <t>63.24</t>
  </si>
  <si>
    <t>14.82</t>
  </si>
  <si>
    <t>ROUND(PRODUCT(I$ROW_SOMMANO_QTA$:J$ROW_UNITARIO$),2)</t>
  </si>
  <si>
    <t>937.22</t>
  </si>
  <si>
    <t/>
  </si>
  <si>
    <t>30</t>
  </si>
  <si>
    <t>1C.01.140.0010.a</t>
  </si>
  <si>
    <t>Rimozione di serramenti in legno interni ed esterni, impennate e simili, di qualunque forma e dimensione, incluse mostre, controtelai, imbotti ecc. compresa la movimentazione in cantiere con qualsiasi mezzo, il carico ed il trasporto a deposito o alle discariche autorizzate:- con recupero mediante accurato smontaggio ed accatastamento nell'ambito del cantiere o trasporto a deposito</t>
  </si>
  <si>
    <t>M I S U R A Z I O N I:</t>
  </si>
  <si>
    <t>Serramenti esterni - Portoni</t>
  </si>
  <si>
    <t/>
  </si>
  <si>
    <t/>
  </si>
  <si>
    <t/>
  </si>
  <si>
    <t>0</t>
  </si>
  <si>
    <t>ROUND(PRODUCT(E$ROW_PU$:H$ROW_LUNG$),2)</t>
  </si>
  <si>
    <t>0.00</t>
  </si>
  <si>
    <t>PIANO TERRA</t>
  </si>
  <si>
    <t/>
  </si>
  <si>
    <t/>
  </si>
  <si>
    <t/>
  </si>
  <si>
    <t>0</t>
  </si>
  <si>
    <t>ROUND(PRODUCT(E$ROW_PU$:H$ROW_LUNG$),2)</t>
  </si>
  <si>
    <t>0.00</t>
  </si>
  <si>
    <t>VG.0.09 - P2 </t>
  </si>
  <si>
    <t/>
  </si>
  <si>
    <t>2.17</t>
  </si>
  <si>
    <t/>
  </si>
  <si>
    <t>2.640</t>
  </si>
  <si>
    <t>ROUND(PRODUCT(E$ROW_PU$:H$ROW_LUNG$),2)</t>
  </si>
  <si>
    <t>5.73</t>
  </si>
  <si>
    <t>VG.0.10 - P1 </t>
  </si>
  <si>
    <t/>
  </si>
  <si>
    <t>2.17</t>
  </si>
  <si>
    <t/>
  </si>
  <si>
    <t>2.700</t>
  </si>
  <si>
    <t>ROUND(PRODUCT(E$ROW_PU$:H$ROW_LUNG$),2)</t>
  </si>
  <si>
    <t>5.86</t>
  </si>
  <si>
    <t>3'</t>
  </si>
  <si>
    <t>SOMMANO m²</t>
  </si>
  <si>
    <t>ROUND(SUM(I$ROW_ID_SOMMANO_INIT$:I$ROW_ID_SOMMANO_FINE$),2)</t>
  </si>
  <si>
    <t>11.59</t>
  </si>
  <si>
    <t>22.30</t>
  </si>
  <si>
    <t>ROUND(PRODUCT(I$ROW_SOMMANO_QTA$:J$ROW_UNITARIO$),2)</t>
  </si>
  <si>
    <t>258.46</t>
  </si>
  <si>
    <t/>
  </si>
  <si>
    <t>31</t>
  </si>
  <si>
    <t>1C.01.150.0020.b</t>
  </si>
  <si>
    <t>Rimozione di inferriate di qualunque natura, forma e dimensione: - con abbassamento, carico, trasporto ad impianti di stoccaggio, di recupero o a discarica.</t>
  </si>
  <si>
    <t>M I S U R A Z I O N I:</t>
  </si>
  <si>
    <t>PIANO TERRA</t>
  </si>
  <si>
    <t/>
  </si>
  <si>
    <t/>
  </si>
  <si>
    <t/>
  </si>
  <si>
    <t>0</t>
  </si>
  <si>
    <t>ROUND(PRODUCT(E$ROW_PU$:H$ROW_LUNG$),2)</t>
  </si>
  <si>
    <t>0.00</t>
  </si>
  <si>
    <t>VG.0.01 - I15</t>
  </si>
  <si>
    <t/>
  </si>
  <si>
    <t>0.78</t>
  </si>
  <si>
    <t/>
  </si>
  <si>
    <t>0.670</t>
  </si>
  <si>
    <t>ROUND(PRODUCT(E$ROW_PU$:H$ROW_LUNG$),2)</t>
  </si>
  <si>
    <t>0.52</t>
  </si>
  <si>
    <t>3'</t>
  </si>
  <si>
    <t>SOMMANO m²</t>
  </si>
  <si>
    <t>ROUND(SUM(I$ROW_ID_SOMMANO_INIT$:I$ROW_ID_SOMMANO_FINE$),2)</t>
  </si>
  <si>
    <t>0.52</t>
  </si>
  <si>
    <t>6.26</t>
  </si>
  <si>
    <t>ROUND(PRODUCT(I$ROW_SOMMANO_QTA$:J$ROW_UNITARIO$),2)</t>
  </si>
  <si>
    <t>3.26</t>
  </si>
  <si>
    <t/>
  </si>
  <si>
    <t>32</t>
  </si>
  <si>
    <t>1C.21.700.0050.b</t>
  </si>
  <si>
    <t>Grandi riparazioni di infissi in legno, compresa la sostituzione di mezzo serramento, la media riparazione dell'altra metà, sostituzione di ferramenta, riposizionamento del serramento con regolazione della chiusura, aggiustaggio delle battute, lubrificazione cerniere: - portoni di accesso al fabbricato</t>
  </si>
  <si>
    <t>M I S U R A Z I O N I:</t>
  </si>
  <si>
    <t>PIANO TERRA</t>
  </si>
  <si>
    <t/>
  </si>
  <si>
    <t/>
  </si>
  <si>
    <t/>
  </si>
  <si>
    <t>0</t>
  </si>
  <si>
    <t>ROUND(PRODUCT(E$ROW_PU$:H$ROW_LUNG$),2)</t>
  </si>
  <si>
    <t>0.00</t>
  </si>
  <si>
    <t>VG.0.09 - P2 </t>
  </si>
  <si>
    <t/>
  </si>
  <si>
    <t>2.17</t>
  </si>
  <si>
    <t/>
  </si>
  <si>
    <t>2.640</t>
  </si>
  <si>
    <t>ROUND(PRODUCT(E$ROW_PU$:H$ROW_LUNG$),2)</t>
  </si>
  <si>
    <t>5.73</t>
  </si>
  <si>
    <t>VG.0.10 - P1 </t>
  </si>
  <si>
    <t/>
  </si>
  <si>
    <t>2.17</t>
  </si>
  <si>
    <t/>
  </si>
  <si>
    <t>2.700</t>
  </si>
  <si>
    <t>ROUND(PRODUCT(E$ROW_PU$:H$ROW_LUNG$),2)</t>
  </si>
  <si>
    <t>5.86</t>
  </si>
  <si>
    <t>3'</t>
  </si>
  <si>
    <t>SOMMANO m²</t>
  </si>
  <si>
    <t>ROUND(SUM(I$ROW_ID_SOMMANO_INIT$:I$ROW_ID_SOMMANO_FINE$),2)</t>
  </si>
  <si>
    <t>11.59</t>
  </si>
  <si>
    <t>194.96</t>
  </si>
  <si>
    <t>ROUND(PRODUCT(I$ROW_SOMMANO_QTA$:J$ROW_UNITARIO$),2)</t>
  </si>
  <si>
    <t>2259.59</t>
  </si>
  <si>
    <t/>
  </si>
  <si>
    <t>33</t>
  </si>
  <si>
    <t>1C.24.720.0020</t>
  </si>
  <si>
    <t>Raschiatura di vecchie vernici  in fase di distacco da superfici in legno. Compresi piani di lavoro ed assistenze murarie.</t>
  </si>
  <si>
    <t>M I S U R A Z I O N I:</t>
  </si>
  <si>
    <t>Vedi voce n° 32 [m² 11.59]</t>
  </si>
  <si>
    <t/>
  </si>
  <si>
    <t/>
  </si>
  <si>
    <t/>
  </si>
  <si>
    <t/>
  </si>
  <si>
    <t>ROUND(PRODUCT(E$ROW_PU$:H$ROW_LUNG$,11.59),2)</t>
  </si>
  <si>
    <t>11.59</t>
  </si>
  <si>
    <t>3'</t>
  </si>
  <si>
    <t>SOMMANO m²</t>
  </si>
  <si>
    <t>ROUND(SUM(I$ROW_ID_SOMMANO_INIT$:I$ROW_ID_SOMMANO_FINE$),2)</t>
  </si>
  <si>
    <t>11.59</t>
  </si>
  <si>
    <t>2.79</t>
  </si>
  <si>
    <t>ROUND(PRODUCT(I$ROW_SOMMANO_QTA$:J$ROW_UNITARIO$),2)</t>
  </si>
  <si>
    <t>32.34</t>
  </si>
  <si>
    <t/>
  </si>
  <si>
    <t>34</t>
  </si>
  <si>
    <t>1C.24.200.0010</t>
  </si>
  <si>
    <t>Trattamento con impregnante alla nitro protettivo opaco turapori, antimuffa trasparente, di superfici in legno già carteggiate e spolverate - una mano  (p.s. 0,97 kg/l - resa 0,14-0,20 l/m² per mano).  Compresi piani di lavoro ed assistenze murarie.</t>
  </si>
  <si>
    <t>M I S U R A Z I O N I:</t>
  </si>
  <si>
    <t>Vedi voce n° 33 [m² 11.59]</t>
  </si>
  <si>
    <t/>
  </si>
  <si>
    <t/>
  </si>
  <si>
    <t/>
  </si>
  <si>
    <t/>
  </si>
  <si>
    <t>ROUND(PRODUCT(E$ROW_PU$:H$ROW_LUNG$,11.59),2)</t>
  </si>
  <si>
    <t>11.59</t>
  </si>
  <si>
    <t>3'</t>
  </si>
  <si>
    <t>SOMMANO m²</t>
  </si>
  <si>
    <t>ROUND(SUM(I$ROW_ID_SOMMANO_INIT$:I$ROW_ID_SOMMANO_FINE$),2)</t>
  </si>
  <si>
    <t>11.59</t>
  </si>
  <si>
    <t>3.76</t>
  </si>
  <si>
    <t>ROUND(PRODUCT(I$ROW_SOMMANO_QTA$:J$ROW_UNITARIO$),2)</t>
  </si>
  <si>
    <t>43.58</t>
  </si>
  <si>
    <t/>
  </si>
  <si>
    <t>35</t>
  </si>
  <si>
    <t>1C.24.220.0040.b</t>
  </si>
  <si>
    <t>Verniciatura trasparente, a due mani, di superfici in legno già preparate.  Compresi piani di lavoro ed assistenze murarie. Con: - vernice impregnante a cera per legno, per esterno ed interno, tixotropica a base di cere naturali (p.s.0,86 kg/l - resa 0,10-0,12 l/m² per due mani)</t>
  </si>
  <si>
    <t>M I S U R A Z I O N I:</t>
  </si>
  <si>
    <t>Vedi voce n° 33 [m² 11.59]</t>
  </si>
  <si>
    <t/>
  </si>
  <si>
    <t/>
  </si>
  <si>
    <t/>
  </si>
  <si>
    <t/>
  </si>
  <si>
    <t>ROUND(PRODUCT(E$ROW_PU$:H$ROW_LUNG$,11.59),2)</t>
  </si>
  <si>
    <t>11.59</t>
  </si>
  <si>
    <t>3'</t>
  </si>
  <si>
    <t>SOMMANO m²</t>
  </si>
  <si>
    <t>ROUND(SUM(I$ROW_ID_SOMMANO_INIT$:I$ROW_ID_SOMMANO_FINE$),2)</t>
  </si>
  <si>
    <t>11.59</t>
  </si>
  <si>
    <t>9.33</t>
  </si>
  <si>
    <t>ROUND(PRODUCT(I$ROW_SOMMANO_QTA$:J$ROW_UNITARIO$),2)</t>
  </si>
  <si>
    <t>108.13</t>
  </si>
  <si>
    <t/>
  </si>
  <si>
    <t>36</t>
  </si>
  <si>
    <t>1C.22.700.0040.c</t>
  </si>
  <si>
    <t>Grandi riparazioni di opere in ferro, compresa raddrizzatura di bordi, battute, montanti, traversi, regolazione della chiusura, aggiustaggio delle battute, revisione e fissaggio della ferramenta e di parti applicate con sostituzione delle parti difettose, lubrificazione delle cerniere, con totale smontaggio e rimontaggio: - cancellate, parapetti balconi, parapetti scale, inferriate</t>
  </si>
  <si>
    <t>M I S U R A Z I O N I:</t>
  </si>
  <si>
    <t>PIANO TERRA</t>
  </si>
  <si>
    <t/>
  </si>
  <si>
    <t/>
  </si>
  <si>
    <t/>
  </si>
  <si>
    <t>0</t>
  </si>
  <si>
    <t>ROUND(PRODUCT(E$ROW_PU$:H$ROW_LUNG$),2)</t>
  </si>
  <si>
    <t>0.00</t>
  </si>
  <si>
    <t>VG.0.03 - I14</t>
  </si>
  <si>
    <t/>
  </si>
  <si>
    <t>0.69</t>
  </si>
  <si>
    <t/>
  </si>
  <si>
    <t>1.170</t>
  </si>
  <si>
    <t>ROUND(PRODUCT(E$ROW_PU$:H$ROW_LUNG$),2)</t>
  </si>
  <si>
    <t>0.81</t>
  </si>
  <si>
    <t>VG.0.04 - I11</t>
  </si>
  <si>
    <t/>
  </si>
  <si>
    <t>1.01</t>
  </si>
  <si>
    <t/>
  </si>
  <si>
    <t>1.860</t>
  </si>
  <si>
    <t>ROUND(PRODUCT(E$ROW_PU$:H$ROW_LUNG$),2)</t>
  </si>
  <si>
    <t>1.88</t>
  </si>
  <si>
    <t>VG.0.04 - I12</t>
  </si>
  <si>
    <t/>
  </si>
  <si>
    <t>0.97</t>
  </si>
  <si>
    <t/>
  </si>
  <si>
    <t>1.880</t>
  </si>
  <si>
    <t>ROUND(PRODUCT(E$ROW_PU$:H$ROW_LUNG$),2)</t>
  </si>
  <si>
    <t>1.82</t>
  </si>
  <si>
    <t>VG.0.06 - I02</t>
  </si>
  <si>
    <t/>
  </si>
  <si>
    <t>0.60</t>
  </si>
  <si>
    <t/>
  </si>
  <si>
    <t>0.770</t>
  </si>
  <si>
    <t>ROUND(PRODUCT(E$ROW_PU$:H$ROW_LUNG$),2)</t>
  </si>
  <si>
    <t>0.46</t>
  </si>
  <si>
    <t>VG.0.08 - I08 e I09</t>
  </si>
  <si>
    <t>2.00</t>
  </si>
  <si>
    <t>1.01</t>
  </si>
  <si>
    <t/>
  </si>
  <si>
    <t>1.920</t>
  </si>
  <si>
    <t>ROUND(PRODUCT(E$ROW_PU$:H$ROW_LUNG$),2)</t>
  </si>
  <si>
    <t>3.88</t>
  </si>
  <si>
    <t>VG.0.09 - I01</t>
  </si>
  <si>
    <t/>
  </si>
  <si>
    <t>0.91</t>
  </si>
  <si>
    <t/>
  </si>
  <si>
    <t>1.210</t>
  </si>
  <si>
    <t>ROUND(PRODUCT(E$ROW_PU$:H$ROW_LUNG$),2)</t>
  </si>
  <si>
    <t>1.10</t>
  </si>
  <si>
    <t>VG.0.10 - P1 Inferriata a lunetta</t>
  </si>
  <si>
    <t>1.57</t>
  </si>
  <si>
    <t>1.09</t>
  </si>
  <si>
    <t/>
  </si>
  <si>
    <t>1.085</t>
  </si>
  <si>
    <t>ROUND(PRODUCT(E$ROW_PU$:H$ROW_LUNG$),2)</t>
  </si>
  <si>
    <t>1.86</t>
  </si>
  <si>
    <t>VG.0.11 - I03</t>
  </si>
  <si>
    <t/>
  </si>
  <si>
    <t>1.01</t>
  </si>
  <si>
    <t/>
  </si>
  <si>
    <t>1.450</t>
  </si>
  <si>
    <t>ROUND(PRODUCT(E$ROW_PU$:H$ROW_LUNG$),2)</t>
  </si>
  <si>
    <t>1.46</t>
  </si>
  <si>
    <t>VG.0.15 - I04</t>
  </si>
  <si>
    <t/>
  </si>
  <si>
    <t>1.03</t>
  </si>
  <si>
    <t/>
  </si>
  <si>
    <t>1.650</t>
  </si>
  <si>
    <t>ROUND(PRODUCT(E$ROW_PU$:H$ROW_LUNG$),2)</t>
  </si>
  <si>
    <t>1.70</t>
  </si>
  <si>
    <t>VG.0.16 - I05</t>
  </si>
  <si>
    <t/>
  </si>
  <si>
    <t>1.02</t>
  </si>
  <si>
    <t/>
  </si>
  <si>
    <t>1.970</t>
  </si>
  <si>
    <t>ROUND(PRODUCT(E$ROW_PU$:H$ROW_LUNG$),2)</t>
  </si>
  <si>
    <t>2.01</t>
  </si>
  <si>
    <t>VG.0.16 - I06</t>
  </si>
  <si>
    <t/>
  </si>
  <si>
    <t>1.05</t>
  </si>
  <si>
    <t/>
  </si>
  <si>
    <t>1.950</t>
  </si>
  <si>
    <t>ROUND(PRODUCT(E$ROW_PU$:H$ROW_LUNG$),2)</t>
  </si>
  <si>
    <t>2.05</t>
  </si>
  <si>
    <t>VG.0.17 - I07</t>
  </si>
  <si>
    <t/>
  </si>
  <si>
    <t>0.99</t>
  </si>
  <si>
    <t/>
  </si>
  <si>
    <t>1.910</t>
  </si>
  <si>
    <t>ROUND(PRODUCT(E$ROW_PU$:H$ROW_LUNG$),2)</t>
  </si>
  <si>
    <t>1.89</t>
  </si>
  <si>
    <t>3'</t>
  </si>
  <si>
    <t>SOMMANO m²</t>
  </si>
  <si>
    <t>ROUND(SUM(I$ROW_ID_SOMMANO_INIT$:I$ROW_ID_SOMMANO_FINE$),2)</t>
  </si>
  <si>
    <t>20.92</t>
  </si>
  <si>
    <t>44.63</t>
  </si>
  <si>
    <t>ROUND(PRODUCT(I$ROW_SOMMANO_QTA$:J$ROW_UNITARIO$),2)</t>
  </si>
  <si>
    <t>933.66</t>
  </si>
  <si>
    <t/>
  </si>
  <si>
    <t>37</t>
  </si>
  <si>
    <t>1C.22.700.0040.a</t>
  </si>
  <si>
    <t>Grandi riparazioni di opere in ferro, compresa raddrizzatura di bordi, battute, montanti, traversi, regolazione della chiusura, aggiustaggio delle battute, revisione e fissaggio della ferramenta e di parti applicate con sostituzione delle parti difettose, lubrificazione delle cerniere, con totale smontaggio e rimontaggio: - porte, serramenti e cancelli in ferro di qualsiasi tipo e dimensione</t>
  </si>
  <si>
    <t>M I S U R A Z I O N I:</t>
  </si>
  <si>
    <t>PIANO TERRA</t>
  </si>
  <si>
    <t/>
  </si>
  <si>
    <t/>
  </si>
  <si>
    <t/>
  </si>
  <si>
    <t>0</t>
  </si>
  <si>
    <t>ROUND(PRODUCT(E$ROW_PU$:H$ROW_LUNG$),2)</t>
  </si>
  <si>
    <t>0.00</t>
  </si>
  <si>
    <t>VG.0.10 - P1 serramento a lunetta per interno e esterno</t>
  </si>
  <si>
    <t>3.14</t>
  </si>
  <si>
    <t/>
  </si>
  <si>
    <t>1.085</t>
  </si>
  <si>
    <t>1.085</t>
  </si>
  <si>
    <t>ROUND(PRODUCT(E$ROW_PU$:H$ROW_LUNG$),2)</t>
  </si>
  <si>
    <t>3.70</t>
  </si>
  <si>
    <t>3'</t>
  </si>
  <si>
    <t>SOMMANO m²</t>
  </si>
  <si>
    <t>ROUND(SUM(I$ROW_ID_SOMMANO_INIT$:I$ROW_ID_SOMMANO_FINE$),2)</t>
  </si>
  <si>
    <t>3.70</t>
  </si>
  <si>
    <t>75.28</t>
  </si>
  <si>
    <t>ROUND(PRODUCT(I$ROW_SOMMANO_QTA$:J$ROW_UNITARIO$),2)</t>
  </si>
  <si>
    <t>278.54</t>
  </si>
  <si>
    <t/>
  </si>
  <si>
    <t>38</t>
  </si>
  <si>
    <t>A20.046.005.a</t>
  </si>
  <si>
    <t>Preparazione di infissi e opere in ferro comprendente: carteggiatura e pulitura con impiego di spazzola metallica. Prezzario Regione Emilia Romagna Aggionamento infrannuale 2022</t>
  </si>
  <si>
    <t>M I S U R A Z I O N I:</t>
  </si>
  <si>
    <t>Vedi voce n° 36 [m² 20.92]</t>
  </si>
  <si>
    <t/>
  </si>
  <si>
    <t/>
  </si>
  <si>
    <t/>
  </si>
  <si>
    <t/>
  </si>
  <si>
    <t>ROUND(PRODUCT(E$ROW_PU$:H$ROW_LUNG$,20.92),2)</t>
  </si>
  <si>
    <t>20.92</t>
  </si>
  <si>
    <t>Vedi voce n° 37 [m² 3.70]</t>
  </si>
  <si>
    <t/>
  </si>
  <si>
    <t/>
  </si>
  <si>
    <t/>
  </si>
  <si>
    <t/>
  </si>
  <si>
    <t>ROUND(PRODUCT(E$ROW_PU$:H$ROW_LUNG$,3.70),2)</t>
  </si>
  <si>
    <t>3.70</t>
  </si>
  <si>
    <t>3'</t>
  </si>
  <si>
    <t>SOMMANO mq</t>
  </si>
  <si>
    <t>ROUND(SUM(I$ROW_ID_SOMMANO_INIT$:I$ROW_ID_SOMMANO_FINE$),2)</t>
  </si>
  <si>
    <t>24.62</t>
  </si>
  <si>
    <t>2.39</t>
  </si>
  <si>
    <t>ROUND(PRODUCT(I$ROW_SOMMANO_QTA$:J$ROW_UNITARIO$),2)</t>
  </si>
  <si>
    <t>58.84</t>
  </si>
  <si>
    <t/>
  </si>
  <si>
    <t>39</t>
  </si>
  <si>
    <t>A20.046.015.a</t>
  </si>
  <si>
    <t>Fondo antiruggine al minio di piombo applicato a pennello su superfici già preparate: su infissi e opere in ferro, valutato al mq. Prezzario Regione Emilia Romagna Aggionamento infrannuale 2022</t>
  </si>
  <si>
    <t>M I S U R A Z I O N I:</t>
  </si>
  <si>
    <t>Vedi voce n° 38 [mq 24.62]</t>
  </si>
  <si>
    <t/>
  </si>
  <si>
    <t/>
  </si>
  <si>
    <t/>
  </si>
  <si>
    <t/>
  </si>
  <si>
    <t>ROUND(PRODUCT(E$ROW_PU$:H$ROW_LUNG$,24.62),2)</t>
  </si>
  <si>
    <t>24.62</t>
  </si>
  <si>
    <t>3'</t>
  </si>
  <si>
    <t>SOMMANO mq</t>
  </si>
  <si>
    <t>ROUND(SUM(I$ROW_ID_SOMMANO_INIT$:I$ROW_ID_SOMMANO_FINE$),2)</t>
  </si>
  <si>
    <t>24.62</t>
  </si>
  <si>
    <t>7.33</t>
  </si>
  <si>
    <t>ROUND(PRODUCT(I$ROW_SOMMANO_QTA$:J$ROW_UNITARIO$),2)</t>
  </si>
  <si>
    <t>180.46</t>
  </si>
  <si>
    <t/>
  </si>
  <si>
    <t>40</t>
  </si>
  <si>
    <t>A20.046.020.a</t>
  </si>
  <si>
    <t>Verniciatura a smalto in colori correnti chiari per opere in ferro, applicato a pennello in due mani a coprire, e ogni altro mezzo d'opera, onere e magistero per dare il lavoro finito a regola d'arte: smalto oleosintetico opaco. Prezzario Regione Emilia Romagna Aggionamento infrannuale 2022</t>
  </si>
  <si>
    <t>M I S U R A Z I O N I:</t>
  </si>
  <si>
    <t>Vedi voce n° 39 [mq 24.62]</t>
  </si>
  <si>
    <t/>
  </si>
  <si>
    <t/>
  </si>
  <si>
    <t/>
  </si>
  <si>
    <t/>
  </si>
  <si>
    <t>ROUND(PRODUCT(E$ROW_PU$:H$ROW_LUNG$,24.62),2)</t>
  </si>
  <si>
    <t>24.62</t>
  </si>
  <si>
    <t>3'</t>
  </si>
  <si>
    <t>SOMMANO mq</t>
  </si>
  <si>
    <t>ROUND(SUM(I$ROW_ID_SOMMANO_INIT$:I$ROW_ID_SOMMANO_FINE$),2)</t>
  </si>
  <si>
    <t>24.62</t>
  </si>
  <si>
    <t>18.12</t>
  </si>
  <si>
    <t>ROUND(PRODUCT(I$ROW_SOMMANO_QTA$:J$ROW_UNITARIO$),2)</t>
  </si>
  <si>
    <t>446.11</t>
  </si>
  <si>
    <t/>
  </si>
  <si>
    <t>41</t>
  </si>
  <si>
    <t>1C.23.170.0010.b</t>
  </si>
  <si>
    <t>Fornitura e posa di cristallo float incolore del tipo: - normale 5 mm (± 0,2)</t>
  </si>
  <si>
    <t>M I S U R A Z I O N I:</t>
  </si>
  <si>
    <t>VG.0.10 - P1 sostituzione vetro lunetta (Contabilizzato rettangolo circoscritto)</t>
  </si>
  <si>
    <t/>
  </si>
  <si>
    <t>2.17</t>
  </si>
  <si>
    <t/>
  </si>
  <si>
    <t>1.085</t>
  </si>
  <si>
    <t>ROUND(PRODUCT(E$ROW_PU$:H$ROW_LUNG$),2)</t>
  </si>
  <si>
    <t>2.35</t>
  </si>
  <si>
    <t>3'</t>
  </si>
  <si>
    <t>SOMMANO m²</t>
  </si>
  <si>
    <t>ROUND(SUM(I$ROW_ID_SOMMANO_INIT$:I$ROW_ID_SOMMANO_FINE$),2)</t>
  </si>
  <si>
    <t>2.35</t>
  </si>
  <si>
    <t>34.91</t>
  </si>
  <si>
    <t>ROUND(PRODUCT(I$ROW_SOMMANO_QTA$:J$ROW_UNITARIO$),2)</t>
  </si>
  <si>
    <t>82.04</t>
  </si>
  <si>
    <t/>
  </si>
  <si>
    <t>42</t>
  </si>
  <si>
    <t>1C.21.050.0010.a</t>
  </si>
  <si>
    <t>Finestre e porte finestre ad una o più ante a battente. Compresi falso telaio, coprifili, listelli fermavetro, guarnizioni in materiale elastomero, gocciolatoio in alluminio o legno, cerniere e cremonesi di chiusura con maniglia in ottone o in alluminio anodizzato; la verniciatura a tre mani, trasparente od opaca (imprimitura, fondo e finitura), che potrà essere eseguita in stabilimento o comunque prima della posa in opera. Sono comprese altresì la posa in opera del falso telaio, le prestazioni di assistenza muraria alla posa con tutte le movimentazioni, la sigillatura tra falso telaio e telaio con nastro autoespandente, la pulizia finale e allontanamento dei materiali di risulta. Misurazione esterno telaio.	Eseguite in legno massello di: - abete</t>
  </si>
  <si>
    <t>M I S U R A Z I O N I:</t>
  </si>
  <si>
    <t>PIANO TERRA</t>
  </si>
  <si>
    <t/>
  </si>
  <si>
    <t/>
  </si>
  <si>
    <t/>
  </si>
  <si>
    <t>0</t>
  </si>
  <si>
    <t>ROUND(PRODUCT(E$ROW_PU$:H$ROW_LUNG$),2)</t>
  </si>
  <si>
    <t>0.00</t>
  </si>
  <si>
    <t>VG.0.03 - F13</t>
  </si>
  <si>
    <t/>
  </si>
  <si>
    <t>0.80</t>
  </si>
  <si>
    <t/>
  </si>
  <si>
    <t>1.210</t>
  </si>
  <si>
    <t>ROUND(PRODUCT(E$ROW_PU$:H$ROW_LUNG$),2)</t>
  </si>
  <si>
    <t>0.97</t>
  </si>
  <si>
    <t>VG.0.03 - F14</t>
  </si>
  <si>
    <t/>
  </si>
  <si>
    <t>0.84</t>
  </si>
  <si>
    <t/>
  </si>
  <si>
    <t>1.310</t>
  </si>
  <si>
    <t>ROUND(PRODUCT(E$ROW_PU$:H$ROW_LUNG$),2)</t>
  </si>
  <si>
    <t>1.10</t>
  </si>
  <si>
    <t>VG.0.04 - F11</t>
  </si>
  <si>
    <t/>
  </si>
  <si>
    <t>1.11</t>
  </si>
  <si>
    <t/>
  </si>
  <si>
    <t>1.960</t>
  </si>
  <si>
    <t>ROUND(PRODUCT(E$ROW_PU$:H$ROW_LUNG$),2)</t>
  </si>
  <si>
    <t>2.18</t>
  </si>
  <si>
    <t>VG.0.04 - F12</t>
  </si>
  <si>
    <t/>
  </si>
  <si>
    <t>1.13</t>
  </si>
  <si>
    <t/>
  </si>
  <si>
    <t>2.040</t>
  </si>
  <si>
    <t>ROUND(PRODUCT(E$ROW_PU$:H$ROW_LUNG$),2)</t>
  </si>
  <si>
    <t>2.31</t>
  </si>
  <si>
    <t>VG.0.06 - F10</t>
  </si>
  <si>
    <t/>
  </si>
  <si>
    <t>0.68</t>
  </si>
  <si>
    <t/>
  </si>
  <si>
    <t>0.940</t>
  </si>
  <si>
    <t>ROUND(PRODUCT(E$ROW_PU$:H$ROW_LUNG$),2)</t>
  </si>
  <si>
    <t>0.64</t>
  </si>
  <si>
    <t>VG.0.08 - F08-F09</t>
  </si>
  <si>
    <t>2.00</t>
  </si>
  <si>
    <t>1.10</t>
  </si>
  <si>
    <t/>
  </si>
  <si>
    <t>2.010</t>
  </si>
  <si>
    <t>ROUND(PRODUCT(E$ROW_PU$:H$ROW_LUNG$),2)</t>
  </si>
  <si>
    <t>4.42</t>
  </si>
  <si>
    <t>VG.0.09 - F01-F02</t>
  </si>
  <si>
    <t>2.00</t>
  </si>
  <si>
    <t>1.60</t>
  </si>
  <si>
    <t/>
  </si>
  <si>
    <t>2.290</t>
  </si>
  <si>
    <t>ROUND(PRODUCT(E$ROW_PU$:H$ROW_LUNG$),2)</t>
  </si>
  <si>
    <t>7.33</t>
  </si>
  <si>
    <t>VG.0.09 - I01</t>
  </si>
  <si>
    <t/>
  </si>
  <si>
    <t>0.91</t>
  </si>
  <si>
    <t/>
  </si>
  <si>
    <t>1.210</t>
  </si>
  <si>
    <t>ROUND(PRODUCT(E$ROW_PU$:H$ROW_LUNG$),2)</t>
  </si>
  <si>
    <t>1.10</t>
  </si>
  <si>
    <t>VG.0.11 - F03</t>
  </si>
  <si>
    <t/>
  </si>
  <si>
    <t>1.14</t>
  </si>
  <si>
    <t/>
  </si>
  <si>
    <t>1.570</t>
  </si>
  <si>
    <t>ROUND(PRODUCT(E$ROW_PU$:H$ROW_LUNG$),2)</t>
  </si>
  <si>
    <t>1.79</t>
  </si>
  <si>
    <t>VG.0.15 - F04</t>
  </si>
  <si>
    <t/>
  </si>
  <si>
    <t>1.17</t>
  </si>
  <si>
    <t/>
  </si>
  <si>
    <t>1.790</t>
  </si>
  <si>
    <t>ROUND(PRODUCT(E$ROW_PU$:H$ROW_LUNG$),2)</t>
  </si>
  <si>
    <t>2.09</t>
  </si>
  <si>
    <t>VG.0.16 - F05</t>
  </si>
  <si>
    <t/>
  </si>
  <si>
    <t>1.16</t>
  </si>
  <si>
    <t/>
  </si>
  <si>
    <t>2.110</t>
  </si>
  <si>
    <t>ROUND(PRODUCT(E$ROW_PU$:H$ROW_LUNG$),2)</t>
  </si>
  <si>
    <t>2.45</t>
  </si>
  <si>
    <t>VG.0.16 - F06</t>
  </si>
  <si>
    <t/>
  </si>
  <si>
    <t>1.17</t>
  </si>
  <si>
    <t/>
  </si>
  <si>
    <t>2.070</t>
  </si>
  <si>
    <t>ROUND(PRODUCT(E$ROW_PU$:H$ROW_LUNG$),2)</t>
  </si>
  <si>
    <t>2.42</t>
  </si>
  <si>
    <t>VG.0.17 - F07</t>
  </si>
  <si>
    <t/>
  </si>
  <si>
    <t>1.08</t>
  </si>
  <si>
    <t/>
  </si>
  <si>
    <t>2.000</t>
  </si>
  <si>
    <t>ROUND(PRODUCT(E$ROW_PU$:H$ROW_LUNG$),2)</t>
  </si>
  <si>
    <t>2.16</t>
  </si>
  <si>
    <t>PIANO AMMEZZATO</t>
  </si>
  <si>
    <t/>
  </si>
  <si>
    <t/>
  </si>
  <si>
    <t/>
  </si>
  <si>
    <t>0</t>
  </si>
  <si>
    <t>ROUND(PRODUCT(E$ROW_PU$:H$ROW_LUNG$),2)</t>
  </si>
  <si>
    <t>0.00</t>
  </si>
  <si>
    <t>VG.AM.01 - F01</t>
  </si>
  <si>
    <t/>
  </si>
  <si>
    <t>0.76</t>
  </si>
  <si>
    <t/>
  </si>
  <si>
    <t>1.060</t>
  </si>
  <si>
    <t>ROUND(PRODUCT(E$ROW_PU$:H$ROW_LUNG$),2)</t>
  </si>
  <si>
    <t>0.81</t>
  </si>
  <si>
    <t>VG.AM.03 - F02</t>
  </si>
  <si>
    <t/>
  </si>
  <si>
    <t>0.81</t>
  </si>
  <si>
    <t/>
  </si>
  <si>
    <t>1.190</t>
  </si>
  <si>
    <t>ROUND(PRODUCT(E$ROW_PU$:H$ROW_LUNG$),2)</t>
  </si>
  <si>
    <t>0.96</t>
  </si>
  <si>
    <t>PIANO PRIMO</t>
  </si>
  <si>
    <t/>
  </si>
  <si>
    <t/>
  </si>
  <si>
    <t/>
  </si>
  <si>
    <t>0</t>
  </si>
  <si>
    <t>ROUND(PRODUCT(E$ROW_PU$:H$ROW_LUNG$),2)</t>
  </si>
  <si>
    <t>0.00</t>
  </si>
  <si>
    <t>VG.1.01 - F18</t>
  </si>
  <si>
    <t/>
  </si>
  <si>
    <t>1.16</t>
  </si>
  <si>
    <t/>
  </si>
  <si>
    <t>2.090</t>
  </si>
  <si>
    <t>ROUND(PRODUCT(E$ROW_PU$:H$ROW_LUNG$),2)</t>
  </si>
  <si>
    <t>2.42</t>
  </si>
  <si>
    <t>VG.1.01 - F19</t>
  </si>
  <si>
    <t/>
  </si>
  <si>
    <t>1.16</t>
  </si>
  <si>
    <t/>
  </si>
  <si>
    <t>2.120</t>
  </si>
  <si>
    <t>ROUND(PRODUCT(E$ROW_PU$:H$ROW_LUNG$),2)</t>
  </si>
  <si>
    <t>2.46</t>
  </si>
  <si>
    <t>VG.1.02 - F16 e F17</t>
  </si>
  <si>
    <t>2.00</t>
  </si>
  <si>
    <t>1.13</t>
  </si>
  <si>
    <t/>
  </si>
  <si>
    <t>2.080</t>
  </si>
  <si>
    <t>ROUND(PRODUCT(E$ROW_PU$:H$ROW_LUNG$),2)</t>
  </si>
  <si>
    <t>4.70</t>
  </si>
  <si>
    <t>VG.1.03 - F14 e F15</t>
  </si>
  <si>
    <t>2.00</t>
  </si>
  <si>
    <t>1.14</t>
  </si>
  <si>
    <t/>
  </si>
  <si>
    <t>2.100</t>
  </si>
  <si>
    <t>ROUND(PRODUCT(E$ROW_PU$:H$ROW_LUNG$),2)</t>
  </si>
  <si>
    <t>4.79</t>
  </si>
  <si>
    <t>VG.1.04 - F13</t>
  </si>
  <si>
    <t/>
  </si>
  <si>
    <t>1.14</t>
  </si>
  <si>
    <t/>
  </si>
  <si>
    <t>2.070</t>
  </si>
  <si>
    <t>ROUND(PRODUCT(E$ROW_PU$:H$ROW_LUNG$),2)</t>
  </si>
  <si>
    <t>2.36</t>
  </si>
  <si>
    <t>VG.1.04 - F12</t>
  </si>
  <si>
    <t/>
  </si>
  <si>
    <t>1.14</t>
  </si>
  <si>
    <t/>
  </si>
  <si>
    <t>1.980</t>
  </si>
  <si>
    <t>ROUND(PRODUCT(E$ROW_PU$:H$ROW_LUNG$),2)</t>
  </si>
  <si>
    <t>2.26</t>
  </si>
  <si>
    <t>VG.1.05 - F09</t>
  </si>
  <si>
    <t/>
  </si>
  <si>
    <t>1.13</t>
  </si>
  <si>
    <t/>
  </si>
  <si>
    <t>1.970</t>
  </si>
  <si>
    <t>ROUND(PRODUCT(E$ROW_PU$:H$ROW_LUNG$),2)</t>
  </si>
  <si>
    <t>2.23</t>
  </si>
  <si>
    <t>VG.1.05 - F10 e F11</t>
  </si>
  <si>
    <t>2.00</t>
  </si>
  <si>
    <t>1.13</t>
  </si>
  <si>
    <t/>
  </si>
  <si>
    <t>2.000</t>
  </si>
  <si>
    <t>ROUND(PRODUCT(E$ROW_PU$:H$ROW_LUNG$),2)</t>
  </si>
  <si>
    <t>4.52</t>
  </si>
  <si>
    <t>VG.1.07 - F01</t>
  </si>
  <si>
    <t/>
  </si>
  <si>
    <t>1.21</t>
  </si>
  <si>
    <t/>
  </si>
  <si>
    <t>2.240</t>
  </si>
  <si>
    <t>ROUND(PRODUCT(E$ROW_PU$:H$ROW_LUNG$),2)</t>
  </si>
  <si>
    <t>2.71</t>
  </si>
  <si>
    <t>VG.1.08 - F02</t>
  </si>
  <si>
    <t/>
  </si>
  <si>
    <t>1.11</t>
  </si>
  <si>
    <t/>
  </si>
  <si>
    <t>1.830</t>
  </si>
  <si>
    <t>ROUND(PRODUCT(E$ROW_PU$:H$ROW_LUNG$),2)</t>
  </si>
  <si>
    <t>2.03</t>
  </si>
  <si>
    <t>VG.1.08 - F03</t>
  </si>
  <si>
    <t/>
  </si>
  <si>
    <t>1.16</t>
  </si>
  <si>
    <t/>
  </si>
  <si>
    <t>2.040</t>
  </si>
  <si>
    <t>ROUND(PRODUCT(E$ROW_PU$:H$ROW_LUNG$),2)</t>
  </si>
  <si>
    <t>2.37</t>
  </si>
  <si>
    <t>VG.1.09 - F04 e F05</t>
  </si>
  <si>
    <t>2.00</t>
  </si>
  <si>
    <t>1.13</t>
  </si>
  <si>
    <t/>
  </si>
  <si>
    <t>2.100</t>
  </si>
  <si>
    <t>ROUND(PRODUCT(E$ROW_PU$:H$ROW_LUNG$),2)</t>
  </si>
  <si>
    <t>4.75</t>
  </si>
  <si>
    <t>VG.1.10 - F06 e F07</t>
  </si>
  <si>
    <t>2.00</t>
  </si>
  <si>
    <t>1.13</t>
  </si>
  <si>
    <t/>
  </si>
  <si>
    <t>1.940</t>
  </si>
  <si>
    <t>ROUND(PRODUCT(E$ROW_PU$:H$ROW_LUNG$),2)</t>
  </si>
  <si>
    <t>4.38</t>
  </si>
  <si>
    <t>VG.1.10 - F08</t>
  </si>
  <si>
    <t/>
  </si>
  <si>
    <t>1.11</t>
  </si>
  <si>
    <t/>
  </si>
  <si>
    <t>1.940</t>
  </si>
  <si>
    <t>ROUND(PRODUCT(E$ROW_PU$:H$ROW_LUNG$),2)</t>
  </si>
  <si>
    <t>2.15</t>
  </si>
  <si>
    <t>SOTTOTETTO</t>
  </si>
  <si>
    <t/>
  </si>
  <si>
    <t/>
  </si>
  <si>
    <t/>
  </si>
  <si>
    <t>0</t>
  </si>
  <si>
    <t>ROUND(PRODUCT(E$ROW_PU$:H$ROW_LUNG$),2)</t>
  </si>
  <si>
    <t>0.00</t>
  </si>
  <si>
    <t>VG.Sottotetto - F20 e F22</t>
  </si>
  <si>
    <t>2.00</t>
  </si>
  <si>
    <t>1.16</t>
  </si>
  <si>
    <t/>
  </si>
  <si>
    <t>1.240</t>
  </si>
  <si>
    <t>ROUND(PRODUCT(E$ROW_PU$:H$ROW_LUNG$),2)</t>
  </si>
  <si>
    <t>2.88</t>
  </si>
  <si>
    <t>VG.Sottotetto - F21</t>
  </si>
  <si>
    <t/>
  </si>
  <si>
    <t>1.18</t>
  </si>
  <si>
    <t/>
  </si>
  <si>
    <t>0.960</t>
  </si>
  <si>
    <t>ROUND(PRODUCT(E$ROW_PU$:H$ROW_LUNG$),2)</t>
  </si>
  <si>
    <t>1.13</t>
  </si>
  <si>
    <t>3'</t>
  </si>
  <si>
    <t>SOMMANO m²</t>
  </si>
  <si>
    <t>ROUND(SUM(I$ROW_ID_SOMMANO_INIT$:I$ROW_ID_SOMMANO_FINE$),2)</t>
  </si>
  <si>
    <t>80.87</t>
  </si>
  <si>
    <t>373.90</t>
  </si>
  <si>
    <t>ROUND(PRODUCT(I$ROW_SOMMANO_QTA$:J$ROW_UNITARIO$),2)</t>
  </si>
  <si>
    <t>30237.29</t>
  </si>
  <si>
    <t/>
  </si>
  <si>
    <t>43</t>
  </si>
  <si>
    <t>N.P.045</t>
  </si>
  <si>
    <t>Sovrapprezzo ai serramenti esterni in legno per fornitura e posa in opera di inglesina di tipo esterno al vetro da prevedersi sia nel lato esterno che in quello interno. Realizzata con materiale della stessa essenza delle finestre. Nel prezzo si intendono inoltre compresi e compensati gli oneri per le necessarie opere provvisionali e di sicurezza, l'esecuzione effettuata con ogni cura ed accortezza,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</si>
  <si>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</si>
  <si>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</si>
  <si>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</si>
  <si>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</si>
  <si>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</si>
  <si>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</si>
  <si>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</si>
  <si>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</si>
  <si>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VG.0.04 - F11</t>
  </si>
  <si>
    <t>8.00</t>
  </si>
  <si>
    <t/>
  </si>
  <si>
    <t/>
  </si>
  <si>
    <t/>
  </si>
  <si>
    <t>ROUND(PRODUCT(E$ROW_PU$:H$ROW_LUNG$),2)</t>
  </si>
  <si>
    <t>8.00</t>
  </si>
  <si>
    <t>VG.0.04 - F12</t>
  </si>
  <si>
    <t>8.00</t>
  </si>
  <si>
    <t/>
  </si>
  <si>
    <t/>
  </si>
  <si>
    <t/>
  </si>
  <si>
    <t>ROUND(PRODUCT(E$ROW_PU$:H$ROW_LUNG$),2)</t>
  </si>
  <si>
    <t>8.00</t>
  </si>
  <si>
    <t>VG.0.08 - F08-F09</t>
  </si>
  <si>
    <t>16.00</t>
  </si>
  <si>
    <t/>
  </si>
  <si>
    <t/>
  </si>
  <si>
    <t/>
  </si>
  <si>
    <t>ROUND(PRODUCT(E$ROW_PU$:H$ROW_LUNG$),2)</t>
  </si>
  <si>
    <t>16.00</t>
  </si>
  <si>
    <t>VG.0.09 - F01-F02</t>
  </si>
  <si>
    <t>16.00</t>
  </si>
  <si>
    <t/>
  </si>
  <si>
    <t/>
  </si>
  <si>
    <t/>
  </si>
  <si>
    <t>ROUND(PRODUCT(E$ROW_PU$:H$ROW_LUNG$),2)</t>
  </si>
  <si>
    <t>16.00</t>
  </si>
  <si>
    <t>VG.0.11 - F03</t>
  </si>
  <si>
    <t>8.00</t>
  </si>
  <si>
    <t/>
  </si>
  <si>
    <t/>
  </si>
  <si>
    <t/>
  </si>
  <si>
    <t>ROUND(PRODUCT(E$ROW_PU$:H$ROW_LUNG$),2)</t>
  </si>
  <si>
    <t>8.00</t>
  </si>
  <si>
    <t>VG.0.15 - F04</t>
  </si>
  <si>
    <t>8.00</t>
  </si>
  <si>
    <t/>
  </si>
  <si>
    <t/>
  </si>
  <si>
    <t/>
  </si>
  <si>
    <t>ROUND(PRODUCT(E$ROW_PU$:H$ROW_LUNG$),2)</t>
  </si>
  <si>
    <t>8.00</t>
  </si>
  <si>
    <t>VG.0.16 - F05</t>
  </si>
  <si>
    <t>8.00</t>
  </si>
  <si>
    <t/>
  </si>
  <si>
    <t/>
  </si>
  <si>
    <t/>
  </si>
  <si>
    <t>ROUND(PRODUCT(E$ROW_PU$:H$ROW_LUNG$),2)</t>
  </si>
  <si>
    <t>8.00</t>
  </si>
  <si>
    <t>VG.0.16 - F06</t>
  </si>
  <si>
    <t>8.00</t>
  </si>
  <si>
    <t/>
  </si>
  <si>
    <t/>
  </si>
  <si>
    <t/>
  </si>
  <si>
    <t>ROUND(PRODUCT(E$ROW_PU$:H$ROW_LUNG$),2)</t>
  </si>
  <si>
    <t>8.00</t>
  </si>
  <si>
    <t>VG.0.17 - F07</t>
  </si>
  <si>
    <t>8.00</t>
  </si>
  <si>
    <t/>
  </si>
  <si>
    <t/>
  </si>
  <si>
    <t/>
  </si>
  <si>
    <t>ROUND(PRODUCT(E$ROW_PU$:H$ROW_LUNG$),2)</t>
  </si>
  <si>
    <t>8.00</t>
  </si>
  <si>
    <t>PIANO PRIMO</t>
  </si>
  <si>
    <t/>
  </si>
  <si>
    <t/>
  </si>
  <si>
    <t/>
  </si>
  <si>
    <t>0</t>
  </si>
  <si>
    <t>ROUND(PRODUCT(E$ROW_PU$:H$ROW_LUNG$),2)</t>
  </si>
  <si>
    <t>0.00</t>
  </si>
  <si>
    <t>VG.1.01 - F18</t>
  </si>
  <si>
    <t>8.00</t>
  </si>
  <si>
    <t/>
  </si>
  <si>
    <t/>
  </si>
  <si>
    <t/>
  </si>
  <si>
    <t>ROUND(PRODUCT(E$ROW_PU$:H$ROW_LUNG$),2)</t>
  </si>
  <si>
    <t>8.00</t>
  </si>
  <si>
    <t>VG.1.01 - F19</t>
  </si>
  <si>
    <t>8.00</t>
  </si>
  <si>
    <t/>
  </si>
  <si>
    <t/>
  </si>
  <si>
    <t/>
  </si>
  <si>
    <t>ROUND(PRODUCT(E$ROW_PU$:H$ROW_LUNG$),2)</t>
  </si>
  <si>
    <t>8.00</t>
  </si>
  <si>
    <t>VG.1.02 - F16 e F17</t>
  </si>
  <si>
    <t>16.00</t>
  </si>
  <si>
    <t/>
  </si>
  <si>
    <t/>
  </si>
  <si>
    <t/>
  </si>
  <si>
    <t>ROUND(PRODUCT(E$ROW_PU$:H$ROW_LUNG$),2)</t>
  </si>
  <si>
    <t>16.00</t>
  </si>
  <si>
    <t>VG.1.03 - F14 e F15</t>
  </si>
  <si>
    <t>16.00</t>
  </si>
  <si>
    <t/>
  </si>
  <si>
    <t/>
  </si>
  <si>
    <t/>
  </si>
  <si>
    <t>ROUND(PRODUCT(E$ROW_PU$:H$ROW_LUNG$),2)</t>
  </si>
  <si>
    <t>16.00</t>
  </si>
  <si>
    <t>VG.1.04 - F13</t>
  </si>
  <si>
    <t>8.00</t>
  </si>
  <si>
    <t/>
  </si>
  <si>
    <t/>
  </si>
  <si>
    <t/>
  </si>
  <si>
    <t>ROUND(PRODUCT(E$ROW_PU$:H$ROW_LUNG$),2)</t>
  </si>
  <si>
    <t>8.00</t>
  </si>
  <si>
    <t>VG.1.04 - F12</t>
  </si>
  <si>
    <t>8.00</t>
  </si>
  <si>
    <t/>
  </si>
  <si>
    <t/>
  </si>
  <si>
    <t/>
  </si>
  <si>
    <t>ROUND(PRODUCT(E$ROW_PU$:H$ROW_LUNG$),2)</t>
  </si>
  <si>
    <t>8.00</t>
  </si>
  <si>
    <t>VG.1.05 - F09</t>
  </si>
  <si>
    <t>8.00</t>
  </si>
  <si>
    <t/>
  </si>
  <si>
    <t/>
  </si>
  <si>
    <t/>
  </si>
  <si>
    <t>ROUND(PRODUCT(E$ROW_PU$:H$ROW_LUNG$),2)</t>
  </si>
  <si>
    <t>8.00</t>
  </si>
  <si>
    <t>VG.1.05 - F10 e F11</t>
  </si>
  <si>
    <t>16.00</t>
  </si>
  <si>
    <t/>
  </si>
  <si>
    <t/>
  </si>
  <si>
    <t/>
  </si>
  <si>
    <t>ROUND(PRODUCT(E$ROW_PU$:H$ROW_LUNG$),2)</t>
  </si>
  <si>
    <t>16.00</t>
  </si>
  <si>
    <t>VG.1.07 - F01</t>
  </si>
  <si>
    <t>8.00</t>
  </si>
  <si>
    <t/>
  </si>
  <si>
    <t/>
  </si>
  <si>
    <t/>
  </si>
  <si>
    <t>ROUND(PRODUCT(E$ROW_PU$:H$ROW_LUNG$),2)</t>
  </si>
  <si>
    <t>8.00</t>
  </si>
  <si>
    <t>VG.1.08 - F02</t>
  </si>
  <si>
    <t>8.00</t>
  </si>
  <si>
    <t/>
  </si>
  <si>
    <t/>
  </si>
  <si>
    <t/>
  </si>
  <si>
    <t>ROUND(PRODUCT(E$ROW_PU$:H$ROW_LUNG$),2)</t>
  </si>
  <si>
    <t>8.00</t>
  </si>
  <si>
    <t>VG.1.08 - F03</t>
  </si>
  <si>
    <t>8.00</t>
  </si>
  <si>
    <t/>
  </si>
  <si>
    <t/>
  </si>
  <si>
    <t/>
  </si>
  <si>
    <t>ROUND(PRODUCT(E$ROW_PU$:H$ROW_LUNG$),2)</t>
  </si>
  <si>
    <t>8.00</t>
  </si>
  <si>
    <t>VG.1.09 - F04 e F05</t>
  </si>
  <si>
    <t>16.00</t>
  </si>
  <si>
    <t/>
  </si>
  <si>
    <t/>
  </si>
  <si>
    <t/>
  </si>
  <si>
    <t>ROUND(PRODUCT(E$ROW_PU$:H$ROW_LUNG$),2)</t>
  </si>
  <si>
    <t>16.00</t>
  </si>
  <si>
    <t>VG.1.10 - F06 e F07</t>
  </si>
  <si>
    <t>16.00</t>
  </si>
  <si>
    <t/>
  </si>
  <si>
    <t/>
  </si>
  <si>
    <t/>
  </si>
  <si>
    <t>ROUND(PRODUCT(E$ROW_PU$:H$ROW_LUNG$),2)</t>
  </si>
  <si>
    <t>16.00</t>
  </si>
  <si>
    <t>VG.1.10 - F08</t>
  </si>
  <si>
    <t>8.00</t>
  </si>
  <si>
    <t/>
  </si>
  <si>
    <t/>
  </si>
  <si>
    <t/>
  </si>
  <si>
    <t>ROUND(PRODUCT(E$ROW_PU$:H$ROW_LUNG$),2)</t>
  </si>
  <si>
    <t>8.00</t>
  </si>
  <si>
    <t>3'</t>
  </si>
  <si>
    <t>SOMMANO Campo</t>
  </si>
  <si>
    <t>ROUND(SUM(I$ROW_ID_SOMMANO_INIT$:I$ROW_ID_SOMMANO_FINE$),2)</t>
  </si>
  <si>
    <t>240.00</t>
  </si>
  <si>
    <t>30.41</t>
  </si>
  <si>
    <t>ROUND(PRODUCT(I$ROW_SOMMANO_QTA$:J$ROW_UNITARIO$),2)</t>
  </si>
  <si>
    <t>7298.40</t>
  </si>
  <si>
    <t/>
  </si>
  <si>
    <t>44</t>
  </si>
  <si>
    <t>MC.23.150.0010.a</t>
  </si>
  <si>
    <t>Vetro basso emissivo di spessore: - sottile 4 mm (± 0,2)</t>
  </si>
  <si>
    <t>M I S U R A Z I O N I:</t>
  </si>
  <si>
    <t>Considerato al 95% dell'area del serrammento per 3 strati</t>
  </si>
  <si>
    <t/>
  </si>
  <si>
    <t/>
  </si>
  <si>
    <t/>
  </si>
  <si>
    <t>0</t>
  </si>
  <si>
    <t>ROUND(PRODUCT(E$ROW_PU$:H$ROW_LUNG$),2)</t>
  </si>
  <si>
    <t>0.00</t>
  </si>
  <si>
    <t>Vedi voce n° 42 [m² 80.87]</t>
  </si>
  <si>
    <t>2.85</t>
  </si>
  <si>
    <t/>
  </si>
  <si>
    <t/>
  </si>
  <si>
    <t/>
  </si>
  <si>
    <t>ROUND(PRODUCT(E$ROW_PU$:H$ROW_LUNG$,80.87),2)</t>
  </si>
  <si>
    <t>230.48</t>
  </si>
  <si>
    <t>3'</t>
  </si>
  <si>
    <t>SOMMANO m²</t>
  </si>
  <si>
    <t>ROUND(SUM(I$ROW_ID_SOMMANO_INIT$:I$ROW_ID_SOMMANO_FINE$),2)</t>
  </si>
  <si>
    <t>230.48</t>
  </si>
  <si>
    <t>21.82</t>
  </si>
  <si>
    <t>ROUND(PRODUCT(I$ROW_SOMMANO_QTA$:J$ROW_UNITARIO$),2)</t>
  </si>
  <si>
    <t>5029.07</t>
  </si>
  <si>
    <t/>
  </si>
  <si>
    <t>45</t>
  </si>
  <si>
    <t>1C.23.190.0020</t>
  </si>
  <si>
    <t>Riempimento dell'intercapedine con gas Argon in sostituzione dell'aria disidratata per migliorare l'isolamento termico ed acustico (Ug = -0,3 - Rw = +0,5/1 dB)</t>
  </si>
  <si>
    <t>M I S U R A Z I O N I:</t>
  </si>
  <si>
    <t>Considerato al 95% dell'area del serrammento per 2 intercapedini</t>
  </si>
  <si>
    <t/>
  </si>
  <si>
    <t/>
  </si>
  <si>
    <t/>
  </si>
  <si>
    <t>0</t>
  </si>
  <si>
    <t>ROUND(PRODUCT(E$ROW_PU$:H$ROW_LUNG$),2)</t>
  </si>
  <si>
    <t>0.00</t>
  </si>
  <si>
    <t>Vedi voce n° 42 [m² 80.87]</t>
  </si>
  <si>
    <t>1.90</t>
  </si>
  <si>
    <t/>
  </si>
  <si>
    <t/>
  </si>
  <si>
    <t/>
  </si>
  <si>
    <t>ROUND(PRODUCT(E$ROW_PU$:H$ROW_LUNG$,80.87),2)</t>
  </si>
  <si>
    <t>153.65</t>
  </si>
  <si>
    <t>3'</t>
  </si>
  <si>
    <t>SOMMANO m²</t>
  </si>
  <si>
    <t>ROUND(SUM(I$ROW_ID_SOMMANO_INIT$:I$ROW_ID_SOMMANO_FINE$),2)</t>
  </si>
  <si>
    <t>153.65</t>
  </si>
  <si>
    <t>8.57</t>
  </si>
  <si>
    <t>ROUND(PRODUCT(I$ROW_SOMMANO_QTA$:J$ROW_UNITARIO$),2)</t>
  </si>
  <si>
    <t>1316.78</t>
  </si>
  <si>
    <t/>
  </si>
  <si>
    <t>46</t>
  </si>
  <si>
    <t>MC.23.155.0020.a</t>
  </si>
  <si>
    <t>Vetro stratificato di sicurezza a controllo solare Fattore=0,37; Trasmissione luminosa=0,45 di spessore: -33.1 mm (uno strato di PVB 0,38)</t>
  </si>
  <si>
    <t>M I S U R A Z I O N I:</t>
  </si>
  <si>
    <t>Considerato al 95% dell'area del serrammento </t>
  </si>
  <si>
    <t/>
  </si>
  <si>
    <t/>
  </si>
  <si>
    <t/>
  </si>
  <si>
    <t>0</t>
  </si>
  <si>
    <t>ROUND(PRODUCT(E$ROW_PU$:H$ROW_LUNG$),2)</t>
  </si>
  <si>
    <t>0.00</t>
  </si>
  <si>
    <t>Vedi voce n° 42 [m² 80.87]</t>
  </si>
  <si>
    <t>0.95</t>
  </si>
  <si>
    <t/>
  </si>
  <si>
    <t/>
  </si>
  <si>
    <t/>
  </si>
  <si>
    <t>ROUND(PRODUCT(E$ROW_PU$:H$ROW_LUNG$,80.87),2)</t>
  </si>
  <si>
    <t>76.83</t>
  </si>
  <si>
    <t>3'</t>
  </si>
  <si>
    <t>SOMMANO m²</t>
  </si>
  <si>
    <t>ROUND(SUM(I$ROW_ID_SOMMANO_INIT$:I$ROW_ID_SOMMANO_FINE$),2)</t>
  </si>
  <si>
    <t>76.83</t>
  </si>
  <si>
    <t>74.28</t>
  </si>
  <si>
    <t>ROUND(PRODUCT(I$ROW_SOMMANO_QTA$:J$ROW_UNITARIO$),2)</t>
  </si>
  <si>
    <t>5706.93</t>
  </si>
  <si>
    <t/>
  </si>
  <si>
    <t>47</t>
  </si>
  <si>
    <t>1C.23.190.0010.a</t>
  </si>
  <si>
    <t>Assemblaggio e posa di vetrata isolante termoacustica, in conformità alla UNI 7697, con distanziatore plastico/metallico, saldato con siliconi o polisolfuri; intercapedine adeguata alle esigenze di progetto. Nel prezzo è compresa e compensata la costruzione della vetrata isolante in laboratorio e la posa su qualsiasi tipo di serramento, compresi i materiali necessari quali mastice, guarnizioni, silicone, ecc., restano esclusi i vetri i cui prezzi saranno desunti e contabilizzati dal volume 2.1, del tipo: - vetrata doppia</t>
  </si>
  <si>
    <t>M I S U R A Z I O N I:</t>
  </si>
  <si>
    <t>Vedi voce n° 46 [m² 76.83]</t>
  </si>
  <si>
    <t/>
  </si>
  <si>
    <t/>
  </si>
  <si>
    <t/>
  </si>
  <si>
    <t/>
  </si>
  <si>
    <t>ROUND(PRODUCT(E$ROW_PU$:H$ROW_LUNG$,76.83),2)</t>
  </si>
  <si>
    <t>76.83</t>
  </si>
  <si>
    <t>3'</t>
  </si>
  <si>
    <t>SOMMANO m²</t>
  </si>
  <si>
    <t>ROUND(SUM(I$ROW_ID_SOMMANO_INIT$:I$ROW_ID_SOMMANO_FINE$),2)</t>
  </si>
  <si>
    <t>76.83</t>
  </si>
  <si>
    <t>35.75</t>
  </si>
  <si>
    <t>ROUND(PRODUCT(I$ROW_SOMMANO_QTA$:J$ROW_UNITARIO$),2)</t>
  </si>
  <si>
    <t>2746.67</t>
  </si>
  <si>
    <t/>
  </si>
  <si>
    <t>48</t>
  </si>
  <si>
    <t>N.P.059</t>
  </si>
  <si>
    <t>Realizzazione di struttura di sostegno bussola nel locale VG.0.09 formata da telai di tubi strutturali verticali pieni e orizzontali scatolari sezione quadrangolare verniciati saldati o imbullonati. La pannellatura sarà realizzata con apposito serramento compensato con diversa voce. La struttura poggerà su fondazione interrata in betoncino strutturale di calce, compensata con voce a parte, mediante apposite barre. Nel prezzo si intendono compresi e compensati gli oneri per le necessarie opere provvisionali e di sicurezza, l'esecuzione effettuata con ogni cura ed accortezza al fine di non intaccare le strutture a cui sono fissati gli elementi, compreso eventuale rasatura con stucco e rete del supporto,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</si>
  <si>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</si>
  <si>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</si>
  <si>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</si>
  <si>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</si>
  <si>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</si>
  <si>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</si>
  <si>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</si>
  <si>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</si>
  <si>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VG.0.09</t>
  </si>
  <si>
    <t>1.00</t>
  </si>
  <si>
    <t/>
  </si>
  <si>
    <t/>
  </si>
  <si>
    <t/>
  </si>
  <si>
    <t>ROUND(PRODUCT(E$ROW_PU$:H$ROW_LUNG$),2)</t>
  </si>
  <si>
    <t>1.00</t>
  </si>
  <si>
    <t>3'</t>
  </si>
  <si>
    <t>SOMMANO a corpo</t>
  </si>
  <si>
    <t>ROUND(SUM(I$ROW_ID_SOMMANO_INIT$:I$ROW_ID_SOMMANO_FINE$),2)</t>
  </si>
  <si>
    <t>1.00</t>
  </si>
  <si>
    <t>2363.51</t>
  </si>
  <si>
    <t>ROUND(PRODUCT(I$ROW_SOMMANO_QTA$:J$ROW_UNITARIO$),2)</t>
  </si>
  <si>
    <t>2363.51</t>
  </si>
  <si>
    <t/>
  </si>
  <si>
    <t>49</t>
  </si>
  <si>
    <t>N.P.060</t>
  </si>
  <si>
    <t>Realizzazione di struttura di sostegno bussola nel locale VG.0.10 formata da telai di tubi strutturali verticali pieni e orizzontali scatolari sezione quadrangolare verniciati saldati o imbullonati. La pannellatura sarà realizzata con apposito serramento compensato con diversa voce. La struttura poggerà su fondazione interrata in betoncino strutturale di calce, compensata con voce a parte, mediante apposite barre. Nel prezzo si intendono compresi e compensati gli oneri per le necessarie opere provvisionali e di sicurezza, l'esecuzione effettuata con ogni cura ed accortezza al fine di non intaccare le strutture a cui sono fissati gli elementi, compreso eventuale rasatura con stucco e rete del supporto,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</si>
  <si>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</si>
  <si>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</si>
  <si>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</si>
  <si>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</si>
  <si>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</si>
  <si>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</si>
  <si>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</si>
  <si>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</si>
  <si>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VG.0.10</t>
  </si>
  <si>
    <t>1.00</t>
  </si>
  <si>
    <t/>
  </si>
  <si>
    <t/>
  </si>
  <si>
    <t/>
  </si>
  <si>
    <t>ROUND(PRODUCT(E$ROW_PU$:H$ROW_LUNG$),2)</t>
  </si>
  <si>
    <t>1.00</t>
  </si>
  <si>
    <t>3'</t>
  </si>
  <si>
    <t>SOMMANO a corpo</t>
  </si>
  <si>
    <t>ROUND(SUM(I$ROW_ID_SOMMANO_INIT$:I$ROW_ID_SOMMANO_FINE$),2)</t>
  </si>
  <si>
    <t>1.00</t>
  </si>
  <si>
    <t>2333.16</t>
  </si>
  <si>
    <t>ROUND(PRODUCT(I$ROW_SOMMANO_QTA$:J$ROW_UNITARIO$),2)</t>
  </si>
  <si>
    <t>2333.16</t>
  </si>
  <si>
    <t/>
  </si>
  <si>
    <t>50</t>
  </si>
  <si>
    <t>1C.21.200.0060.d</t>
  </si>
  <si>
    <t>Portoncino d'ingresso interno a battente ad un'anta, in legno tamburato, con struttura interna cellulare a nido d'ape, spess.  finito mm. 56, intelaiatura perimetrale in legno di abete e pannelli fibrolegnosi, battente con spalla, completa di mostre e contromostre, telaio ad imbotte da mm 80 a 120,  fornitura e posa del falso telaio. Maniglia in alluminio tipo pesante, cerniere tipo anuba in acciaio da 13 mm, serratura di sicurezza con tre chiavi; finitura con mano di fondo e verniciatura con lacche poliuretaniche. Compresa la posa in opera nonchè le prestazioni di assistenza muraria per movimentazioni, pulizia ed allontanamento dei materiali di risulta.  	Con misure e rivestimento sulle due facce: - misure non standard, finitura noce tanganika lucidato</t>
  </si>
  <si>
    <t>M I S U R A Z I O N I:</t>
  </si>
  <si>
    <t>PIANO TERRA</t>
  </si>
  <si>
    <t/>
  </si>
  <si>
    <t/>
  </si>
  <si>
    <t/>
  </si>
  <si>
    <t>0</t>
  </si>
  <si>
    <t>ROUND(PRODUCT(E$ROW_PU$:H$ROW_LUNG$),2)</t>
  </si>
  <si>
    <t>0.00</t>
  </si>
  <si>
    <t>VG.0.01 - P06</t>
  </si>
  <si>
    <t/>
  </si>
  <si>
    <t>0.90</t>
  </si>
  <si>
    <t/>
  </si>
  <si>
    <t>2.310</t>
  </si>
  <si>
    <t>ROUND(PRODUCT(E$ROW_PU$:H$ROW_LUNG$),2)</t>
  </si>
  <si>
    <t>2.08</t>
  </si>
  <si>
    <t>VG.0.02 - P03</t>
  </si>
  <si>
    <t/>
  </si>
  <si>
    <t>1.13</t>
  </si>
  <si>
    <t/>
  </si>
  <si>
    <t>2.220</t>
  </si>
  <si>
    <t>ROUND(PRODUCT(E$ROW_PU$:H$ROW_LUNG$),2)</t>
  </si>
  <si>
    <t>2.51</t>
  </si>
  <si>
    <t>VG.0.12 - P04</t>
  </si>
  <si>
    <t/>
  </si>
  <si>
    <t>1.13</t>
  </si>
  <si>
    <t/>
  </si>
  <si>
    <t>2.180</t>
  </si>
  <si>
    <t>ROUND(PRODUCT(E$ROW_PU$:H$ROW_LUNG$),2)</t>
  </si>
  <si>
    <t>2.46</t>
  </si>
  <si>
    <t>VG.0.17 - P05</t>
  </si>
  <si>
    <t/>
  </si>
  <si>
    <t>1.03</t>
  </si>
  <si>
    <t/>
  </si>
  <si>
    <t>2.030</t>
  </si>
  <si>
    <t>ROUND(PRODUCT(E$ROW_PU$:H$ROW_LUNG$),2)</t>
  </si>
  <si>
    <t>2.09</t>
  </si>
  <si>
    <t>3'</t>
  </si>
  <si>
    <t>SOMMANO m²</t>
  </si>
  <si>
    <t>ROUND(SUM(I$ROW_ID_SOMMANO_INIT$:I$ROW_ID_SOMMANO_FINE$),2)</t>
  </si>
  <si>
    <t>9.14</t>
  </si>
  <si>
    <t>235.90</t>
  </si>
  <si>
    <t>ROUND(PRODUCT(I$ROW_SOMMANO_QTA$:J$ROW_UNITARIO$),2)</t>
  </si>
  <si>
    <t>2156.13</t>
  </si>
  <si>
    <t/>
  </si>
  <si>
    <t>51</t>
  </si>
  <si>
    <t>1C.22.150.0030.d</t>
  </si>
  <si>
    <t>Serramenti in ferro per finestre ad uno o più battenti anche con sopraluce e telai fissi laterali, cieche o vetrate, realizzati con particolari profili tubolari in acciaio zincato di sezione ridotta e a taglio termico, adatti anche in immobili sottoposti al vincolo della soprintendenza alle belle arti. Completi di ferramenta adeguata di movimento e chiusura, maniglie e guarnizioni. Sono comprese altresì la fornitura e posa in opera del falso telaio, la sigillatura tra falso telaio e telaio, tutte le assistenze murarie, i piani di lavoro interni, il montaggio, i fissaggi, gli accessori d'uso. Misurazione riferita all'imbotte esterno, o in mancanza al perimetro esterno visibile del serramento. 	Trasmittanza termica dei telai non superiore a Uf= 2,00 W/m², e comunque tale da garantire che i serramenti completati con i vetri di cui al capitolo 1C.23 - Opere da vetraio, rispettino in materia di prestazione energetica, i requisiti minimi stabiliti con Deliberazione della Giunta della Regione Lombardia VIII/5773 del 31 ottobre 2007 e s.m.i.. Devono essere prodotte le documentazioni che certificano la rispondenza alle seguenti norme:	Marcatura CE in conformità alla direttiva CEE 89/106;	UNI EN 1026 - UNI EN 12207 classe 4 di permeabilità all'aria; UNI EN 1027 - UNI EN 12208 classe 9A di tenuta all'acqua; UNI EN 12211 - UNI EN 12210 classe C5 di resistenza al carico del vento. Dovranno inoltre essere certificati il potere fonoisolante minimo di 34 dB (ISO 717) e la prestazione termica minima del serramento completo di vetri, prevista dal D.g.R. n. 3868/2015 e s.m.i..:- a due battenti e superficie oltre 2,00 m²</t>
  </si>
  <si>
    <t>M I S U R A Z I O N I:</t>
  </si>
  <si>
    <t>PIANO TERRA</t>
  </si>
  <si>
    <t/>
  </si>
  <si>
    <t/>
  </si>
  <si>
    <t/>
  </si>
  <si>
    <t>0</t>
  </si>
  <si>
    <t>ROUND(PRODUCT(E$ROW_PU$:H$ROW_LUNG$),2)</t>
  </si>
  <si>
    <t>0.00</t>
  </si>
  <si>
    <t>VG.0.09 - Bussola</t>
  </si>
  <si>
    <t/>
  </si>
  <si>
    <t>2.65</t>
  </si>
  <si>
    <t/>
  </si>
  <si>
    <t>2.620</t>
  </si>
  <si>
    <t>ROUND(PRODUCT(E$ROW_PU$:H$ROW_LUNG$),2)</t>
  </si>
  <si>
    <t>6.94</t>
  </si>
  <si>
    <t/>
  </si>
  <si>
    <t>2.00</t>
  </si>
  <si>
    <t>2.01</t>
  </si>
  <si>
    <t/>
  </si>
  <si>
    <t>2.620</t>
  </si>
  <si>
    <t>ROUND(PRODUCT(E$ROW_PU$:H$ROW_LUNG$),2)</t>
  </si>
  <si>
    <t>10.53</t>
  </si>
  <si>
    <t>VG.0.10 - Bussola</t>
  </si>
  <si>
    <t/>
  </si>
  <si>
    <t>2.38</t>
  </si>
  <si>
    <t/>
  </si>
  <si>
    <t>2.610</t>
  </si>
  <si>
    <t>ROUND(PRODUCT(E$ROW_PU$:H$ROW_LUNG$),2)</t>
  </si>
  <si>
    <t>6.21</t>
  </si>
  <si>
    <t/>
  </si>
  <si>
    <t>2.00</t>
  </si>
  <si>
    <t>1.81</t>
  </si>
  <si>
    <t/>
  </si>
  <si>
    <t>2.610</t>
  </si>
  <si>
    <t>ROUND(PRODUCT(E$ROW_PU$:H$ROW_LUNG$),2)</t>
  </si>
  <si>
    <t>9.45</t>
  </si>
  <si>
    <t>VG.0.12-VG.015 - PI16</t>
  </si>
  <si>
    <t/>
  </si>
  <si>
    <t>2.00</t>
  </si>
  <si>
    <t/>
  </si>
  <si>
    <t>4.200</t>
  </si>
  <si>
    <t>ROUND(PRODUCT(E$ROW_PU$:H$ROW_LUNG$),2)</t>
  </si>
  <si>
    <t>8.40</t>
  </si>
  <si>
    <t>3'</t>
  </si>
  <si>
    <t>SOMMANO m²</t>
  </si>
  <si>
    <t>ROUND(SUM(I$ROW_ID_SOMMANO_INIT$:I$ROW_ID_SOMMANO_FINE$),2)</t>
  </si>
  <si>
    <t>41.53</t>
  </si>
  <si>
    <t>1079.36</t>
  </si>
  <si>
    <t>ROUND(PRODUCT(I$ROW_SOMMANO_QTA$:J$ROW_UNITARIO$),2)</t>
  </si>
  <si>
    <t>44825.82</t>
  </si>
  <si>
    <t/>
  </si>
  <si>
    <t>52</t>
  </si>
  <si>
    <t>1C.23.180.0010.a</t>
  </si>
  <si>
    <t>Fornitura e posa di cristallo di sicurezza stratificato in misure fisse, multiple di 4 cm.; del tipo: -33.1 mm (uno strato di PVB 0,38)</t>
  </si>
  <si>
    <t>M I S U R A Z I O N I:</t>
  </si>
  <si>
    <t>Vedi voce n° 51 [m² 41.53]</t>
  </si>
  <si>
    <t/>
  </si>
  <si>
    <t/>
  </si>
  <si>
    <t/>
  </si>
  <si>
    <t/>
  </si>
  <si>
    <t>ROUND(PRODUCT(E$ROW_PU$:H$ROW_LUNG$,41.53),2)</t>
  </si>
  <si>
    <t>41.53</t>
  </si>
  <si>
    <t>3'</t>
  </si>
  <si>
    <t>SOMMANO m²</t>
  </si>
  <si>
    <t>ROUND(SUM(I$ROW_ID_SOMMANO_INIT$:I$ROW_ID_SOMMANO_FINE$),2)</t>
  </si>
  <si>
    <t>41.53</t>
  </si>
  <si>
    <t>59.08</t>
  </si>
  <si>
    <t>ROUND(PRODUCT(I$ROW_SOMMANO_QTA$:J$ROW_UNITARIO$),2)</t>
  </si>
  <si>
    <t>2453.59</t>
  </si>
  <si>
    <t/>
  </si>
  <si>
    <t>53</t>
  </si>
  <si>
    <t>E.23.012.i</t>
  </si>
  <si>
    <t>PORTE PIENE SPECCHIATE IMPIALLACCIATE Fornitura e posa in opera di porte interne piene specchiate impiallacciate,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fissate con incastri e collanti od altro sistema idoneo (sono escluse le chiodature in vista); falso telaio e telaio fisso di larghezza idonea per muri finiti fino a 15 cm; - battente, con battute in legno duro, in pannelli di truciolare forato, classe E1 (a bassissimo contenuto di formaldeide) dello spessore minimo di 35 mm, rivestito sulle due facce con pannelli in MDF (mediumdensity) o con compensato di pioppo di prima scelta dello spessore di 4 mm, con impiallacciatura in legno pregiato; - specchiature centrali in pannelli in MDF (mediumdensity) o compensato di pioppo di prima scelta dello spessore minimo di 20 mm, con impiallacciatura in legno pregiato, complete di bordature perimetrali in filetti di legno massiccio; - ferramenta di portata, manovra e bloccaggio con caratteristiche e qualità idonee all'uso cui è destinata composta da tre cerniere in acciaio bronzato del tipo incassato od a tre gambi filettati, serratura con relative chiavi, gruppo maniglie in alluminio anodizzato del tipo antinfortunistico con eventuale sblocco di emergenza esterno,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le guarnizioni di tenuta, le sigillature, l'idonea campionatura completa di accessori che l'Appaltatore dovrà presentare prima dell'inizio dei lavori e quanto altro necessario per dare il lavoro finito a regola d'arte. Misurazione per luce netta di passaggio. PORTE PIENE SPECCHIATE IMPIALLACCIATE nazionale: ad un battente fino a mq 1,60 nazionale: ad un battente fino a mq 1,60. Prezzario OO.PP. Regione Veneto Infrannuale 2022</t>
  </si>
  <si>
    <t>M I S U R A Z I O N I:</t>
  </si>
  <si>
    <t>PIANO TERRA</t>
  </si>
  <si>
    <t/>
  </si>
  <si>
    <t/>
  </si>
  <si>
    <t/>
  </si>
  <si>
    <t>0</t>
  </si>
  <si>
    <t>ROUND(PRODUCT(E$ROW_PU$:H$ROW_LUNG$),2)</t>
  </si>
  <si>
    <t>0.00</t>
  </si>
  <si>
    <t>VG.0.01 - PI01</t>
  </si>
  <si>
    <t>1.00</t>
  </si>
  <si>
    <t/>
  </si>
  <si>
    <t/>
  </si>
  <si>
    <t/>
  </si>
  <si>
    <t>ROUND(PRODUCT(E$ROW_PU$:H$ROW_LUNG$),2)</t>
  </si>
  <si>
    <t>1.00</t>
  </si>
  <si>
    <t>VG:0.11 - PI13</t>
  </si>
  <si>
    <t>1.00</t>
  </si>
  <si>
    <t/>
  </si>
  <si>
    <t/>
  </si>
  <si>
    <t/>
  </si>
  <si>
    <t>ROUND(PRODUCT(E$ROW_PU$:H$ROW_LUNG$),2)</t>
  </si>
  <si>
    <t>1.00</t>
  </si>
  <si>
    <t>VG.0.15 - PI17</t>
  </si>
  <si>
    <t>1.00</t>
  </si>
  <si>
    <t/>
  </si>
  <si>
    <t/>
  </si>
  <si>
    <t/>
  </si>
  <si>
    <t>ROUND(PRODUCT(E$ROW_PU$:H$ROW_LUNG$),2)</t>
  </si>
  <si>
    <t>1.00</t>
  </si>
  <si>
    <t>VG.0.18 - PI18</t>
  </si>
  <si>
    <t>1.00</t>
  </si>
  <si>
    <t/>
  </si>
  <si>
    <t/>
  </si>
  <si>
    <t/>
  </si>
  <si>
    <t>ROUND(PRODUCT(E$ROW_PU$:H$ROW_LUNG$),2)</t>
  </si>
  <si>
    <t>1.00</t>
  </si>
  <si>
    <t>PIANO PRIMO</t>
  </si>
  <si>
    <t/>
  </si>
  <si>
    <t/>
  </si>
  <si>
    <t/>
  </si>
  <si>
    <t>0</t>
  </si>
  <si>
    <t>ROUND(PRODUCT(E$ROW_PU$:H$ROW_LUNG$),2)</t>
  </si>
  <si>
    <t>0.00</t>
  </si>
  <si>
    <t>VG.1.01 - PI02</t>
  </si>
  <si>
    <t>1.00</t>
  </si>
  <si>
    <t/>
  </si>
  <si>
    <t/>
  </si>
  <si>
    <t/>
  </si>
  <si>
    <t>ROUND(PRODUCT(E$ROW_PU$:H$ROW_LUNG$),2)</t>
  </si>
  <si>
    <t>1.00</t>
  </si>
  <si>
    <t>VG.1.02 - PI03</t>
  </si>
  <si>
    <t>1.00</t>
  </si>
  <si>
    <t/>
  </si>
  <si>
    <t/>
  </si>
  <si>
    <t/>
  </si>
  <si>
    <t>ROUND(PRODUCT(E$ROW_PU$:H$ROW_LUNG$),2)</t>
  </si>
  <si>
    <t>1.00</t>
  </si>
  <si>
    <t>VG.1.03 - PI14</t>
  </si>
  <si>
    <t>1.00</t>
  </si>
  <si>
    <t/>
  </si>
  <si>
    <t/>
  </si>
  <si>
    <t/>
  </si>
  <si>
    <t>ROUND(PRODUCT(E$ROW_PU$:H$ROW_LUNG$),2)</t>
  </si>
  <si>
    <t>1.00</t>
  </si>
  <si>
    <t>VG.1.06 - PI06</t>
  </si>
  <si>
    <t>1.00</t>
  </si>
  <si>
    <t/>
  </si>
  <si>
    <t/>
  </si>
  <si>
    <t/>
  </si>
  <si>
    <t>ROUND(PRODUCT(E$ROW_PU$:H$ROW_LUNG$),2)</t>
  </si>
  <si>
    <t>1.00</t>
  </si>
  <si>
    <t>3'</t>
  </si>
  <si>
    <t>SOMMANO n</t>
  </si>
  <si>
    <t>ROUND(SUM(I$ROW_ID_SOMMANO_INIT$:I$ROW_ID_SOMMANO_FINE$),2)</t>
  </si>
  <si>
    <t>8.00</t>
  </si>
  <si>
    <t>509.50</t>
  </si>
  <si>
    <t>ROUND(PRODUCT(I$ROW_SOMMANO_QTA$:J$ROW_UNITARIO$),2)</t>
  </si>
  <si>
    <t>4076.00</t>
  </si>
  <si>
    <t/>
  </si>
  <si>
    <t>54</t>
  </si>
  <si>
    <t>E.23.012.l</t>
  </si>
  <si>
    <t>PORTE PIENE SPECCHIATE IMPIALLACCIATE Fornitura e posa in opera di porte interne piene specchiate impiallacciate,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fissate con incastri e collanti od altro sistema idoneo (sono escluse le chiodature in vista); falso telaio e telaio fisso di larghezza idonea per muri finiti fino a 15 cm; - battente, con battute in legno duro, in pannelli di truciolare forato, classe E1 (a bassissimo contenuto di formaldeide) dello spessore minimo di 35 mm, rivestito sulle due facce con pannelli in MDF (mediumdensity) o con compensato di pioppo di prima scelta dello spessore di 4 mm, con impiallacciatura in legno pregiato; - specchiature centrali in pannelli in MDF (mediumdensity) o compensato di pioppo di prima scelta dello spessore minimo di 20 mm, con impiallacciatura in legno pregiato, complete di bordature perimetrali in filetti di legno massiccio; - ferramenta di portata, manovra e bloccaggio con caratteristiche e qualità idonee all'uso cui è destinata composta da tre cerniere in acciaio bronzato del tipo incassato od a tre gambi filettati, serratura con relative chiavi, gruppo maniglie in alluminio anodizzato del tipo antinfortunistico con eventuale sblocco di emergenza esterno,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le guarnizioni di tenuta, le sigillature, l'idonea campionatura completa di accessori che l'Appaltatore dovrà presentare prima dell'inizio dei lavori e quanto altro necessario per dare il lavoro finito a regola d'arte. Misurazione per luce netta di passaggio. PORTE PIENE SPECCHIATE IMPIALLACCIATE nazionale: ad un battente oltre i mq 1,60 nazionale: ad un battente oltre i mq 1,60. Prezzario OO.PP. Regione Veneto Infrannuale 2022</t>
  </si>
  <si>
    <t>M I S U R A Z I O N I:</t>
  </si>
  <si>
    <t>PIANO TERRA</t>
  </si>
  <si>
    <t/>
  </si>
  <si>
    <t/>
  </si>
  <si>
    <t/>
  </si>
  <si>
    <t>0</t>
  </si>
  <si>
    <t>ROUND(PRODUCT(E$ROW_PU$:H$ROW_LUNG$),2)</t>
  </si>
  <si>
    <t>0.00</t>
  </si>
  <si>
    <t>VG.0.03 - PI03 e PI04</t>
  </si>
  <si>
    <t>2.00</t>
  </si>
  <si>
    <t>0.80</t>
  </si>
  <si>
    <t/>
  </si>
  <si>
    <t>2.100</t>
  </si>
  <si>
    <t>ROUND(PRODUCT(E$ROW_PU$:H$ROW_LUNG$),2)</t>
  </si>
  <si>
    <t>3.36</t>
  </si>
  <si>
    <t>VG.0.04 - PI06</t>
  </si>
  <si>
    <t/>
  </si>
  <si>
    <t>0.88</t>
  </si>
  <si>
    <t/>
  </si>
  <si>
    <t>1.900</t>
  </si>
  <si>
    <t>ROUND(PRODUCT(E$ROW_PU$:H$ROW_LUNG$),2)</t>
  </si>
  <si>
    <t>1.67</t>
  </si>
  <si>
    <t>VG.0.06 - PI07 e PI08</t>
  </si>
  <si>
    <t>2.00</t>
  </si>
  <si>
    <t>0.80</t>
  </si>
  <si>
    <t/>
  </si>
  <si>
    <t>2.100</t>
  </si>
  <si>
    <t>ROUND(PRODUCT(E$ROW_PU$:H$ROW_LUNG$),2)</t>
  </si>
  <si>
    <t>3.36</t>
  </si>
  <si>
    <t>VG.0.11 - PI14 e P15</t>
  </si>
  <si>
    <t>2.00</t>
  </si>
  <si>
    <t>0.80</t>
  </si>
  <si>
    <t/>
  </si>
  <si>
    <t>2.100</t>
  </si>
  <si>
    <t>ROUND(PRODUCT(E$ROW_PU$:H$ROW_LUNG$),2)</t>
  </si>
  <si>
    <t>3.36</t>
  </si>
  <si>
    <t>PIANO PRIMO</t>
  </si>
  <si>
    <t/>
  </si>
  <si>
    <t/>
  </si>
  <si>
    <t/>
  </si>
  <si>
    <t>0</t>
  </si>
  <si>
    <t>ROUND(PRODUCT(E$ROW_PU$:H$ROW_LUNG$),2)</t>
  </si>
  <si>
    <t>0.00</t>
  </si>
  <si>
    <t>VG.1.03 - PI04</t>
  </si>
  <si>
    <t/>
  </si>
  <si>
    <t>0.81</t>
  </si>
  <si>
    <t/>
  </si>
  <si>
    <t>2.090</t>
  </si>
  <si>
    <t>ROUND(PRODUCT(E$ROW_PU$:H$ROW_LUNG$),2)</t>
  </si>
  <si>
    <t>1.69</t>
  </si>
  <si>
    <t>VG.1.05 - PI05</t>
  </si>
  <si>
    <t/>
  </si>
  <si>
    <t>0.92</t>
  </si>
  <si>
    <t/>
  </si>
  <si>
    <t>2.000</t>
  </si>
  <si>
    <t>ROUND(PRODUCT(E$ROW_PU$:H$ROW_LUNG$),2)</t>
  </si>
  <si>
    <t>1.84</t>
  </si>
  <si>
    <t>VG.1.06 - PI07</t>
  </si>
  <si>
    <t/>
  </si>
  <si>
    <t>0.89</t>
  </si>
  <si>
    <t/>
  </si>
  <si>
    <t>2.100</t>
  </si>
  <si>
    <t>ROUND(PRODUCT(E$ROW_PU$:H$ROW_LUNG$),2)</t>
  </si>
  <si>
    <t>1.87</t>
  </si>
  <si>
    <t>VG.1.06 - PI13</t>
  </si>
  <si>
    <t/>
  </si>
  <si>
    <t>1.03</t>
  </si>
  <si>
    <t/>
  </si>
  <si>
    <t>2.150</t>
  </si>
  <si>
    <t>ROUND(PRODUCT(E$ROW_PU$:H$ROW_LUNG$),2)</t>
  </si>
  <si>
    <t>2.21</t>
  </si>
  <si>
    <t>VG.1.07 - PI09</t>
  </si>
  <si>
    <t/>
  </si>
  <si>
    <t>0.84</t>
  </si>
  <si>
    <t/>
  </si>
  <si>
    <t>2.050</t>
  </si>
  <si>
    <t>ROUND(PRODUCT(E$ROW_PU$:H$ROW_LUNG$),2)</t>
  </si>
  <si>
    <t>1.72</t>
  </si>
  <si>
    <t>VG.1.08 - PI10</t>
  </si>
  <si>
    <t/>
  </si>
  <si>
    <t>0.90</t>
  </si>
  <si>
    <t/>
  </si>
  <si>
    <t>2.110</t>
  </si>
  <si>
    <t>ROUND(PRODUCT(E$ROW_PU$:H$ROW_LUNG$),2)</t>
  </si>
  <si>
    <t>1.90</t>
  </si>
  <si>
    <t>VG.1.09 - PI11</t>
  </si>
  <si>
    <t/>
  </si>
  <si>
    <t>0.83</t>
  </si>
  <si>
    <t/>
  </si>
  <si>
    <t>2.100</t>
  </si>
  <si>
    <t>ROUND(PRODUCT(E$ROW_PU$:H$ROW_LUNG$),2)</t>
  </si>
  <si>
    <t>1.74</t>
  </si>
  <si>
    <t>VG.1.10 - PI12</t>
  </si>
  <si>
    <t/>
  </si>
  <si>
    <t>1.03</t>
  </si>
  <si>
    <t/>
  </si>
  <si>
    <t>2.040</t>
  </si>
  <si>
    <t>ROUND(PRODUCT(E$ROW_PU$:H$ROW_LUNG$),2)</t>
  </si>
  <si>
    <t>2.10</t>
  </si>
  <si>
    <t>3'</t>
  </si>
  <si>
    <t>SOMMANO m²</t>
  </si>
  <si>
    <t>ROUND(SUM(I$ROW_ID_SOMMANO_INIT$:I$ROW_ID_SOMMANO_FINE$),2)</t>
  </si>
  <si>
    <t>26.82</t>
  </si>
  <si>
    <t>315.89</t>
  </si>
  <si>
    <t>ROUND(PRODUCT(I$ROW_SOMMANO_QTA$:J$ROW_UNITARIO$),2)</t>
  </si>
  <si>
    <t>8472.17</t>
  </si>
  <si>
    <t/>
  </si>
  <si>
    <t>55</t>
  </si>
  <si>
    <t>E.23.012.m</t>
  </si>
  <si>
    <t>PORTE PIENE SPECCHIATE IMPIALLACCIATE Fornitura e posa in opera di porte interne piene specchiate impiallacciate,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fissate con incastri e collanti od altro sistema idoneo (sono escluse le chiodature in vista); falso telaio e telaio fisso di larghezza idonea per muri finiti fino a 15 cm; - battente, con battute in legno duro, in pannelli di truciolare forato, classe E1 (a bassissimo contenuto di formaldeide) dello spessore minimo di 35 mm, rivestito sulle due facce con pannelli in MDF (mediumdensity) o con compensato di pioppo di prima scelta dello spessore di 4 mm, con impiallacciatura in legno pregiato; - specchiature centrali in pannelli in MDF (mediumdensity) o compensato di pioppo di prima scelta dello spessore minimo di 20 mm, con impiallacciatura in legno pregiato, complete di bordature perimetrali in filetti di legno massiccio; - ferramenta di portata, manovra e bloccaggio con caratteristiche e qualità idonee all'uso cui è destinata composta da tre cerniere in acciaio bronzato del tipo incassato od a tre gambi filettati, serratura con relative chiavi, gruppo maniglie in alluminio anodizzato del tipo antinfortunistico con eventuale sblocco di emergenza esterno,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le guarnizioni di tenuta, le sigillature, l'idonea campionatura completa di accessori che l'Appaltatore dovrà presentare prima dell'inizio dei lavori e quanto altro necessario per dare il lavoro finito a regola d'arte. Misurazione per luce netta di passaggio. PORTE PIENE SPECCHIATE IMPIALLACCIATE nazionale: a due battenti fino a mq 2,40 nazionale: a due battenti fino a mq 2,40. Prezzario OO.PP. Regione Veneto Infrannuale 2022</t>
  </si>
  <si>
    <t>M I S U R A Z I O N I:</t>
  </si>
  <si>
    <t>PIANO TERRA</t>
  </si>
  <si>
    <t/>
  </si>
  <si>
    <t/>
  </si>
  <si>
    <t/>
  </si>
  <si>
    <t>0</t>
  </si>
  <si>
    <t>ROUND(PRODUCT(E$ROW_PU$:H$ROW_LUNG$),2)</t>
  </si>
  <si>
    <t>0.00</t>
  </si>
  <si>
    <t>VG.0.02 - PI22</t>
  </si>
  <si>
    <t>1.00</t>
  </si>
  <si>
    <t/>
  </si>
  <si>
    <t/>
  </si>
  <si>
    <t/>
  </si>
  <si>
    <t>ROUND(PRODUCT(E$ROW_PU$:H$ROW_LUNG$),2)</t>
  </si>
  <si>
    <t>1.00</t>
  </si>
  <si>
    <t>VG.0.03 - PI02</t>
  </si>
  <si>
    <t>1.00</t>
  </si>
  <si>
    <t/>
  </si>
  <si>
    <t/>
  </si>
  <si>
    <t/>
  </si>
  <si>
    <t>ROUND(PRODUCT(E$ROW_PU$:H$ROW_LUNG$),2)</t>
  </si>
  <si>
    <t>1.00</t>
  </si>
  <si>
    <t>VG.0.03 - PI24</t>
  </si>
  <si>
    <t>1.00</t>
  </si>
  <si>
    <t/>
  </si>
  <si>
    <t/>
  </si>
  <si>
    <t/>
  </si>
  <si>
    <t>ROUND(PRODUCT(E$ROW_PU$:H$ROW_LUNG$),2)</t>
  </si>
  <si>
    <t>1.00</t>
  </si>
  <si>
    <t>VG.0.04 - PI05</t>
  </si>
  <si>
    <t>1.00</t>
  </si>
  <si>
    <t/>
  </si>
  <si>
    <t/>
  </si>
  <si>
    <t/>
  </si>
  <si>
    <t>ROUND(PRODUCT(E$ROW_PU$:H$ROW_LUNG$),2)</t>
  </si>
  <si>
    <t>1.00</t>
  </si>
  <si>
    <t>VG.0.08 - PI09</t>
  </si>
  <si>
    <t>1.00</t>
  </si>
  <si>
    <t/>
  </si>
  <si>
    <t/>
  </si>
  <si>
    <t/>
  </si>
  <si>
    <t>ROUND(PRODUCT(E$ROW_PU$:H$ROW_LUNG$),2)</t>
  </si>
  <si>
    <t>1.00</t>
  </si>
  <si>
    <t>VG.0.09 - PI10</t>
  </si>
  <si>
    <t>1.00</t>
  </si>
  <si>
    <t/>
  </si>
  <si>
    <t/>
  </si>
  <si>
    <t/>
  </si>
  <si>
    <t>ROUND(PRODUCT(E$ROW_PU$:H$ROW_LUNG$),2)</t>
  </si>
  <si>
    <t>1.00</t>
  </si>
  <si>
    <t>VG.0.09 - PI11</t>
  </si>
  <si>
    <t>1.00</t>
  </si>
  <si>
    <t/>
  </si>
  <si>
    <t/>
  </si>
  <si>
    <t/>
  </si>
  <si>
    <t>ROUND(PRODUCT(E$ROW_PU$:H$ROW_LUNG$),2)</t>
  </si>
  <si>
    <t>1.00</t>
  </si>
  <si>
    <t>VG.0.12 - PI11</t>
  </si>
  <si>
    <t>1.00</t>
  </si>
  <si>
    <t/>
  </si>
  <si>
    <t/>
  </si>
  <si>
    <t/>
  </si>
  <si>
    <t>ROUND(PRODUCT(E$ROW_PU$:H$ROW_LUNG$),2)</t>
  </si>
  <si>
    <t>1.00</t>
  </si>
  <si>
    <t>VG.0.16 - PI20</t>
  </si>
  <si>
    <t>1.00</t>
  </si>
  <si>
    <t/>
  </si>
  <si>
    <t/>
  </si>
  <si>
    <t/>
  </si>
  <si>
    <t>ROUND(PRODUCT(E$ROW_PU$:H$ROW_LUNG$),2)</t>
  </si>
  <si>
    <t>1.00</t>
  </si>
  <si>
    <t>3'</t>
  </si>
  <si>
    <t>SOMMANO n</t>
  </si>
  <si>
    <t>ROUND(SUM(I$ROW_ID_SOMMANO_INIT$:I$ROW_ID_SOMMANO_FINE$),2)</t>
  </si>
  <si>
    <t>9.00</t>
  </si>
  <si>
    <t>927.29</t>
  </si>
  <si>
    <t>ROUND(PRODUCT(I$ROW_SOMMANO_QTA$:J$ROW_UNITARIO$),2)</t>
  </si>
  <si>
    <t>8345.61</t>
  </si>
  <si>
    <t/>
  </si>
  <si>
    <t>56</t>
  </si>
  <si>
    <t>E.23.012.n</t>
  </si>
  <si>
    <t>PORTE PIENE SPECCHIATE IMPIALLACCIATE Fornitura e posa in opera di porte interne piene specchiate impiallacciate,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fissate con incastri e collanti od altro sistema idoneo (sono escluse le chiodature in vista); falso telaio e telaio fisso di larghezza idonea per muri finiti fino a 15 cm; - battente, con battute in legno duro, in pannelli di truciolare forato, classe E1 (a bassissimo contenuto di formaldeide) dello spessore minimo di 35 mm, rivestito sulle due facce con pannelli in MDF (mediumdensity) o con compensato di pioppo di prima scelta dello spessore di 4 mm, con impiallacciatura in legno pregiato; - specchiature centrali in pannelli in MDF (mediumdensity) o compensato di pioppo di prima scelta dello spessore minimo di 20 mm, con impiallacciatura in legno pregiato, complete di bordature perimetrali in filetti di legno massiccio; - ferramenta di portata, manovra e bloccaggio con caratteristiche e qualità idonee all'uso cui è destinata composta da tre cerniere in acciaio bronzato del tipo incassato od a tre gambi filettati, serratura con relative chiavi, gruppo maniglie in alluminio anodizzato del tipo antinfortunistico con eventuale sblocco di emergenza esterno,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le guarnizioni di tenuta, le sigillature, l'idonea campionatura completa di accessori che l'Appaltatore dovrà presentare prima dell'inizio dei lavori e quanto altro necessario per dare il lavoro finito a regola d'arte. Misurazione per luce netta di passaggio. PORTE PIENE SPECCHIATE IMPIALLACCIATE nazionale: a due battenti oltre i mq 2,40 Prezzario OO.PP. Regione Veneto Infrannuale 2022</t>
  </si>
  <si>
    <t>M I S U R A Z I O N I:</t>
  </si>
  <si>
    <t>PIANO TERRA</t>
  </si>
  <si>
    <t/>
  </si>
  <si>
    <t/>
  </si>
  <si>
    <t/>
  </si>
  <si>
    <t>0</t>
  </si>
  <si>
    <t>ROUND(PRODUCT(E$ROW_PU$:H$ROW_LUNG$),2)</t>
  </si>
  <si>
    <t>0.00</t>
  </si>
  <si>
    <t>VG.0.10 - PI21</t>
  </si>
  <si>
    <t/>
  </si>
  <si>
    <t>2.06</t>
  </si>
  <si>
    <t/>
  </si>
  <si>
    <t>2.800</t>
  </si>
  <si>
    <t>ROUND(PRODUCT(E$ROW_PU$:H$ROW_LUNG$),2)</t>
  </si>
  <si>
    <t>5.77</t>
  </si>
  <si>
    <t>VG.0.10 - PI21 - Lunetta</t>
  </si>
  <si>
    <t>1.57</t>
  </si>
  <si>
    <t>1.07</t>
  </si>
  <si>
    <t/>
  </si>
  <si>
    <t>1.065</t>
  </si>
  <si>
    <t>ROUND(PRODUCT(E$ROW_PU$:H$ROW_LUNG$),2)</t>
  </si>
  <si>
    <t>1.79</t>
  </si>
  <si>
    <t>VG.0.10 - PI19</t>
  </si>
  <si>
    <t/>
  </si>
  <si>
    <t>1.70</t>
  </si>
  <si>
    <t/>
  </si>
  <si>
    <t>2.850</t>
  </si>
  <si>
    <t>ROUND(PRODUCT(E$ROW_PU$:H$ROW_LUNG$),2)</t>
  </si>
  <si>
    <t>4.85</t>
  </si>
  <si>
    <t>VG.0.10 - PI19 - Lunetta</t>
  </si>
  <si>
    <t>1.57</t>
  </si>
  <si>
    <t>0.89</t>
  </si>
  <si>
    <t/>
  </si>
  <si>
    <t>0.890</t>
  </si>
  <si>
    <t>ROUND(PRODUCT(E$ROW_PU$:H$ROW_LUNG$),2)</t>
  </si>
  <si>
    <t>1.24</t>
  </si>
  <si>
    <t>3'</t>
  </si>
  <si>
    <t>SOMMANO m²</t>
  </si>
  <si>
    <t>ROUND(SUM(I$ROW_ID_SOMMANO_INIT$:I$ROW_ID_SOMMANO_FINE$),2)</t>
  </si>
  <si>
    <t>13.65</t>
  </si>
  <si>
    <t>382.13</t>
  </si>
  <si>
    <t>ROUND(PRODUCT(I$ROW_SOMMANO_QTA$:J$ROW_UNITARIO$),2)</t>
  </si>
  <si>
    <t>5216.07</t>
  </si>
  <si>
    <t/>
  </si>
  <si>
    <t>57</t>
  </si>
  <si>
    <t>N.P.001</t>
  </si>
  <si>
    <t>Fornitura e posa in opera di porta sezionale in legno essenza rovere divisa in due parti, dove una si eclissa dentro il vano e l'altra si apre a battente, garantendo un passaggio di luce standard con un limitato ingombro. L’infisso è costituito da controtelaio in profili metallici in lamiera zincata SK modello tipo eclisse novanta o equivalente completo di porta in legno essenza noce. Il tutto compreso di guida di scorrimento, carrello, nasello a pavimento, accessori, stipiti, coprifili e mostrine, maniglie, guarnizioni ed assistenze murarie. Nel prezzo si intendono compresi e compensati gli oneri per l'approvvigionamento del materiale, la formazione e il disfacimento dei piani di lavoro, lo sgombero, il trasporto alle pubbliche discariche del materiale di risulta, l'indennità di discarica e quant'altro necessario per dare il lavoro finito a regola d'arte. Luce di passaggio 80x210 cm</t>
  </si>
  <si>
    <t>M I S U R A Z I O N I:</t>
  </si>
  <si>
    <t>Compresa lavorazione superficiale come da abaco serramenti</t>
  </si>
  <si>
    <t/>
  </si>
  <si>
    <t/>
  </si>
  <si>
    <t/>
  </si>
  <si>
    <t>0</t>
  </si>
  <si>
    <t>ROUND(PRODUCT(E$ROW_PU$:H$ROW_LUNG$),2)</t>
  </si>
  <si>
    <t>0.00</t>
  </si>
  <si>
    <t>PIANO TERRA</t>
  </si>
  <si>
    <t/>
  </si>
  <si>
    <t/>
  </si>
  <si>
    <t/>
  </si>
  <si>
    <t>0</t>
  </si>
  <si>
    <t>ROUND(PRODUCT(E$ROW_PU$:H$ROW_LUNG$),2)</t>
  </si>
  <si>
    <t>0.00</t>
  </si>
  <si>
    <t>VG.0.03 - PI23</t>
  </si>
  <si>
    <t>1.00</t>
  </si>
  <si>
    <t/>
  </si>
  <si>
    <t/>
  </si>
  <si>
    <t/>
  </si>
  <si>
    <t>ROUND(PRODUCT(E$ROW_PU$:H$ROW_LUNG$),2)</t>
  </si>
  <si>
    <t>1.00</t>
  </si>
  <si>
    <t>PIANO PRIMO</t>
  </si>
  <si>
    <t/>
  </si>
  <si>
    <t/>
  </si>
  <si>
    <t/>
  </si>
  <si>
    <t>0</t>
  </si>
  <si>
    <t>ROUND(PRODUCT(E$ROW_PU$:H$ROW_LUNG$),2)</t>
  </si>
  <si>
    <t>0.00</t>
  </si>
  <si>
    <t>VG.1.07 - PI08</t>
  </si>
  <si>
    <t>1.00</t>
  </si>
  <si>
    <t/>
  </si>
  <si>
    <t/>
  </si>
  <si>
    <t/>
  </si>
  <si>
    <t>ROUND(PRODUCT(E$ROW_PU$:H$ROW_LUNG$),2)</t>
  </si>
  <si>
    <t>1.00</t>
  </si>
  <si>
    <t>3'</t>
  </si>
  <si>
    <t>SOMMANO cadauno</t>
  </si>
  <si>
    <t>ROUND(SUM(I$ROW_ID_SOMMANO_INIT$:I$ROW_ID_SOMMANO_FINE$),2)</t>
  </si>
  <si>
    <t>2.00</t>
  </si>
  <si>
    <t>2014.91</t>
  </si>
  <si>
    <t>ROUND(PRODUCT(I$ROW_SOMMANO_QTA$:J$ROW_UNITARIO$),2)</t>
  </si>
  <si>
    <t>4029.82</t>
  </si>
  <si>
    <t/>
  </si>
  <si>
    <t>58</t>
  </si>
  <si>
    <t>1C.21.250.0010.b</t>
  </si>
  <si>
    <t>Fornitura e posa di telaio in lamiera zincata di contenimento del battente, per porte scorrevoli ad un'anta, dotato di meccanismo per lo scorrimento dell'anta, con garanzia di funzionamento di 12 anni. Adatto per l'impiego sia in tavolati in muratura che di cartongesso, per spessori da 9 a 14,5 cm.; l'intonaco o cartongesso di contenimento del telaio si intendono compresi nella valutazione della parete.  Compresa la posa in opera nonchè le prestazioni di assistenza muraria per movimentazioni, pulizia ed allontanamento dei materiali di risulta. Per le seguenti dimensioni di luce libera di passaggio: - luce libera cm 80x200-210</t>
  </si>
  <si>
    <t>M I S U R A Z I O N I:</t>
  </si>
  <si>
    <t>PIANO PRIMO</t>
  </si>
  <si>
    <t/>
  </si>
  <si>
    <t/>
  </si>
  <si>
    <t/>
  </si>
  <si>
    <t>0</t>
  </si>
  <si>
    <t>ROUND(PRODUCT(E$ROW_PU$:H$ROW_LUNG$),2)</t>
  </si>
  <si>
    <t>0.00</t>
  </si>
  <si>
    <t>VG.1.01 - PI01</t>
  </si>
  <si>
    <t>1.00</t>
  </si>
  <si>
    <t/>
  </si>
  <si>
    <t/>
  </si>
  <si>
    <t/>
  </si>
  <si>
    <t>ROUND(PRODUCT(E$ROW_PU$:H$ROW_LUNG$),2)</t>
  </si>
  <si>
    <t>1.00</t>
  </si>
  <si>
    <t>3'</t>
  </si>
  <si>
    <t>SOMMANO cad</t>
  </si>
  <si>
    <t>ROUND(SUM(I$ROW_ID_SOMMANO_INIT$:I$ROW_ID_SOMMANO_FINE$),2)</t>
  </si>
  <si>
    <t>1.00</t>
  </si>
  <si>
    <t>394.15</t>
  </si>
  <si>
    <t>ROUND(PRODUCT(I$ROW_SOMMANO_QTA$:J$ROW_UNITARIO$),2)</t>
  </si>
  <si>
    <t>394.15</t>
  </si>
  <si>
    <t/>
  </si>
  <si>
    <t>59</t>
  </si>
  <si>
    <t>1C.21.250.0050.a</t>
  </si>
  <si>
    <t>Anta scorrevole tamburata, spess. mm 44, finitura in tanganika tinto chiaro o tinto noce, con stipiti e cornici coprifilo, adatta per il completamento dei telai incassati di cui a 1C.21.250.0010; cerniere e serratura in acciaio ottonato, compresa la maniglietta a scomparsa colore oro lucido. Compresa la posa in opera nonchè le prestazioni di assistenza muraria per movimentazioni, pulizia ed allontanamento dei materiali di risulta. Per le seguenti dimensioni di luce libera di passaggio: - luce libera cm 70-80-90x200-210</t>
  </si>
  <si>
    <t>M I S U R A Z I O N I:</t>
  </si>
  <si>
    <t>PIANO PRIMO</t>
  </si>
  <si>
    <t/>
  </si>
  <si>
    <t/>
  </si>
  <si>
    <t/>
  </si>
  <si>
    <t>0</t>
  </si>
  <si>
    <t>ROUND(PRODUCT(E$ROW_PU$:H$ROW_LUNG$),2)</t>
  </si>
  <si>
    <t>0.00</t>
  </si>
  <si>
    <t>VG.1.01 - PI01</t>
  </si>
  <si>
    <t>1.00</t>
  </si>
  <si>
    <t/>
  </si>
  <si>
    <t/>
  </si>
  <si>
    <t/>
  </si>
  <si>
    <t>ROUND(PRODUCT(E$ROW_PU$:H$ROW_LUNG$),2)</t>
  </si>
  <si>
    <t>1.00</t>
  </si>
  <si>
    <t>3'</t>
  </si>
  <si>
    <t>SOMMANO cad</t>
  </si>
  <si>
    <t>ROUND(SUM(I$ROW_ID_SOMMANO_INIT$:I$ROW_ID_SOMMANO_FINE$),2)</t>
  </si>
  <si>
    <t>1.00</t>
  </si>
  <si>
    <t>589.74</t>
  </si>
  <si>
    <t>ROUND(PRODUCT(I$ROW_SOMMANO_QTA$:J$ROW_UNITARIO$),2)</t>
  </si>
  <si>
    <t>589.74</t>
  </si>
  <si>
    <t/>
  </si>
  <si>
    <t>60</t>
  </si>
  <si>
    <t>E.23.013.n</t>
  </si>
  <si>
    <t>PORTE PIENE SPECCHIATE LACCATE Fornitura e posa in opera di porte interne piene specchiate laccate,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completo di mostre (normali o maggiorate per locali piastrellati) fissate con incastri e collanti od altro sistema idoneo (sono escluse le chiodature in vista); falso telaio e telaio fisso di larghezza idonea per muri finiti fino a 15 cm; - battente, con battute in legno duro, in pannelli di truciolare forato, classe E1 (a bassissimo contenuto di formaldeide) dello spessore minimo di 35 mm, rivestito sulle due facce con pannelli in MDF (mediumdensity) o con compensato di pioppo di prima scelta dello spessore di 4 mm; - specchiature centrali in pannelli in MDF (mediumdensity) dello spessore minimo di 20 mm, complete di bordature perimetrali in filetti di legno massiccio; - ferramenta di portata, manovra e bloccaggio con caratteristiche e qualità idonee all'uso cui è destinata composta da tre cerniere in acciaio bronzato del tipo incassato od a tre gambi filettati, serratura con relative chiavi, gruppo maniglie in alluminio anodizzato del tipo antinfortunistico con eventuale sblocco di emergenza esterno, complete di placche, di tipo e colore a scelta della D.L.; - finitura superficiale del telaio e del battente (anche in colori diversi) mediante applicazione di due o più mani successive di vernice poliuretanica con pigmenti coloranti stabili alla luce, finitura opaca o goffrata, nell'aspetto a scelta della D.L., previa opportuna preparazione del fondo mediante applicazione di una mano di base, spazzolatura, eventuale stuccatura con stucco sintetico e carteggiatura, in modo da ottenere un supporto idoneo al successivo trattamento. Nel prezzo si intende compreso e compensato l'onere per le guarnizioni di tenuta, le sigillature, l'idonea campionatura completa di accessori che l'Appaltatore dovrà presentare prima dell'inizio dei lavori e quanto altro necessario per dare il lavoro finito a regola d'arte. Misurazione per luce netta di passaggio. PORTE PIENE SPECCHIATE LACCATE sovrapprezzo per due specchiature bugnate. Prezzario OO.PP. Regione Veneto Infrannuale 2022</t>
  </si>
  <si>
    <t>M I S U R A Z I O N I:</t>
  </si>
  <si>
    <t>PIANO TERRA</t>
  </si>
  <si>
    <t/>
  </si>
  <si>
    <t/>
  </si>
  <si>
    <t/>
  </si>
  <si>
    <t>0</t>
  </si>
  <si>
    <t>ROUND(PRODUCT(E$ROW_PU$:H$ROW_LUNG$),2)</t>
  </si>
  <si>
    <t>0.00</t>
  </si>
  <si>
    <t>VG.0.01 - PI01</t>
  </si>
  <si>
    <t>1.00</t>
  </si>
  <si>
    <t/>
  </si>
  <si>
    <t/>
  </si>
  <si>
    <t/>
  </si>
  <si>
    <t>ROUND(PRODUCT(E$ROW_PU$:H$ROW_LUNG$),2)</t>
  </si>
  <si>
    <t>1.00</t>
  </si>
  <si>
    <t>VG.0.03 - PI03 e PI04</t>
  </si>
  <si>
    <t>2.00</t>
  </si>
  <si>
    <t/>
  </si>
  <si>
    <t/>
  </si>
  <si>
    <t/>
  </si>
  <si>
    <t>ROUND(PRODUCT(E$ROW_PU$:H$ROW_LUNG$),2)</t>
  </si>
  <si>
    <t>2.00</t>
  </si>
  <si>
    <t>VG.0.03 - PI23</t>
  </si>
  <si>
    <t>1.00</t>
  </si>
  <si>
    <t/>
  </si>
  <si>
    <t/>
  </si>
  <si>
    <t/>
  </si>
  <si>
    <t>ROUND(PRODUCT(E$ROW_PU$:H$ROW_LUNG$),2)</t>
  </si>
  <si>
    <t>1.00</t>
  </si>
  <si>
    <t>VG.0.04 - PI06</t>
  </si>
  <si>
    <t>1.00</t>
  </si>
  <si>
    <t/>
  </si>
  <si>
    <t/>
  </si>
  <si>
    <t/>
  </si>
  <si>
    <t>ROUND(PRODUCT(E$ROW_PU$:H$ROW_LUNG$),2)</t>
  </si>
  <si>
    <t>1.00</t>
  </si>
  <si>
    <t>VG.0.06 - PI07 e PI08</t>
  </si>
  <si>
    <t>2.00</t>
  </si>
  <si>
    <t/>
  </si>
  <si>
    <t/>
  </si>
  <si>
    <t/>
  </si>
  <si>
    <t>ROUND(PRODUCT(E$ROW_PU$:H$ROW_LUNG$),2)</t>
  </si>
  <si>
    <t>2.00</t>
  </si>
  <si>
    <t>VG.0.11 - PI14 e P15</t>
  </si>
  <si>
    <t>2.00</t>
  </si>
  <si>
    <t/>
  </si>
  <si>
    <t/>
  </si>
  <si>
    <t/>
  </si>
  <si>
    <t>ROUND(PRODUCT(E$ROW_PU$:H$ROW_LUNG$),2)</t>
  </si>
  <si>
    <t>2.00</t>
  </si>
  <si>
    <t>VG:0.11 - PI13</t>
  </si>
  <si>
    <t>1.00</t>
  </si>
  <si>
    <t/>
  </si>
  <si>
    <t/>
  </si>
  <si>
    <t/>
  </si>
  <si>
    <t>ROUND(PRODUCT(E$ROW_PU$:H$ROW_LUNG$),2)</t>
  </si>
  <si>
    <t>1.00</t>
  </si>
  <si>
    <t>VG.0.15 - PI17</t>
  </si>
  <si>
    <t>1.00</t>
  </si>
  <si>
    <t/>
  </si>
  <si>
    <t/>
  </si>
  <si>
    <t/>
  </si>
  <si>
    <t>ROUND(PRODUCT(E$ROW_PU$:H$ROW_LUNG$),2)</t>
  </si>
  <si>
    <t>1.00</t>
  </si>
  <si>
    <t>VG.0.18 - PI18</t>
  </si>
  <si>
    <t>1.00</t>
  </si>
  <si>
    <t/>
  </si>
  <si>
    <t/>
  </si>
  <si>
    <t/>
  </si>
  <si>
    <t>ROUND(PRODUCT(E$ROW_PU$:H$ROW_LUNG$),2)</t>
  </si>
  <si>
    <t>1.00</t>
  </si>
  <si>
    <t>VG.0.10 - PI21 - Lunetta</t>
  </si>
  <si>
    <t>1.00</t>
  </si>
  <si>
    <t/>
  </si>
  <si>
    <t/>
  </si>
  <si>
    <t/>
  </si>
  <si>
    <t>ROUND(PRODUCT(E$ROW_PU$:H$ROW_LUNG$),2)</t>
  </si>
  <si>
    <t>1.00</t>
  </si>
  <si>
    <t>VG.0.10 - PI19 - Lunetta</t>
  </si>
  <si>
    <t>1.00</t>
  </si>
  <si>
    <t/>
  </si>
  <si>
    <t/>
  </si>
  <si>
    <t/>
  </si>
  <si>
    <t>ROUND(PRODUCT(E$ROW_PU$:H$ROW_LUNG$),2)</t>
  </si>
  <si>
    <t>1.00</t>
  </si>
  <si>
    <t>PIANO PRIMO</t>
  </si>
  <si>
    <t/>
  </si>
  <si>
    <t/>
  </si>
  <si>
    <t/>
  </si>
  <si>
    <t>0</t>
  </si>
  <si>
    <t>ROUND(PRODUCT(E$ROW_PU$:H$ROW_LUNG$),2)</t>
  </si>
  <si>
    <t>0.00</t>
  </si>
  <si>
    <t>VG.1.01 - PI01</t>
  </si>
  <si>
    <t>1.00</t>
  </si>
  <si>
    <t/>
  </si>
  <si>
    <t/>
  </si>
  <si>
    <t/>
  </si>
  <si>
    <t>ROUND(PRODUCT(E$ROW_PU$:H$ROW_LUNG$),2)</t>
  </si>
  <si>
    <t>1.00</t>
  </si>
  <si>
    <t>VG.1.01 - PI02</t>
  </si>
  <si>
    <t>1.00</t>
  </si>
  <si>
    <t/>
  </si>
  <si>
    <t/>
  </si>
  <si>
    <t/>
  </si>
  <si>
    <t>ROUND(PRODUCT(E$ROW_PU$:H$ROW_LUNG$),2)</t>
  </si>
  <si>
    <t>1.00</t>
  </si>
  <si>
    <t>VG.1.02 - PI03</t>
  </si>
  <si>
    <t>1.00</t>
  </si>
  <si>
    <t/>
  </si>
  <si>
    <t/>
  </si>
  <si>
    <t/>
  </si>
  <si>
    <t>ROUND(PRODUCT(E$ROW_PU$:H$ROW_LUNG$),2)</t>
  </si>
  <si>
    <t>1.00</t>
  </si>
  <si>
    <t>VG.1.03 - PI04</t>
  </si>
  <si>
    <t>1.00</t>
  </si>
  <si>
    <t/>
  </si>
  <si>
    <t/>
  </si>
  <si>
    <t/>
  </si>
  <si>
    <t>ROUND(PRODUCT(E$ROW_PU$:H$ROW_LUNG$),2)</t>
  </si>
  <si>
    <t>1.00</t>
  </si>
  <si>
    <t>VG.1.03 - PI14</t>
  </si>
  <si>
    <t>1.00</t>
  </si>
  <si>
    <t/>
  </si>
  <si>
    <t/>
  </si>
  <si>
    <t/>
  </si>
  <si>
    <t>ROUND(PRODUCT(E$ROW_PU$:H$ROW_LUNG$),2)</t>
  </si>
  <si>
    <t>1.00</t>
  </si>
  <si>
    <t>VG.1.05 - PI05</t>
  </si>
  <si>
    <t>1.00</t>
  </si>
  <si>
    <t/>
  </si>
  <si>
    <t/>
  </si>
  <si>
    <t/>
  </si>
  <si>
    <t>ROUND(PRODUCT(E$ROW_PU$:H$ROW_LUNG$),2)</t>
  </si>
  <si>
    <t>1.00</t>
  </si>
  <si>
    <t>VG.1.06 - PI06</t>
  </si>
  <si>
    <t>1.00</t>
  </si>
  <si>
    <t/>
  </si>
  <si>
    <t/>
  </si>
  <si>
    <t/>
  </si>
  <si>
    <t>ROUND(PRODUCT(E$ROW_PU$:H$ROW_LUNG$),2)</t>
  </si>
  <si>
    <t>1.00</t>
  </si>
  <si>
    <t>VG.1.06 - PI07</t>
  </si>
  <si>
    <t>1.00</t>
  </si>
  <si>
    <t/>
  </si>
  <si>
    <t/>
  </si>
  <si>
    <t/>
  </si>
  <si>
    <t>ROUND(PRODUCT(E$ROW_PU$:H$ROW_LUNG$),2)</t>
  </si>
  <si>
    <t>1.00</t>
  </si>
  <si>
    <t>VG.1.07 - PI08</t>
  </si>
  <si>
    <t>1.00</t>
  </si>
  <si>
    <t/>
  </si>
  <si>
    <t/>
  </si>
  <si>
    <t/>
  </si>
  <si>
    <t>ROUND(PRODUCT(E$ROW_PU$:H$ROW_LUNG$),2)</t>
  </si>
  <si>
    <t>1.00</t>
  </si>
  <si>
    <t>VG.1.07 - PI09</t>
  </si>
  <si>
    <t>1.00</t>
  </si>
  <si>
    <t/>
  </si>
  <si>
    <t/>
  </si>
  <si>
    <t/>
  </si>
  <si>
    <t>ROUND(PRODUCT(E$ROW_PU$:H$ROW_LUNG$),2)</t>
  </si>
  <si>
    <t>1.00</t>
  </si>
  <si>
    <t>VG.1.06 - PI13</t>
  </si>
  <si>
    <t>1.00</t>
  </si>
  <si>
    <t/>
  </si>
  <si>
    <t/>
  </si>
  <si>
    <t/>
  </si>
  <si>
    <t>ROUND(PRODUCT(E$ROW_PU$:H$ROW_LUNG$),2)</t>
  </si>
  <si>
    <t>1.00</t>
  </si>
  <si>
    <t>VG.1.08 - PI10</t>
  </si>
  <si>
    <t>1.00</t>
  </si>
  <si>
    <t/>
  </si>
  <si>
    <t/>
  </si>
  <si>
    <t/>
  </si>
  <si>
    <t>ROUND(PRODUCT(E$ROW_PU$:H$ROW_LUNG$),2)</t>
  </si>
  <si>
    <t>1.00</t>
  </si>
  <si>
    <t>VG.1.09 - PI11</t>
  </si>
  <si>
    <t>1.00</t>
  </si>
  <si>
    <t/>
  </si>
  <si>
    <t/>
  </si>
  <si>
    <t/>
  </si>
  <si>
    <t>ROUND(PRODUCT(E$ROW_PU$:H$ROW_LUNG$),2)</t>
  </si>
  <si>
    <t>1.00</t>
  </si>
  <si>
    <t>VG.1.10 - PI12</t>
  </si>
  <si>
    <t>1.00</t>
  </si>
  <si>
    <t/>
  </si>
  <si>
    <t/>
  </si>
  <si>
    <t/>
  </si>
  <si>
    <t>ROUND(PRODUCT(E$ROW_PU$:H$ROW_LUNG$),2)</t>
  </si>
  <si>
    <t>1.00</t>
  </si>
  <si>
    <t>3'</t>
  </si>
  <si>
    <t>SOMMANO n</t>
  </si>
  <si>
    <t>ROUND(SUM(I$ROW_ID_SOMMANO_INIT$:I$ROW_ID_SOMMANO_FINE$),2)</t>
  </si>
  <si>
    <t>28.00</t>
  </si>
  <si>
    <t>107.00</t>
  </si>
  <si>
    <t>ROUND(PRODUCT(I$ROW_SOMMANO_QTA$:J$ROW_UNITARIO$),2)</t>
  </si>
  <si>
    <t>2996.00</t>
  </si>
  <si>
    <t/>
  </si>
  <si>
    <t>61</t>
  </si>
  <si>
    <t>E.23.013.o</t>
  </si>
  <si>
    <t>PORTE PIENE SPECCHIATE LACCATE Fornitura e posa in opera di porte interne piene specchiate laccate,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completo di mostre (normali o maggiorate per locali piastrellati) fissate con incastri e collanti od altro sistema idoneo (sono escluse le chiodature in vista); falso telaio e telaio fisso di larghezza idonea per muri finiti fino a 15 cm; - battente, con battute in legno duro, in pannelli di truciolare forato, classe E1 (a bassissimo contenuto di formaldeide) dello spessore minimo di 35 mm, rivestito sulle due facce con pannelli in MDF (mediumdensity) o con compensato di pioppo di prima scelta dello spessore di 4 mm; - specchiature centrali in pannelli in MDF (mediumdensity) dello spessore minimo di 20 mm, complete di bordature perimetrali in filetti di legno massiccio; - ferramenta di portata, manovra e bloccaggio con caratteristiche e qualità idonee all'uso cui è destinata composta da tre cerniere in acciaio bronzato del tipo incassato od a tre gambi filettati, serratura con relative chiavi, gruppo maniglie in alluminio anodizzato del tipo antinfortunistico con eventuale sblocco di emergenza esterno, complete di placche, di tipo e colore a scelta della D.L.; - finitura superficiale del telaio e del battente (anche in colori diversi) mediante applicazione di due o più mani successive di vernice poliuretanica con pigmenti coloranti stabili alla luce, finitura opaca o goffrata, nell'aspetto a scelta della D.L., previa opportuna preparazione del fondo mediante applicazione di una mano di base, spazzolatura, eventuale stuccatura con stucco sintetico e carteggiatura, in modo da ottenere un supporto idoneo al successivo trattamento. Nel prezzo si intende compreso e compensato l'onere per le guarnizioni di tenuta, le sigillature, l'idonea campionatura completa di accessori che l'Appaltatore dovrà presentare prima dell'inizio dei lavori e quanto altro necessario per dare il lavoro finito a regola d'arte. Misurazione per luce netta di passaggio. PORTE PIENE SPECCHIATE LACCATE sovrapprezzo per quattro specchiature bugnate. Prezzario OO.PP. Regione Veneto Infrannuale 2022</t>
  </si>
  <si>
    <t>M I S U R A Z I O N I:</t>
  </si>
  <si>
    <t>PIANO TERRA</t>
  </si>
  <si>
    <t/>
  </si>
  <si>
    <t/>
  </si>
  <si>
    <t/>
  </si>
  <si>
    <t>0</t>
  </si>
  <si>
    <t>ROUND(PRODUCT(E$ROW_PU$:H$ROW_LUNG$),2)</t>
  </si>
  <si>
    <t>0.00</t>
  </si>
  <si>
    <t>VG.0.02 - PI22</t>
  </si>
  <si>
    <t>1.00</t>
  </si>
  <si>
    <t/>
  </si>
  <si>
    <t/>
  </si>
  <si>
    <t/>
  </si>
  <si>
    <t>ROUND(PRODUCT(E$ROW_PU$:H$ROW_LUNG$),2)</t>
  </si>
  <si>
    <t>1.00</t>
  </si>
  <si>
    <t>VG.0.03 - PI02</t>
  </si>
  <si>
    <t>1.00</t>
  </si>
  <si>
    <t/>
  </si>
  <si>
    <t/>
  </si>
  <si>
    <t/>
  </si>
  <si>
    <t>ROUND(PRODUCT(E$ROW_PU$:H$ROW_LUNG$),2)</t>
  </si>
  <si>
    <t>1.00</t>
  </si>
  <si>
    <t>VG.0.03 - PI24</t>
  </si>
  <si>
    <t>1.00</t>
  </si>
  <si>
    <t/>
  </si>
  <si>
    <t/>
  </si>
  <si>
    <t/>
  </si>
  <si>
    <t>ROUND(PRODUCT(E$ROW_PU$:H$ROW_LUNG$),2)</t>
  </si>
  <si>
    <t>1.00</t>
  </si>
  <si>
    <t>VG.0.04 - PI05</t>
  </si>
  <si>
    <t>1.00</t>
  </si>
  <si>
    <t/>
  </si>
  <si>
    <t/>
  </si>
  <si>
    <t/>
  </si>
  <si>
    <t>ROUND(PRODUCT(E$ROW_PU$:H$ROW_LUNG$),2)</t>
  </si>
  <si>
    <t>1.00</t>
  </si>
  <si>
    <t>VG.0.08 - PI09</t>
  </si>
  <si>
    <t>1.00</t>
  </si>
  <si>
    <t/>
  </si>
  <si>
    <t/>
  </si>
  <si>
    <t/>
  </si>
  <si>
    <t>ROUND(PRODUCT(E$ROW_PU$:H$ROW_LUNG$),2)</t>
  </si>
  <si>
    <t>1.00</t>
  </si>
  <si>
    <t>VG.0.09 - PI10</t>
  </si>
  <si>
    <t>1.00</t>
  </si>
  <si>
    <t/>
  </si>
  <si>
    <t/>
  </si>
  <si>
    <t/>
  </si>
  <si>
    <t>ROUND(PRODUCT(E$ROW_PU$:H$ROW_LUNG$),2)</t>
  </si>
  <si>
    <t>1.00</t>
  </si>
  <si>
    <t>VG.0.09 - PI11</t>
  </si>
  <si>
    <t>1.00</t>
  </si>
  <si>
    <t/>
  </si>
  <si>
    <t/>
  </si>
  <si>
    <t/>
  </si>
  <si>
    <t>ROUND(PRODUCT(E$ROW_PU$:H$ROW_LUNG$),2)</t>
  </si>
  <si>
    <t>1.00</t>
  </si>
  <si>
    <t>VG.0.10 - PI21</t>
  </si>
  <si>
    <t>1.00</t>
  </si>
  <si>
    <t/>
  </si>
  <si>
    <t/>
  </si>
  <si>
    <t/>
  </si>
  <si>
    <t>ROUND(PRODUCT(E$ROW_PU$:H$ROW_LUNG$),2)</t>
  </si>
  <si>
    <t>1.00</t>
  </si>
  <si>
    <t>VG.0.10 - PI19</t>
  </si>
  <si>
    <t>1.00</t>
  </si>
  <si>
    <t/>
  </si>
  <si>
    <t/>
  </si>
  <si>
    <t/>
  </si>
  <si>
    <t>ROUND(PRODUCT(E$ROW_PU$:H$ROW_LUNG$),2)</t>
  </si>
  <si>
    <t>1.00</t>
  </si>
  <si>
    <t>VG.0.12 - PI11</t>
  </si>
  <si>
    <t>1.00</t>
  </si>
  <si>
    <t/>
  </si>
  <si>
    <t/>
  </si>
  <si>
    <t/>
  </si>
  <si>
    <t>ROUND(PRODUCT(E$ROW_PU$:H$ROW_LUNG$),2)</t>
  </si>
  <si>
    <t>1.00</t>
  </si>
  <si>
    <t>VG.0.16 - PI20</t>
  </si>
  <si>
    <t>1.00</t>
  </si>
  <si>
    <t/>
  </si>
  <si>
    <t/>
  </si>
  <si>
    <t/>
  </si>
  <si>
    <t>ROUND(PRODUCT(E$ROW_PU$:H$ROW_LUNG$),2)</t>
  </si>
  <si>
    <t>1.00</t>
  </si>
  <si>
    <t>3'</t>
  </si>
  <si>
    <t>SOMMANO n</t>
  </si>
  <si>
    <t>ROUND(SUM(I$ROW_ID_SOMMANO_INIT$:I$ROW_ID_SOMMANO_FINE$),2)</t>
  </si>
  <si>
    <t>11.00</t>
  </si>
  <si>
    <t>285.32</t>
  </si>
  <si>
    <t>ROUND(PRODUCT(I$ROW_SOMMANO_QTA$:J$ROW_UNITARIO$),2)</t>
  </si>
  <si>
    <t>3138.52</t>
  </si>
  <si>
    <t/>
  </si>
  <si>
    <t>62</t>
  </si>
  <si>
    <t>N.P.002</t>
  </si>
  <si>
    <t>Rimozione delle opere provvisionali in legno e ferro di sostegno e tamponamento di porte e finestre secondo le indicazioni della D.LL. e del Direttore Operativo delle Strutture. Nel prezzo si intendono compresi e compensati gli oneri per l'approvvigionamento del materiale e delle attrezzature necessarie, la formazione e il disfacimento dei piani di lavoro, lo sgombero, il trasporto alle pubbliche discariche del materiale di risulta, lo smaltimento e quant'altro necessario per dare il lavoro finito a regola d'arte. Prezzo per singola apertura di qualsiasi forma e dimensione.</t>
  </si>
  <si>
    <t>M I S U R A Z I O N I:</t>
  </si>
  <si>
    <t>PIANO TERRA</t>
  </si>
  <si>
    <t/>
  </si>
  <si>
    <t/>
  </si>
  <si>
    <t/>
  </si>
  <si>
    <t>0</t>
  </si>
  <si>
    <t>ROUND(PRODUCT(E$ROW_PU$:H$ROW_LUNG$),2)</t>
  </si>
  <si>
    <t>0.00</t>
  </si>
  <si>
    <t>Sbadacchiature di porte, Portoni e finestre</t>
  </si>
  <si>
    <t>21.00</t>
  </si>
  <si>
    <t/>
  </si>
  <si>
    <t/>
  </si>
  <si>
    <t/>
  </si>
  <si>
    <t>ROUND(PRODUCT(E$ROW_PU$:H$ROW_LUNG$),2)</t>
  </si>
  <si>
    <t>21.00</t>
  </si>
  <si>
    <t>PIANO AMMEZZATO</t>
  </si>
  <si>
    <t/>
  </si>
  <si>
    <t/>
  </si>
  <si>
    <t/>
  </si>
  <si>
    <t>0</t>
  </si>
  <si>
    <t>ROUND(PRODUCT(E$ROW_PU$:H$ROW_LUNG$),2)</t>
  </si>
  <si>
    <t>0.00</t>
  </si>
  <si>
    <t>Sbadacchiature di porte, Portoni e finestre</t>
  </si>
  <si>
    <t>2.00</t>
  </si>
  <si>
    <t/>
  </si>
  <si>
    <t/>
  </si>
  <si>
    <t/>
  </si>
  <si>
    <t>ROUND(PRODUCT(E$ROW_PU$:H$ROW_LUNG$),2)</t>
  </si>
  <si>
    <t>2.00</t>
  </si>
  <si>
    <t>PIANO PRIMO</t>
  </si>
  <si>
    <t/>
  </si>
  <si>
    <t/>
  </si>
  <si>
    <t/>
  </si>
  <si>
    <t>0</t>
  </si>
  <si>
    <t>ROUND(PRODUCT(E$ROW_PU$:H$ROW_LUNG$),2)</t>
  </si>
  <si>
    <t>0.00</t>
  </si>
  <si>
    <t>Sbadacchiature di porte, Portoni e finestre</t>
  </si>
  <si>
    <t>22.00</t>
  </si>
  <si>
    <t/>
  </si>
  <si>
    <t/>
  </si>
  <si>
    <t/>
  </si>
  <si>
    <t>ROUND(PRODUCT(E$ROW_PU$:H$ROW_LUNG$),2)</t>
  </si>
  <si>
    <t>22.00</t>
  </si>
  <si>
    <t>3'</t>
  </si>
  <si>
    <t>SOMMANO cadauno</t>
  </si>
  <si>
    <t>ROUND(SUM(I$ROW_ID_SOMMANO_INIT$:I$ROW_ID_SOMMANO_FINE$),2)</t>
  </si>
  <si>
    <t>45.00</t>
  </si>
  <si>
    <t>19.05</t>
  </si>
  <si>
    <t>ROUND(PRODUCT(I$ROW_SOMMANO_QTA$:J$ROW_UNITARIO$),2)</t>
  </si>
  <si>
    <t>857.25</t>
  </si>
  <si>
    <t/>
  </si>
  <si>
    <t>63</t>
  </si>
  <si>
    <t>N.P.003</t>
  </si>
  <si>
    <t>Demolizione accurata di scala esistente in legno nel locale VG.0.02, da eseguirsi attraverso le seguenti principali operazioni:	- smontaggio delle pedate in legno, con accurata smurazione in riferimento alla muratura originaria da recuperare;	- demolizione delle parti (pianerottoli, cosciali,...) in legno, con accurata smurazione degli elementi  in riferimento alla muratura originaria da recuperare;	- ripristino della continuità della muratura originaria.	Nel prezzo si intendono compresi e compensati gli oneri per le necessarie opere provvisionali e di sicurezza, l'abbassamento, l'accatastamento del materiale giudicato recuperabile dalla D.LL. che rimarrà di proprietà dell'Amm.ne appaltante, lo sgombero, la raccolta differenziata del materiale di risulta, il conferimento con trasporto in discarica autorizzata del materiale eccedente, l'indennità di discarica e quanto altro necessario per dare il lavoro finito a regola d'arte.</t>
  </si>
  <si>
    <t>M I S U R A Z I O N I:</t>
  </si>
  <si>
    <t>PIANO TERRA</t>
  </si>
  <si>
    <t/>
  </si>
  <si>
    <t/>
  </si>
  <si>
    <t/>
  </si>
  <si>
    <t>0</t>
  </si>
  <si>
    <t>ROUND(PRODUCT(E$ROW_PU$:H$ROW_LUNG$),2)</t>
  </si>
  <si>
    <t>0.00</t>
  </si>
  <si>
    <t>VG.0.02</t>
  </si>
  <si>
    <t>1.00</t>
  </si>
  <si>
    <t/>
  </si>
  <si>
    <t/>
  </si>
  <si>
    <t/>
  </si>
  <si>
    <t>ROUND(PRODUCT(E$ROW_PU$:H$ROW_LUNG$),2)</t>
  </si>
  <si>
    <t>1.00</t>
  </si>
  <si>
    <t>3'</t>
  </si>
  <si>
    <t>SOMMANO a corpo</t>
  </si>
  <si>
    <t>ROUND(SUM(I$ROW_ID_SOMMANO_INIT$:I$ROW_ID_SOMMANO_FINE$),2)</t>
  </si>
  <si>
    <t>1.00</t>
  </si>
  <si>
    <t>495.85</t>
  </si>
  <si>
    <t>ROUND(PRODUCT(I$ROW_SOMMANO_QTA$:J$ROW_UNITARIO$),2)</t>
  </si>
  <si>
    <t>495.85</t>
  </si>
  <si>
    <t/>
  </si>
  <si>
    <t>64</t>
  </si>
  <si>
    <t>N.P.005</t>
  </si>
  <si>
    <t>Demolizione accurata di scala esistente nel locale VG.0.14 e successivi, da eseguirsi attraverso le seguenti principali operazioni:	- smontaggio delle pedate in cemento, con accurata smurazione in riferimento alla muratura originaria da recuperare;	- demolizione delle parti (pianerottoli, rampe...) in cemento armato, con accurata smurazione degli elementi  in riferimento alla muratura originaria da recuperare;	- Rimozione del parapetto in legno al piano superiore;	- ripristino della continuità della muratura originaria con mattoni di recupero.	Nel prezzo si intendono compresi e compensati gli oneri per le necessarie opere provvisionali e di sicurezza, l'abbassamento, l'accatastamento del materiale giudicato recuperabile dalla D.LL. che rimarrà di proprietà dell'Amm.ne appaltante, lo sgombero, la raccolta differenziata del materiale di risulta, il conferimento con trasporto in discarica autorizzata del materiale eccedente, l'indennità di discarica e quanto altro necessario per dare il lavoro finito a regola d'arte. Opera da Svolgersi secondo le indicazioni della D.LL. e del Direttore Operativo delle strutture.</t>
  </si>
  <si>
    <t>M I S U R A Z I O N I:</t>
  </si>
  <si>
    <t>PIANO TERRA</t>
  </si>
  <si>
    <t/>
  </si>
  <si>
    <t/>
  </si>
  <si>
    <t/>
  </si>
  <si>
    <t>0</t>
  </si>
  <si>
    <t>ROUND(PRODUCT(E$ROW_PU$:H$ROW_LUNG$),2)</t>
  </si>
  <si>
    <t>0.00</t>
  </si>
  <si>
    <t>VG.0.14</t>
  </si>
  <si>
    <t>1.00</t>
  </si>
  <si>
    <t/>
  </si>
  <si>
    <t/>
  </si>
  <si>
    <t/>
  </si>
  <si>
    <t>ROUND(PRODUCT(E$ROW_PU$:H$ROW_LUNG$),2)</t>
  </si>
  <si>
    <t>1.00</t>
  </si>
  <si>
    <t>3'</t>
  </si>
  <si>
    <t>SOMMANO a corpo</t>
  </si>
  <si>
    <t>ROUND(SUM(I$ROW_ID_SOMMANO_INIT$:I$ROW_ID_SOMMANO_FINE$),2)</t>
  </si>
  <si>
    <t>1.00</t>
  </si>
  <si>
    <t>2085.49</t>
  </si>
  <si>
    <t>ROUND(PRODUCT(I$ROW_SOMMANO_QTA$:J$ROW_UNITARIO$),2)</t>
  </si>
  <si>
    <t>2085.49</t>
  </si>
  <si>
    <t/>
  </si>
  <si>
    <t>65</t>
  </si>
  <si>
    <t>B01.016.005.b</t>
  </si>
  <si>
    <t>Demolizione di pavimento di pietre naturali in lastre o quadrotti, gradini, soglie e simili, per uno spessore di 3 cm compreso il sottofondo dello spessore fino a 5 cm e l'avvicinamento a luogo di deposito provvisorio: eseguita con particolare cura, compresa cernita, eventuale numerazione delle lastre da riutilizzare. Prezzario Regione Emilia Romagna Aggionamento infrannuale 2022</t>
  </si>
  <si>
    <t>M I S U R A Z I O N I:</t>
  </si>
  <si>
    <t>Demolizione pavimentazione in cotto da recuperare</t>
  </si>
  <si>
    <t/>
  </si>
  <si>
    <t/>
  </si>
  <si>
    <t/>
  </si>
  <si>
    <t>0</t>
  </si>
  <si>
    <t>ROUND(PRODUCT(E$ROW_PU$:H$ROW_LUNG$),2)</t>
  </si>
  <si>
    <t>0.00</t>
  </si>
  <si>
    <t>PIANO INTERRATO</t>
  </si>
  <si>
    <t/>
  </si>
  <si>
    <t/>
  </si>
  <si>
    <t/>
  </si>
  <si>
    <t>0</t>
  </si>
  <si>
    <t>ROUND(PRODUCT(E$ROW_PU$:H$ROW_LUNG$),2)</t>
  </si>
  <si>
    <t>0.00</t>
  </si>
  <si>
    <t>VG.INT.01</t>
  </si>
  <si>
    <t>11.31</t>
  </si>
  <si>
    <t/>
  </si>
  <si>
    <t/>
  </si>
  <si>
    <t/>
  </si>
  <si>
    <t>ROUND(PRODUCT(E$ROW_PU$:H$ROW_LUNG$),2)</t>
  </si>
  <si>
    <t>11.31</t>
  </si>
  <si>
    <t>PIANO TERRA</t>
  </si>
  <si>
    <t/>
  </si>
  <si>
    <t/>
  </si>
  <si>
    <t/>
  </si>
  <si>
    <t>0</t>
  </si>
  <si>
    <t>ROUND(PRODUCT(E$ROW_PU$:H$ROW_LUNG$),2)</t>
  </si>
  <si>
    <t>0.00</t>
  </si>
  <si>
    <t>VG.0.01</t>
  </si>
  <si>
    <t>16.45</t>
  </si>
  <si>
    <t/>
  </si>
  <si>
    <t/>
  </si>
  <si>
    <t/>
  </si>
  <si>
    <t>ROUND(PRODUCT(E$ROW_PU$:H$ROW_LUNG$),2)</t>
  </si>
  <si>
    <t>16.45</t>
  </si>
  <si>
    <t>VG.0.02</t>
  </si>
  <si>
    <t>6.10</t>
  </si>
  <si>
    <t/>
  </si>
  <si>
    <t/>
  </si>
  <si>
    <t/>
  </si>
  <si>
    <t>ROUND(PRODUCT(E$ROW_PU$:H$ROW_LUNG$),2)</t>
  </si>
  <si>
    <t>6.10</t>
  </si>
  <si>
    <t>VG.0.03</t>
  </si>
  <si>
    <t>17.04</t>
  </si>
  <si>
    <t/>
  </si>
  <si>
    <t/>
  </si>
  <si>
    <t/>
  </si>
  <si>
    <t>ROUND(PRODUCT(E$ROW_PU$:H$ROW_LUNG$),2)</t>
  </si>
  <si>
    <t>17.04</t>
  </si>
  <si>
    <t>VG.0.04</t>
  </si>
  <si>
    <t>48.90</t>
  </si>
  <si>
    <t/>
  </si>
  <si>
    <t/>
  </si>
  <si>
    <t/>
  </si>
  <si>
    <t>ROUND(PRODUCT(E$ROW_PU$:H$ROW_LUNG$),2)</t>
  </si>
  <si>
    <t>48.90</t>
  </si>
  <si>
    <t>VG.0.06</t>
  </si>
  <si>
    <t>5.08</t>
  </si>
  <si>
    <t/>
  </si>
  <si>
    <t/>
  </si>
  <si>
    <t/>
  </si>
  <si>
    <t>ROUND(PRODUCT(E$ROW_PU$:H$ROW_LUNG$),2)</t>
  </si>
  <si>
    <t>5.08</t>
  </si>
  <si>
    <t>VG.0.07</t>
  </si>
  <si>
    <t>7.18</t>
  </si>
  <si>
    <t/>
  </si>
  <si>
    <t/>
  </si>
  <si>
    <t/>
  </si>
  <si>
    <t>ROUND(PRODUCT(E$ROW_PU$:H$ROW_LUNG$),2)</t>
  </si>
  <si>
    <t>7.18</t>
  </si>
  <si>
    <t>VG.0.07 (Pavimentazione soprastante il vano)</t>
  </si>
  <si>
    <t>7.18</t>
  </si>
  <si>
    <t/>
  </si>
  <si>
    <t/>
  </si>
  <si>
    <t/>
  </si>
  <si>
    <t>ROUND(PRODUCT(E$ROW_PU$:H$ROW_LUNG$),2)</t>
  </si>
  <si>
    <t>7.18</t>
  </si>
  <si>
    <t>VG.0.08</t>
  </si>
  <si>
    <t>24.75</t>
  </si>
  <si>
    <t/>
  </si>
  <si>
    <t/>
  </si>
  <si>
    <t/>
  </si>
  <si>
    <t>ROUND(PRODUCT(E$ROW_PU$:H$ROW_LUNG$),2)</t>
  </si>
  <si>
    <t>24.75</t>
  </si>
  <si>
    <t>VG.0.09</t>
  </si>
  <si>
    <t>125.75</t>
  </si>
  <si>
    <t/>
  </si>
  <si>
    <t/>
  </si>
  <si>
    <t/>
  </si>
  <si>
    <t>ROUND(PRODUCT(E$ROW_PU$:H$ROW_LUNG$),2)</t>
  </si>
  <si>
    <t>125.75</t>
  </si>
  <si>
    <t>VG.0.10</t>
  </si>
  <si>
    <t>49.86</t>
  </si>
  <si>
    <t/>
  </si>
  <si>
    <t/>
  </si>
  <si>
    <t/>
  </si>
  <si>
    <t>ROUND(PRODUCT(E$ROW_PU$:H$ROW_LUNG$),2)</t>
  </si>
  <si>
    <t>49.86</t>
  </si>
  <si>
    <t>VG.0.11</t>
  </si>
  <si>
    <t>11.48</t>
  </si>
  <si>
    <t/>
  </si>
  <si>
    <t/>
  </si>
  <si>
    <t/>
  </si>
  <si>
    <t>ROUND(PRODUCT(E$ROW_PU$:H$ROW_LUNG$),2)</t>
  </si>
  <si>
    <t>11.48</t>
  </si>
  <si>
    <t>VG.0.12</t>
  </si>
  <si>
    <t>4.70</t>
  </si>
  <si>
    <t/>
  </si>
  <si>
    <t/>
  </si>
  <si>
    <t/>
  </si>
  <si>
    <t>ROUND(PRODUCT(E$ROW_PU$:H$ROW_LUNG$),2)</t>
  </si>
  <si>
    <t>4.70</t>
  </si>
  <si>
    <t>VG.0.15</t>
  </si>
  <si>
    <t>7.49</t>
  </si>
  <si>
    <t/>
  </si>
  <si>
    <t/>
  </si>
  <si>
    <t/>
  </si>
  <si>
    <t>ROUND(PRODUCT(E$ROW_PU$:H$ROW_LUNG$),2)</t>
  </si>
  <si>
    <t>7.49</t>
  </si>
  <si>
    <t>VG.0.16</t>
  </si>
  <si>
    <t>42.03</t>
  </si>
  <si>
    <t/>
  </si>
  <si>
    <t/>
  </si>
  <si>
    <t/>
  </si>
  <si>
    <t>ROUND(PRODUCT(E$ROW_PU$:H$ROW_LUNG$),2)</t>
  </si>
  <si>
    <t>42.03</t>
  </si>
  <si>
    <t>VG.0.17</t>
  </si>
  <si>
    <t>23.18</t>
  </si>
  <si>
    <t/>
  </si>
  <si>
    <t/>
  </si>
  <si>
    <t/>
  </si>
  <si>
    <t>ROUND(PRODUCT(E$ROW_PU$:H$ROW_LUNG$),2)</t>
  </si>
  <si>
    <t>23.18</t>
  </si>
  <si>
    <t>VG.0.18</t>
  </si>
  <si>
    <t>11.24</t>
  </si>
  <si>
    <t/>
  </si>
  <si>
    <t/>
  </si>
  <si>
    <t/>
  </si>
  <si>
    <t>ROUND(PRODUCT(E$ROW_PU$:H$ROW_LUNG$),2)</t>
  </si>
  <si>
    <t>11.24</t>
  </si>
  <si>
    <t>PIANO AMMEZZATO</t>
  </si>
  <si>
    <t/>
  </si>
  <si>
    <t/>
  </si>
  <si>
    <t/>
  </si>
  <si>
    <t>0</t>
  </si>
  <si>
    <t>ROUND(PRODUCT(E$ROW_PU$:H$ROW_LUNG$),2)</t>
  </si>
  <si>
    <t>0.00</t>
  </si>
  <si>
    <t>VG.AM.01</t>
  </si>
  <si>
    <t>15.80</t>
  </si>
  <si>
    <t/>
  </si>
  <si>
    <t/>
  </si>
  <si>
    <t/>
  </si>
  <si>
    <t>ROUND(PRODUCT(E$ROW_PU$:H$ROW_LUNG$),2)</t>
  </si>
  <si>
    <t>15.80</t>
  </si>
  <si>
    <t>VG.AM.02</t>
  </si>
  <si>
    <t>3.41</t>
  </si>
  <si>
    <t/>
  </si>
  <si>
    <t/>
  </si>
  <si>
    <t/>
  </si>
  <si>
    <t>ROUND(PRODUCT(E$ROW_PU$:H$ROW_LUNG$),2)</t>
  </si>
  <si>
    <t>3.41</t>
  </si>
  <si>
    <t>VG.AM.03</t>
  </si>
  <si>
    <t>16.66</t>
  </si>
  <si>
    <t/>
  </si>
  <si>
    <t/>
  </si>
  <si>
    <t/>
  </si>
  <si>
    <t>ROUND(PRODUCT(E$ROW_PU$:H$ROW_LUNG$),2)</t>
  </si>
  <si>
    <t>16.66</t>
  </si>
  <si>
    <t>PIANO PRIMO</t>
  </si>
  <si>
    <t/>
  </si>
  <si>
    <t/>
  </si>
  <si>
    <t/>
  </si>
  <si>
    <t>0</t>
  </si>
  <si>
    <t>ROUND(PRODUCT(E$ROW_PU$:H$ROW_LUNG$),2)</t>
  </si>
  <si>
    <t>0.00</t>
  </si>
  <si>
    <t>VG.1.01</t>
  </si>
  <si>
    <t>16.13</t>
  </si>
  <si>
    <t/>
  </si>
  <si>
    <t/>
  </si>
  <si>
    <t/>
  </si>
  <si>
    <t>ROUND(PRODUCT(E$ROW_PU$:H$ROW_LUNG$),2)</t>
  </si>
  <si>
    <t>16.13</t>
  </si>
  <si>
    <t>VG.1.02</t>
  </si>
  <si>
    <t>24.38</t>
  </si>
  <si>
    <t/>
  </si>
  <si>
    <t/>
  </si>
  <si>
    <t/>
  </si>
  <si>
    <t>ROUND(PRODUCT(E$ROW_PU$:H$ROW_LUNG$),2)</t>
  </si>
  <si>
    <t>24.38</t>
  </si>
  <si>
    <t>VG.1.03 (10% della superficie)</t>
  </si>
  <si>
    <t>4.78</t>
  </si>
  <si>
    <t/>
  </si>
  <si>
    <t/>
  </si>
  <si>
    <t/>
  </si>
  <si>
    <t>ROUND(PRODUCT(E$ROW_PU$:H$ROW_LUNG$),2)</t>
  </si>
  <si>
    <t>4.78</t>
  </si>
  <si>
    <t>VG.1.04</t>
  </si>
  <si>
    <t>15.16</t>
  </si>
  <si>
    <t/>
  </si>
  <si>
    <t/>
  </si>
  <si>
    <t/>
  </si>
  <si>
    <t>ROUND(PRODUCT(E$ROW_PU$:H$ROW_LUNG$),2)</t>
  </si>
  <si>
    <t>15.16</t>
  </si>
  <si>
    <t>VG.1.05</t>
  </si>
  <si>
    <t>50.19</t>
  </si>
  <si>
    <t/>
  </si>
  <si>
    <t/>
  </si>
  <si>
    <t/>
  </si>
  <si>
    <t>ROUND(PRODUCT(E$ROW_PU$:H$ROW_LUNG$),2)</t>
  </si>
  <si>
    <t>50.19</t>
  </si>
  <si>
    <t>VG.1.06</t>
  </si>
  <si>
    <t>27.45</t>
  </si>
  <si>
    <t/>
  </si>
  <si>
    <t/>
  </si>
  <si>
    <t/>
  </si>
  <si>
    <t>ROUND(PRODUCT(E$ROW_PU$:H$ROW_LUNG$),2)</t>
  </si>
  <si>
    <t>27.45</t>
  </si>
  <si>
    <t>VG.1.07</t>
  </si>
  <si>
    <t>11.74</t>
  </si>
  <si>
    <t/>
  </si>
  <si>
    <t/>
  </si>
  <si>
    <t/>
  </si>
  <si>
    <t>ROUND(PRODUCT(E$ROW_PU$:H$ROW_LUNG$),2)</t>
  </si>
  <si>
    <t>11.74</t>
  </si>
  <si>
    <t>VG.1.09</t>
  </si>
  <si>
    <t>43.35</t>
  </si>
  <si>
    <t/>
  </si>
  <si>
    <t/>
  </si>
  <si>
    <t/>
  </si>
  <si>
    <t>ROUND(PRODUCT(E$ROW_PU$:H$ROW_LUNG$),2)</t>
  </si>
  <si>
    <t>43.35</t>
  </si>
  <si>
    <t>VG.1.10</t>
  </si>
  <si>
    <t>37.01</t>
  </si>
  <si>
    <t/>
  </si>
  <si>
    <t/>
  </si>
  <si>
    <t/>
  </si>
  <si>
    <t>ROUND(PRODUCT(E$ROW_PU$:H$ROW_LUNG$),2)</t>
  </si>
  <si>
    <t>37.01</t>
  </si>
  <si>
    <t>3'</t>
  </si>
  <si>
    <t>SOMMANO mq</t>
  </si>
  <si>
    <t>ROUND(SUM(I$ROW_ID_SOMMANO_INIT$:I$ROW_ID_SOMMANO_FINE$),2)</t>
  </si>
  <si>
    <t>685.78</t>
  </si>
  <si>
    <t>27.60</t>
  </si>
  <si>
    <t>ROUND(PRODUCT(I$ROW_SOMMANO_QTA$:J$ROW_UNITARIO$),2)</t>
  </si>
  <si>
    <t>18927.53</t>
  </si>
  <si>
    <t/>
  </si>
  <si>
    <t>66</t>
  </si>
  <si>
    <t>1C.01.030.0020.b</t>
  </si>
  <si>
    <t>Demolizione di muratura in mattoni pieni, pietrame, miste,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da 0,501 a 5,01 m³</t>
  </si>
  <si>
    <t>M I S U R A Z I O N I:</t>
  </si>
  <si>
    <t>PIANO INTERRATO</t>
  </si>
  <si>
    <t/>
  </si>
  <si>
    <t/>
  </si>
  <si>
    <t/>
  </si>
  <si>
    <t>0</t>
  </si>
  <si>
    <t>ROUND(PRODUCT(E$ROW_PU$:H$ROW_LUNG$),2)</t>
  </si>
  <si>
    <t>0.00</t>
  </si>
  <si>
    <t>VG.INT.01</t>
  </si>
  <si>
    <t/>
  </si>
  <si>
    <t>1.20</t>
  </si>
  <si>
    <t>0.500</t>
  </si>
  <si>
    <t>2.000</t>
  </si>
  <si>
    <t>ROUND(PRODUCT(E$ROW_PU$:H$ROW_LUNG$),2)</t>
  </si>
  <si>
    <t>1.20</t>
  </si>
  <si>
    <t>PIANO TERRA</t>
  </si>
  <si>
    <t/>
  </si>
  <si>
    <t/>
  </si>
  <si>
    <t/>
  </si>
  <si>
    <t>0</t>
  </si>
  <si>
    <t>ROUND(PRODUCT(E$ROW_PU$:H$ROW_LUNG$),2)</t>
  </si>
  <si>
    <t>0.00</t>
  </si>
  <si>
    <t>VG.0.10 - VG.0.16</t>
  </si>
  <si>
    <t/>
  </si>
  <si>
    <t>1.39</t>
  </si>
  <si>
    <t>0.460</t>
  </si>
  <si>
    <t>2.380</t>
  </si>
  <si>
    <t>ROUND(PRODUCT(E$ROW_PU$:H$ROW_LUNG$),2)</t>
  </si>
  <si>
    <t>1.52</t>
  </si>
  <si>
    <t>VG.0.10 - VG.0.17</t>
  </si>
  <si>
    <t/>
  </si>
  <si>
    <t>1.79</t>
  </si>
  <si>
    <t>0.470</t>
  </si>
  <si>
    <t>2.790</t>
  </si>
  <si>
    <t>ROUND(PRODUCT(E$ROW_PU$:H$ROW_LUNG$),2)</t>
  </si>
  <si>
    <t>2.35</t>
  </si>
  <si>
    <t>VG.0.10 - VG.0.17 - Lunetta</t>
  </si>
  <si>
    <t/>
  </si>
  <si>
    <t>1.26</t>
  </si>
  <si>
    <t>0.470</t>
  </si>
  <si>
    <t/>
  </si>
  <si>
    <t>ROUND(PRODUCT(E$ROW_PU$:H$ROW_LUNG$),2)</t>
  </si>
  <si>
    <t>0.59</t>
  </si>
  <si>
    <t>VG.0.12 - Esterno</t>
  </si>
  <si>
    <t/>
  </si>
  <si>
    <t>1.09</t>
  </si>
  <si>
    <t>0.240</t>
  </si>
  <si>
    <t>2.120</t>
  </si>
  <si>
    <t>ROUND(PRODUCT(E$ROW_PU$:H$ROW_LUNG$),2)</t>
  </si>
  <si>
    <t>0.55</t>
  </si>
  <si>
    <t>PIANO PRIMO</t>
  </si>
  <si>
    <t/>
  </si>
  <si>
    <t/>
  </si>
  <si>
    <t/>
  </si>
  <si>
    <t>0</t>
  </si>
  <si>
    <t>ROUND(PRODUCT(E$ROW_PU$:H$ROW_LUNG$),2)</t>
  </si>
  <si>
    <t>0.00</t>
  </si>
  <si>
    <t>VG.1.05 - VG.1.10</t>
  </si>
  <si>
    <t/>
  </si>
  <si>
    <t>1.03</t>
  </si>
  <si>
    <t>0.480</t>
  </si>
  <si>
    <t>2.050</t>
  </si>
  <si>
    <t>ROUND(PRODUCT(E$ROW_PU$:H$ROW_LUNG$),2)</t>
  </si>
  <si>
    <t>1.01</t>
  </si>
  <si>
    <t>3'</t>
  </si>
  <si>
    <t>SOMMANO m³</t>
  </si>
  <si>
    <t>ROUND(SUM(I$ROW_ID_SOMMANO_INIT$:I$ROW_ID_SOMMANO_FINE$),2)</t>
  </si>
  <si>
    <t>7.22</t>
  </si>
  <si>
    <t>126.95</t>
  </si>
  <si>
    <t>ROUND(PRODUCT(I$ROW_SOMMANO_QTA$:J$ROW_UNITARIO$),2)</t>
  </si>
  <si>
    <t>916.58</t>
  </si>
  <si>
    <t/>
  </si>
  <si>
    <t>67</t>
  </si>
  <si>
    <t>1C.01.030.0020.a</t>
  </si>
  <si>
    <t>Demolizione di muratura in mattoni pieni, pietrame, miste,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oltre 5,01 m³</t>
  </si>
  <si>
    <t>M I S U R A Z I O N I:</t>
  </si>
  <si>
    <t>PIANO TERRA</t>
  </si>
  <si>
    <t/>
  </si>
  <si>
    <t/>
  </si>
  <si>
    <t/>
  </si>
  <si>
    <t>0</t>
  </si>
  <si>
    <t>ROUND(PRODUCT(E$ROW_PU$:H$ROW_LUNG$),2)</t>
  </si>
  <si>
    <t>0.00</t>
  </si>
  <si>
    <t>VG.0.17 - VG.0.18 </t>
  </si>
  <si>
    <t/>
  </si>
  <si>
    <t>4.72</t>
  </si>
  <si>
    <t>0.330</t>
  </si>
  <si>
    <t>5.000</t>
  </si>
  <si>
    <t>ROUND(PRODUCT(E$ROW_PU$:H$ROW_LUNG$),2)</t>
  </si>
  <si>
    <t>7.79</t>
  </si>
  <si>
    <t>3'</t>
  </si>
  <si>
    <t>SOMMANO m³</t>
  </si>
  <si>
    <t>ROUND(SUM(I$ROW_ID_SOMMANO_INIT$:I$ROW_ID_SOMMANO_FINE$),2)</t>
  </si>
  <si>
    <t>7.79</t>
  </si>
  <si>
    <t>98.08</t>
  </si>
  <si>
    <t>ROUND(PRODUCT(I$ROW_SOMMANO_QTA$:J$ROW_UNITARIO$),2)</t>
  </si>
  <si>
    <t>764.04</t>
  </si>
  <si>
    <t/>
  </si>
  <si>
    <t>68</t>
  </si>
  <si>
    <t>1C.01.070.0010.e</t>
  </si>
  <si>
    <t>Demolizione di tavolati e tramezzi, realizzati con materiali di qualsiasi tipo, inclusi intonaci, rivestimenti, ecc., valutati per l'effettivo spessore misurato; compresi: i piani di lavoro, le opere provvisionali e di protezione; la movimentazione con qualsiasi mezzo meccanico o manuale delle macerie nell'ambito del cantiere; il carico e trasporto agli impianti di stoccaggio, di recupero o a discariche autorizzate. Esclusi gli oneri di smaltimento. Per spessori: - fino a 12 cm.,  in mattoni pieni, blocchi di calcestruzzo pieni e altri materiali assimilabili</t>
  </si>
  <si>
    <t>M I S U R A Z I O N I:</t>
  </si>
  <si>
    <t>PIANO TERRA</t>
  </si>
  <si>
    <t/>
  </si>
  <si>
    <t/>
  </si>
  <si>
    <t/>
  </si>
  <si>
    <t>0</t>
  </si>
  <si>
    <t>ROUND(PRODUCT(E$ROW_PU$:H$ROW_LUNG$),2)</t>
  </si>
  <si>
    <t>0.00</t>
  </si>
  <si>
    <t>VG.0.09 - VG.0.16</t>
  </si>
  <si>
    <t/>
  </si>
  <si>
    <t>0.92</t>
  </si>
  <si>
    <t/>
  </si>
  <si>
    <t>2.040</t>
  </si>
  <si>
    <t>ROUND(PRODUCT(E$ROW_PU$:H$ROW_LUNG$),2)</t>
  </si>
  <si>
    <t>1.88</t>
  </si>
  <si>
    <t>3'</t>
  </si>
  <si>
    <t>SOMMANO m²</t>
  </si>
  <si>
    <t>ROUND(SUM(I$ROW_ID_SOMMANO_INIT$:I$ROW_ID_SOMMANO_FINE$),2)</t>
  </si>
  <si>
    <t>1.88</t>
  </si>
  <si>
    <t>14.50</t>
  </si>
  <si>
    <t>ROUND(PRODUCT(I$ROW_SOMMANO_QTA$:J$ROW_UNITARIO$),2)</t>
  </si>
  <si>
    <t>27.26</t>
  </si>
  <si>
    <t/>
  </si>
  <si>
    <t>69</t>
  </si>
  <si>
    <t>1C.01.070.0010.f</t>
  </si>
  <si>
    <t>Demolizione di tavolati e tramezzi, realizzati con materiali di qualsiasi tipo, inclusi intonaci, rivestimenti, ecc., valutati per l'effettivo spessore misurato; compresi: i piani di lavoro, le opere provvisionali e di protezione; la movimentazione con qualsiasi mezzo meccanico o manuale delle macerie nell'ambito del cantiere; il carico e trasporto agli impianti di stoccaggio, di recupero o a discariche autorizzate. Esclusi gli oneri di smaltimento. Per spessori: - fino a 16 cm.,  in mattoni pieni, blocchi di calcestruzzo pieni e altri materiali assimilabili</t>
  </si>
  <si>
    <t>M I S U R A Z I O N I:</t>
  </si>
  <si>
    <t>PIANO TERRA</t>
  </si>
  <si>
    <t/>
  </si>
  <si>
    <t/>
  </si>
  <si>
    <t/>
  </si>
  <si>
    <t>0</t>
  </si>
  <si>
    <t>ROUND(PRODUCT(E$ROW_PU$:H$ROW_LUNG$),2)</t>
  </si>
  <si>
    <t>0.00</t>
  </si>
  <si>
    <t>VG.0.03 - VG.0.04</t>
  </si>
  <si>
    <t/>
  </si>
  <si>
    <t>0.81</t>
  </si>
  <si>
    <t/>
  </si>
  <si>
    <t>1.930</t>
  </si>
  <si>
    <t>ROUND(PRODUCT(E$ROW_PU$:H$ROW_LUNG$),2)</t>
  </si>
  <si>
    <t>1.56</t>
  </si>
  <si>
    <t>VG.0.14 - VG.0.15</t>
  </si>
  <si>
    <t/>
  </si>
  <si>
    <t>2.76</t>
  </si>
  <si>
    <t/>
  </si>
  <si>
    <t>4.540</t>
  </si>
  <si>
    <t>ROUND(PRODUCT(E$ROW_PU$:H$ROW_LUNG$),2)</t>
  </si>
  <si>
    <t>12.53</t>
  </si>
  <si>
    <t>PIANO PRIMO</t>
  </si>
  <si>
    <t/>
  </si>
  <si>
    <t/>
  </si>
  <si>
    <t/>
  </si>
  <si>
    <t>0</t>
  </si>
  <si>
    <t>ROUND(PRODUCT(E$ROW_PU$:H$ROW_LUNG$),2)</t>
  </si>
  <si>
    <t>0.00</t>
  </si>
  <si>
    <t>VG.1.04</t>
  </si>
  <si>
    <t/>
  </si>
  <si>
    <t>2.97</t>
  </si>
  <si>
    <t/>
  </si>
  <si>
    <t>1.420</t>
  </si>
  <si>
    <t>ROUND(PRODUCT(E$ROW_PU$:H$ROW_LUNG$),2)</t>
  </si>
  <si>
    <t>4.22</t>
  </si>
  <si>
    <t>3'</t>
  </si>
  <si>
    <t>SOMMANO m²</t>
  </si>
  <si>
    <t>ROUND(SUM(I$ROW_ID_SOMMANO_INIT$:I$ROW_ID_SOMMANO_FINE$),2)</t>
  </si>
  <si>
    <t>18.31</t>
  </si>
  <si>
    <t>16.59</t>
  </si>
  <si>
    <t>ROUND(PRODUCT(I$ROW_SOMMANO_QTA$:J$ROW_UNITARIO$),2)</t>
  </si>
  <si>
    <t>303.76</t>
  </si>
  <si>
    <t/>
  </si>
  <si>
    <t>70</t>
  </si>
  <si>
    <t>1C.01.090.0020.b</t>
  </si>
  <si>
    <t>Scrostamento di intonaco interno od esterno, di qualsiasi tipo, sia rustico che civile. Compresi i piani di lavoro, l'umidificazione, la scrostatura fino al vivo della muratura; la spazzolatura finale, il lavaggio e la pulizia della superficie scrostata; la movimentazione delle macerie nell'ambito del cantiere; il  carico e trasporto agli impianti di stoccaggio, di recupero o a discarica. Esclusi gli oneri di smaltimento - in cattivo stato di conservazione</t>
  </si>
  <si>
    <t>M I S U R A Z I O N I:</t>
  </si>
  <si>
    <t>Demolizione porzioni supersititi di intonaco esterno</t>
  </si>
  <si>
    <t/>
  </si>
  <si>
    <t/>
  </si>
  <si>
    <t/>
  </si>
  <si>
    <t>0</t>
  </si>
  <si>
    <t>ROUND(PRODUCT(E$ROW_PU$:H$ROW_LUNG$),2)</t>
  </si>
  <si>
    <t>0.00</t>
  </si>
  <si>
    <t>PROSPETTO SUD-OVEST</t>
  </si>
  <si>
    <t/>
  </si>
  <si>
    <t/>
  </si>
  <si>
    <t/>
  </si>
  <si>
    <t>0</t>
  </si>
  <si>
    <t>ROUND(PRODUCT(E$ROW_PU$:H$ROW_LUNG$),2)</t>
  </si>
  <si>
    <t>0.00</t>
  </si>
  <si>
    <t/>
  </si>
  <si>
    <t/>
  </si>
  <si>
    <t>5.37</t>
  </si>
  <si>
    <t/>
  </si>
  <si>
    <t>0.660</t>
  </si>
  <si>
    <t>ROUND(PRODUCT(E$ROW_PU$:H$ROW_LUNG$),2)</t>
  </si>
  <si>
    <t>3.54</t>
  </si>
  <si>
    <t/>
  </si>
  <si>
    <t/>
  </si>
  <si>
    <t>6.15</t>
  </si>
  <si>
    <t/>
  </si>
  <si>
    <t>0.550</t>
  </si>
  <si>
    <t>ROUND(PRODUCT(E$ROW_PU$:H$ROW_LUNG$),2)</t>
  </si>
  <si>
    <t>3.38</t>
  </si>
  <si>
    <t/>
  </si>
  <si>
    <t/>
  </si>
  <si>
    <t>0.64</t>
  </si>
  <si>
    <t/>
  </si>
  <si>
    <t>4.940</t>
  </si>
  <si>
    <t>ROUND(PRODUCT(E$ROW_PU$:H$ROW_LUNG$),2)</t>
  </si>
  <si>
    <t>3.16</t>
  </si>
  <si>
    <t/>
  </si>
  <si>
    <t/>
  </si>
  <si>
    <t>3.60</t>
  </si>
  <si>
    <t/>
  </si>
  <si>
    <t>5.050</t>
  </si>
  <si>
    <t>ROUND(PRODUCT(E$ROW_PU$:H$ROW_LUNG$),2)</t>
  </si>
  <si>
    <t>18.18</t>
  </si>
  <si>
    <t/>
  </si>
  <si>
    <t/>
  </si>
  <si>
    <t>2.71</t>
  </si>
  <si>
    <t/>
  </si>
  <si>
    <t>5.050</t>
  </si>
  <si>
    <t>ROUND(PRODUCT(E$ROW_PU$:H$ROW_LUNG$),2)</t>
  </si>
  <si>
    <t>13.69</t>
  </si>
  <si>
    <t>PROSPETTO SUD-EST</t>
  </si>
  <si>
    <t/>
  </si>
  <si>
    <t/>
  </si>
  <si>
    <t/>
  </si>
  <si>
    <t>0</t>
  </si>
  <si>
    <t>ROUND(PRODUCT(E$ROW_PU$:H$ROW_LUNG$),2)</t>
  </si>
  <si>
    <t>0.00</t>
  </si>
  <si>
    <t/>
  </si>
  <si>
    <t/>
  </si>
  <si>
    <t>2.30</t>
  </si>
  <si>
    <t/>
  </si>
  <si>
    <t>1.750</t>
  </si>
  <si>
    <t>ROUND(PRODUCT(E$ROW_PU$:H$ROW_LUNG$),2)</t>
  </si>
  <si>
    <t>4.03</t>
  </si>
  <si>
    <t/>
  </si>
  <si>
    <t/>
  </si>
  <si>
    <t>5.67</t>
  </si>
  <si>
    <t/>
  </si>
  <si>
    <t>3.820</t>
  </si>
  <si>
    <t>ROUND(PRODUCT(E$ROW_PU$:H$ROW_LUNG$),2)</t>
  </si>
  <si>
    <t>21.66</t>
  </si>
  <si>
    <t/>
  </si>
  <si>
    <t/>
  </si>
  <si>
    <t>2.60</t>
  </si>
  <si>
    <t/>
  </si>
  <si>
    <t>1.670</t>
  </si>
  <si>
    <t>ROUND(PRODUCT(E$ROW_PU$:H$ROW_LUNG$),2)</t>
  </si>
  <si>
    <t>4.34</t>
  </si>
  <si>
    <t/>
  </si>
  <si>
    <t/>
  </si>
  <si>
    <t>1.26</t>
  </si>
  <si>
    <t/>
  </si>
  <si>
    <t>0.880</t>
  </si>
  <si>
    <t>ROUND(PRODUCT(E$ROW_PU$:H$ROW_LUNG$),2)</t>
  </si>
  <si>
    <t>1.11</t>
  </si>
  <si>
    <t/>
  </si>
  <si>
    <t/>
  </si>
  <si>
    <t>0.80</t>
  </si>
  <si>
    <t/>
  </si>
  <si>
    <t>1.370</t>
  </si>
  <si>
    <t>ROUND(PRODUCT(E$ROW_PU$:H$ROW_LUNG$),2)</t>
  </si>
  <si>
    <t>1.10</t>
  </si>
  <si>
    <t/>
  </si>
  <si>
    <t/>
  </si>
  <si>
    <t>8.81</t>
  </si>
  <si>
    <t/>
  </si>
  <si>
    <t>4.370</t>
  </si>
  <si>
    <t>ROUND(PRODUCT(E$ROW_PU$:H$ROW_LUNG$),2)</t>
  </si>
  <si>
    <t>38.50</t>
  </si>
  <si>
    <t>PROSPETTO NORD-OVEST</t>
  </si>
  <si>
    <t/>
  </si>
  <si>
    <t/>
  </si>
  <si>
    <t/>
  </si>
  <si>
    <t>0</t>
  </si>
  <si>
    <t>ROUND(PRODUCT(E$ROW_PU$:H$ROW_LUNG$),2)</t>
  </si>
  <si>
    <t>0.00</t>
  </si>
  <si>
    <t/>
  </si>
  <si>
    <t/>
  </si>
  <si>
    <t>4.43</t>
  </si>
  <si>
    <t/>
  </si>
  <si>
    <t>0.620</t>
  </si>
  <si>
    <t>ROUND(PRODUCT(E$ROW_PU$:H$ROW_LUNG$),2)</t>
  </si>
  <si>
    <t>2.75</t>
  </si>
  <si>
    <t/>
  </si>
  <si>
    <t/>
  </si>
  <si>
    <t>2.22</t>
  </si>
  <si>
    <t/>
  </si>
  <si>
    <t>1.160</t>
  </si>
  <si>
    <t>ROUND(PRODUCT(E$ROW_PU$:H$ROW_LUNG$),2)</t>
  </si>
  <si>
    <t>2.58</t>
  </si>
  <si>
    <t/>
  </si>
  <si>
    <t/>
  </si>
  <si>
    <t>0.99</t>
  </si>
  <si>
    <t/>
  </si>
  <si>
    <t>0.860</t>
  </si>
  <si>
    <t>ROUND(PRODUCT(E$ROW_PU$:H$ROW_LUNG$),2)</t>
  </si>
  <si>
    <t>0.85</t>
  </si>
  <si>
    <t>3'</t>
  </si>
  <si>
    <t>SOMMANO m²</t>
  </si>
  <si>
    <t>ROUND(SUM(I$ROW_ID_SOMMANO_INIT$:I$ROW_ID_SOMMANO_FINE$),2)</t>
  </si>
  <si>
    <t>118.87</t>
  </si>
  <si>
    <t>10.19</t>
  </si>
  <si>
    <t>ROUND(PRODUCT(I$ROW_SOMMANO_QTA$:J$ROW_UNITARIO$),2)</t>
  </si>
  <si>
    <t>1211.29</t>
  </si>
  <si>
    <t/>
  </si>
  <si>
    <t>71</t>
  </si>
  <si>
    <t>N.P.010</t>
  </si>
  <si>
    <t>Sovreapprezzo alla voce 1C.01.090.0020.b scrostamento di intonaco ammalorato per lavorazione da effettuarsi con particolare cura per non danneggiare le strutture murarie sottostanti e i manufatti presenti.</t>
  </si>
  <si>
    <t>M I S U R A Z I O N I:</t>
  </si>
  <si>
    <t>Vedi voce n° 70 [m² 118.87]</t>
  </si>
  <si>
    <t/>
  </si>
  <si>
    <t/>
  </si>
  <si>
    <t/>
  </si>
  <si>
    <t/>
  </si>
  <si>
    <t>ROUND(PRODUCT(E$ROW_PU$:H$ROW_LUNG$,118.87),2)</t>
  </si>
  <si>
    <t>118.87</t>
  </si>
  <si>
    <t>3'</t>
  </si>
  <si>
    <t>SOMMANO m2</t>
  </si>
  <si>
    <t>ROUND(SUM(I$ROW_ID_SOMMANO_INIT$:I$ROW_ID_SOMMANO_FINE$),2)</t>
  </si>
  <si>
    <t>118.87</t>
  </si>
  <si>
    <t>7.28</t>
  </si>
  <si>
    <t>ROUND(PRODUCT(I$ROW_SOMMANO_QTA$:J$ROW_UNITARIO$),2)</t>
  </si>
  <si>
    <t>865.37</t>
  </si>
  <si>
    <t/>
  </si>
  <si>
    <t>72</t>
  </si>
  <si>
    <t>1C.27.050.0100.f</t>
  </si>
  <si>
    <t>Oneri per conferimento in impianti autorizzati dei seguenti rifiuti urbani e speciali non pericolosi:- rifiuti misti dell'attività di costruzione e demolizione (CER 170904) presso impianto di recupero autorizzato, secondo il giudizio di ammissibilità in discarica rilasciato dal laboratorio di analisi ai sensi del D.M. 27/09/2010</t>
  </si>
  <si>
    <t>M I S U R A Z I O N I:</t>
  </si>
  <si>
    <t>Smaltimento coppi danneggiati</t>
  </si>
  <si>
    <t/>
  </si>
  <si>
    <t/>
  </si>
  <si>
    <t/>
  </si>
  <si>
    <t>0</t>
  </si>
  <si>
    <t>ROUND(PRODUCT(E$ROW_PU$:H$ROW_LUNG$),2)</t>
  </si>
  <si>
    <t>0.00</t>
  </si>
  <si>
    <t>Per il 30% - peso 60 Kg/mq</t>
  </si>
  <si>
    <t/>
  </si>
  <si>
    <t/>
  </si>
  <si>
    <t/>
  </si>
  <si>
    <t>0</t>
  </si>
  <si>
    <t>ROUND(PRODUCT(E$ROW_PU$:H$ROW_LUNG$),2)</t>
  </si>
  <si>
    <t>0.00</t>
  </si>
  <si>
    <t>Vedi voce n° 20 [m² 588.16]</t>
  </si>
  <si>
    <t>0.30</t>
  </si>
  <si>
    <t/>
  </si>
  <si>
    <t/>
  </si>
  <si>
    <t>0.600</t>
  </si>
  <si>
    <t>ROUND(PRODUCT(E$ROW_PU$:H$ROW_LUNG$,588.16),2)</t>
  </si>
  <si>
    <t>105.87</t>
  </si>
  <si>
    <t>Rimozione struttura tetto</t>
  </si>
  <si>
    <t/>
  </si>
  <si>
    <t/>
  </si>
  <si>
    <t/>
  </si>
  <si>
    <t>0</t>
  </si>
  <si>
    <t>ROUND(PRODUCT(E$ROW_PU$:H$ROW_LUNG$),2)</t>
  </si>
  <si>
    <t>0.00</t>
  </si>
  <si>
    <t>Tavelle sottomanto di copertura cm 5 (Peso considerato 1800 kg/mc)</t>
  </si>
  <si>
    <t/>
  </si>
  <si>
    <t/>
  </si>
  <si>
    <t/>
  </si>
  <si>
    <t>0</t>
  </si>
  <si>
    <t>ROUND(PRODUCT(E$ROW_PU$:H$ROW_LUNG$),2)</t>
  </si>
  <si>
    <t>0.00</t>
  </si>
  <si>
    <t>Vedi voce n° 25 [m² 180.01]</t>
  </si>
  <si>
    <t/>
  </si>
  <si>
    <t/>
  </si>
  <si>
    <t>0.060</t>
  </si>
  <si>
    <t>18.000</t>
  </si>
  <si>
    <t>ROUND(PRODUCT(E$ROW_PU$:H$ROW_LUNG$,180.01),2)</t>
  </si>
  <si>
    <t>194.41</t>
  </si>
  <si>
    <t>Rimozione di sottofondo</t>
  </si>
  <si>
    <t/>
  </si>
  <si>
    <t/>
  </si>
  <si>
    <t/>
  </si>
  <si>
    <t>0</t>
  </si>
  <si>
    <t>ROUND(PRODUCT(E$ROW_PU$:H$ROW_LUNG$),2)</t>
  </si>
  <si>
    <t>0.00</t>
  </si>
  <si>
    <t>Per il solo massetto di sottofondo cm 4 (Considerato un peso di 2000 Kg/mc</t>
  </si>
  <si>
    <t/>
  </si>
  <si>
    <t/>
  </si>
  <si>
    <t/>
  </si>
  <si>
    <t>0</t>
  </si>
  <si>
    <t>ROUND(PRODUCT(E$ROW_PU$:H$ROW_LUNG$),2)</t>
  </si>
  <si>
    <t>0.00</t>
  </si>
  <si>
    <t>Vedi voce n° 65 [mq 685.78]</t>
  </si>
  <si>
    <t/>
  </si>
  <si>
    <t/>
  </si>
  <si>
    <t>0.040</t>
  </si>
  <si>
    <t>20.000</t>
  </si>
  <si>
    <t>ROUND(PRODUCT(E$ROW_PU$:H$ROW_LUNG$,685.78),2)</t>
  </si>
  <si>
    <t>548.62</t>
  </si>
  <si>
    <t>Rimozione di muratura</t>
  </si>
  <si>
    <t/>
  </si>
  <si>
    <t/>
  </si>
  <si>
    <t/>
  </si>
  <si>
    <t>0</t>
  </si>
  <si>
    <t>ROUND(PRODUCT(E$ROW_PU$:H$ROW_LUNG$),2)</t>
  </si>
  <si>
    <t>0.00</t>
  </si>
  <si>
    <t>(Considerato un peso di 1800 Kg/mc)</t>
  </si>
  <si>
    <t/>
  </si>
  <si>
    <t/>
  </si>
  <si>
    <t/>
  </si>
  <si>
    <t>0</t>
  </si>
  <si>
    <t>ROUND(PRODUCT(E$ROW_PU$:H$ROW_LUNG$),2)</t>
  </si>
  <si>
    <t>0.00</t>
  </si>
  <si>
    <t>Vedi voce n° 66 [m³ 7.22]</t>
  </si>
  <si>
    <t/>
  </si>
  <si>
    <t/>
  </si>
  <si>
    <t/>
  </si>
  <si>
    <t>18.000</t>
  </si>
  <si>
    <t>ROUND(PRODUCT(E$ROW_PU$:H$ROW_LUNG$,7.22),2)</t>
  </si>
  <si>
    <t>129.96</t>
  </si>
  <si>
    <t>Vedi voce n° 67 [m³ 7.79]</t>
  </si>
  <si>
    <t/>
  </si>
  <si>
    <t/>
  </si>
  <si>
    <t/>
  </si>
  <si>
    <t>18.000</t>
  </si>
  <si>
    <t>ROUND(PRODUCT(E$ROW_PU$:H$ROW_LUNG$,7.79),2)</t>
  </si>
  <si>
    <t>140.22</t>
  </si>
  <si>
    <t>Vedi voce n° 68 [m² 1.88]</t>
  </si>
  <si>
    <t/>
  </si>
  <si>
    <t/>
  </si>
  <si>
    <t>0.120</t>
  </si>
  <si>
    <t>18.000</t>
  </si>
  <si>
    <t>ROUND(PRODUCT(E$ROW_PU$:H$ROW_LUNG$,1.88),2)</t>
  </si>
  <si>
    <t>4.06</t>
  </si>
  <si>
    <t>Vedi voce n° 69 [m² 18.31]</t>
  </si>
  <si>
    <t/>
  </si>
  <si>
    <t/>
  </si>
  <si>
    <t>0.150</t>
  </si>
  <si>
    <t>18.000</t>
  </si>
  <si>
    <t>ROUND(PRODUCT(E$ROW_PU$:H$ROW_LUNG$,18.31),2)</t>
  </si>
  <si>
    <t>49.44</t>
  </si>
  <si>
    <t>Smaltimento di intonaco</t>
  </si>
  <si>
    <t/>
  </si>
  <si>
    <t/>
  </si>
  <si>
    <t/>
  </si>
  <si>
    <t>0</t>
  </si>
  <si>
    <t>ROUND(PRODUCT(E$ROW_PU$:H$ROW_LUNG$),2)</t>
  </si>
  <si>
    <t>0.00</t>
  </si>
  <si>
    <t>Peso 60 Kg/mq (3 cm)</t>
  </si>
  <si>
    <t/>
  </si>
  <si>
    <t/>
  </si>
  <si>
    <t/>
  </si>
  <si>
    <t>0</t>
  </si>
  <si>
    <t>ROUND(PRODUCT(E$ROW_PU$:H$ROW_LUNG$),2)</t>
  </si>
  <si>
    <t>0.00</t>
  </si>
  <si>
    <t>Vedi voce n° 70 [m² 118.87]</t>
  </si>
  <si>
    <t/>
  </si>
  <si>
    <t/>
  </si>
  <si>
    <t/>
  </si>
  <si>
    <t>0.600</t>
  </si>
  <si>
    <t>ROUND(PRODUCT(E$ROW_PU$:H$ROW_LUNG$,118.87),2)</t>
  </si>
  <si>
    <t>71.32</t>
  </si>
  <si>
    <t>3'</t>
  </si>
  <si>
    <t>SOMMANO 100 kg</t>
  </si>
  <si>
    <t>ROUND(SUM(I$ROW_ID_SOMMANO_INIT$:I$ROW_ID_SOMMANO_FINE$),2)</t>
  </si>
  <si>
    <t>1243.90</t>
  </si>
  <si>
    <t>1.90</t>
  </si>
  <si>
    <t>ROUND(PRODUCT(I$ROW_SOMMANO_QTA$:J$ROW_UNITARIO$),2)</t>
  </si>
  <si>
    <t>2363.41</t>
  </si>
  <si>
    <t/>
  </si>
  <si>
    <t>73</t>
  </si>
  <si>
    <t>1C.27.050.0100.g</t>
  </si>
  <si>
    <t>Oneri per conferimento in impianti autorizzati dei seguenti rifiuti urbani e speciali non pericolosi:- rifiuti misti dell'attività di costruzione e demolizione (legno - CER 170201) presso impianto di recupero autorizzato</t>
  </si>
  <si>
    <t>M I S U R A Z I O N I:</t>
  </si>
  <si>
    <t>Rimozione struttura tetto</t>
  </si>
  <si>
    <t/>
  </si>
  <si>
    <t/>
  </si>
  <si>
    <t/>
  </si>
  <si>
    <t>0</t>
  </si>
  <si>
    <t>ROUND(PRODUCT(E$ROW_PU$:H$ROW_LUNG$),2)</t>
  </si>
  <si>
    <t>0.00</t>
  </si>
  <si>
    <t>Peso legno considerato = 750 kg/mc</t>
  </si>
  <si>
    <t/>
  </si>
  <si>
    <t/>
  </si>
  <si>
    <t/>
  </si>
  <si>
    <t>0</t>
  </si>
  <si>
    <t>ROUND(PRODUCT(E$ROW_PU$:H$ROW_LUNG$),2)</t>
  </si>
  <si>
    <t>0.00</t>
  </si>
  <si>
    <t>Travi 20x20 (1C.01.060.0030.d)</t>
  </si>
  <si>
    <t/>
  </si>
  <si>
    <t/>
  </si>
  <si>
    <t/>
  </si>
  <si>
    <t>0</t>
  </si>
  <si>
    <t>ROUND(PRODUCT(E$ROW_PU$:H$ROW_LUNG$),2)</t>
  </si>
  <si>
    <t>0.00</t>
  </si>
  <si>
    <t>Vedi voce n° 21 [m 164.26]</t>
  </si>
  <si>
    <t/>
  </si>
  <si>
    <t>0.20</t>
  </si>
  <si>
    <t>0.200</t>
  </si>
  <si>
    <t>7.500</t>
  </si>
  <si>
    <t>ROUND(PRODUCT(E$ROW_PU$:H$ROW_LUNG$,164.26),2)</t>
  </si>
  <si>
    <t>49.28</t>
  </si>
  <si>
    <t>Arcarecci 15x15 (1C.01.060.0030.c)</t>
  </si>
  <si>
    <t/>
  </si>
  <si>
    <t/>
  </si>
  <si>
    <t/>
  </si>
  <si>
    <t>0</t>
  </si>
  <si>
    <t>ROUND(PRODUCT(E$ROW_PU$:H$ROW_LUNG$),2)</t>
  </si>
  <si>
    <t>0.00</t>
  </si>
  <si>
    <t>Vedi voce n° 22 [m 87.72]</t>
  </si>
  <si>
    <t/>
  </si>
  <si>
    <t>0.15</t>
  </si>
  <si>
    <t>0.150</t>
  </si>
  <si>
    <t>7.500</t>
  </si>
  <si>
    <t>ROUND(PRODUCT(E$ROW_PU$:H$ROW_LUNG$,87.72),2)</t>
  </si>
  <si>
    <t>14.80</t>
  </si>
  <si>
    <t>Travicelli 8x10 (1C.01.060.0030.b)</t>
  </si>
  <si>
    <t/>
  </si>
  <si>
    <t/>
  </si>
  <si>
    <t/>
  </si>
  <si>
    <t>0</t>
  </si>
  <si>
    <t>ROUND(PRODUCT(E$ROW_PU$:H$ROW_LUNG$),2)</t>
  </si>
  <si>
    <t>0.00</t>
  </si>
  <si>
    <t>Vedi voce n° 23 [m 1 176.32]</t>
  </si>
  <si>
    <t/>
  </si>
  <si>
    <t>0.08</t>
  </si>
  <si>
    <t>0.100</t>
  </si>
  <si>
    <t>7.500</t>
  </si>
  <si>
    <t>ROUND(PRODUCT(E$ROW_PU$:H$ROW_LUNG$,1176.32),2)</t>
  </si>
  <si>
    <t>70.58</t>
  </si>
  <si>
    <t>Assito in legno sp cm 4 (1C.01.060.0020.b)</t>
  </si>
  <si>
    <t/>
  </si>
  <si>
    <t/>
  </si>
  <si>
    <t/>
  </si>
  <si>
    <t>0</t>
  </si>
  <si>
    <t>ROUND(PRODUCT(E$ROW_PU$:H$ROW_LUNG$),2)</t>
  </si>
  <si>
    <t>0.00</t>
  </si>
  <si>
    <t>Vedi voce n° 24 [m² 408.15]</t>
  </si>
  <si>
    <t/>
  </si>
  <si>
    <t/>
  </si>
  <si>
    <t>0.040</t>
  </si>
  <si>
    <t>7.500</t>
  </si>
  <si>
    <t>ROUND(PRODUCT(E$ROW_PU$:H$ROW_LUNG$,408.15),2)</t>
  </si>
  <si>
    <t>122.45</t>
  </si>
  <si>
    <t>Smaltimento orditura di solai</t>
  </si>
  <si>
    <t/>
  </si>
  <si>
    <t/>
  </si>
  <si>
    <t/>
  </si>
  <si>
    <t>0</t>
  </si>
  <si>
    <t>ROUND(PRODUCT(E$ROW_PU$:H$ROW_LUNG$),2)</t>
  </si>
  <si>
    <t>0.00</t>
  </si>
  <si>
    <t>Vedi voce n° 28 [m² 149.08]</t>
  </si>
  <si>
    <t/>
  </si>
  <si>
    <t/>
  </si>
  <si>
    <t>0.300</t>
  </si>
  <si>
    <t/>
  </si>
  <si>
    <t>ROUND(PRODUCT(E$ROW_PU$:H$ROW_LUNG$,149.08),2)</t>
  </si>
  <si>
    <t>44.72</t>
  </si>
  <si>
    <t>VG.1.07 - A detrarre porzioni rimontate</t>
  </si>
  <si>
    <t/>
  </si>
  <si>
    <t>3.10</t>
  </si>
  <si>
    <t>3.830</t>
  </si>
  <si>
    <t>0.300</t>
  </si>
  <si>
    <t>ROUND(PRODUCT(E$ROW_PU$:H$ROW_LUNG$,-1),2)</t>
  </si>
  <si>
    <t>-3.56</t>
  </si>
  <si>
    <t>3</t>
  </si>
  <si>
    <t>VG.1.08</t>
  </si>
  <si>
    <t/>
  </si>
  <si>
    <t>3.43</t>
  </si>
  <si>
    <t>0.240</t>
  </si>
  <si>
    <t>0.240</t>
  </si>
  <si>
    <t>ROUND(PRODUCT(E$ROW_PU$:H$ROW_LUNG$),2)</t>
  </si>
  <si>
    <t>0.20</t>
  </si>
  <si>
    <t>Smaltimento serramenti in legno (1C.01.140.0010.b)</t>
  </si>
  <si>
    <t/>
  </si>
  <si>
    <t/>
  </si>
  <si>
    <t/>
  </si>
  <si>
    <t>0</t>
  </si>
  <si>
    <t>ROUND(PRODUCT(E$ROW_PU$:H$ROW_LUNG$),2)</t>
  </si>
  <si>
    <t>0.00</t>
  </si>
  <si>
    <t>Serramenti esterni - Finestre</t>
  </si>
  <si>
    <t/>
  </si>
  <si>
    <t/>
  </si>
  <si>
    <t/>
  </si>
  <si>
    <t>0</t>
  </si>
  <si>
    <t>ROUND(PRODUCT(E$ROW_PU$:H$ROW_LUNG$),2)</t>
  </si>
  <si>
    <t>0.00</t>
  </si>
  <si>
    <t>Per finestre considerato un peso di 35 Kg/mq</t>
  </si>
  <si>
    <t/>
  </si>
  <si>
    <t/>
  </si>
  <si>
    <t/>
  </si>
  <si>
    <t>0</t>
  </si>
  <si>
    <t>ROUND(PRODUCT(E$ROW_PU$:H$ROW_LUNG$),2)</t>
  </si>
  <si>
    <t>0.00</t>
  </si>
  <si>
    <t>PIANO TERRA</t>
  </si>
  <si>
    <t/>
  </si>
  <si>
    <t/>
  </si>
  <si>
    <t/>
  </si>
  <si>
    <t>0</t>
  </si>
  <si>
    <t>ROUND(PRODUCT(E$ROW_PU$:H$ROW_LUNG$),2)</t>
  </si>
  <si>
    <t>0.00</t>
  </si>
  <si>
    <t>VG.0.03 - F13</t>
  </si>
  <si>
    <t>0.35</t>
  </si>
  <si>
    <t>0.69</t>
  </si>
  <si>
    <t/>
  </si>
  <si>
    <t>1.230</t>
  </si>
  <si>
    <t>ROUND(PRODUCT(E$ROW_PU$:H$ROW_LUNG$),2)</t>
  </si>
  <si>
    <t>0.30</t>
  </si>
  <si>
    <t>VG.0.03 - F14</t>
  </si>
  <si>
    <t>0.35</t>
  </si>
  <si>
    <t>0.66</t>
  </si>
  <si>
    <t/>
  </si>
  <si>
    <t>1.200</t>
  </si>
  <si>
    <t>ROUND(PRODUCT(E$ROW_PU$:H$ROW_LUNG$),2)</t>
  </si>
  <si>
    <t>0.28</t>
  </si>
  <si>
    <t>VG.0.04 - F11</t>
  </si>
  <si>
    <t>0.35</t>
  </si>
  <si>
    <t>1.01</t>
  </si>
  <si>
    <t/>
  </si>
  <si>
    <t>1.860</t>
  </si>
  <si>
    <t>ROUND(PRODUCT(E$ROW_PU$:H$ROW_LUNG$),2)</t>
  </si>
  <si>
    <t>0.66</t>
  </si>
  <si>
    <t>VG.0.04 - F12</t>
  </si>
  <si>
    <t>0.35</t>
  </si>
  <si>
    <t>0.97</t>
  </si>
  <si>
    <t/>
  </si>
  <si>
    <t>1.880</t>
  </si>
  <si>
    <t>ROUND(PRODUCT(E$ROW_PU$:H$ROW_LUNG$),2)</t>
  </si>
  <si>
    <t>0.64</t>
  </si>
  <si>
    <t>VG.0.08 - F09 e F09</t>
  </si>
  <si>
    <t>0.70</t>
  </si>
  <si>
    <t>1.01</t>
  </si>
  <si>
    <t/>
  </si>
  <si>
    <t>1.920</t>
  </si>
  <si>
    <t>ROUND(PRODUCT(E$ROW_PU$:H$ROW_LUNG$),2)</t>
  </si>
  <si>
    <t>1.36</t>
  </si>
  <si>
    <t>VG.0.11 - F03</t>
  </si>
  <si>
    <t>0.35</t>
  </si>
  <si>
    <t>1.01</t>
  </si>
  <si>
    <t/>
  </si>
  <si>
    <t>1.450</t>
  </si>
  <si>
    <t>ROUND(PRODUCT(E$ROW_PU$:H$ROW_LUNG$),2)</t>
  </si>
  <si>
    <t>0.51</t>
  </si>
  <si>
    <t>VG.0.12 - P4 </t>
  </si>
  <si>
    <t>0.35</t>
  </si>
  <si>
    <t>1.09</t>
  </si>
  <si>
    <t/>
  </si>
  <si>
    <t>2.120</t>
  </si>
  <si>
    <t>ROUND(PRODUCT(E$ROW_PU$:H$ROW_LUNG$),2)</t>
  </si>
  <si>
    <t>0.81</t>
  </si>
  <si>
    <t>VG.0.12 - PI12</t>
  </si>
  <si>
    <t>0.35</t>
  </si>
  <si>
    <t>1.08</t>
  </si>
  <si>
    <t/>
  </si>
  <si>
    <t>2.100</t>
  </si>
  <si>
    <t>ROUND(PRODUCT(E$ROW_PU$:H$ROW_LUNG$),2)</t>
  </si>
  <si>
    <t>0.79</t>
  </si>
  <si>
    <t>VG.0.15 - F04</t>
  </si>
  <si>
    <t>0.35</t>
  </si>
  <si>
    <t>1.03</t>
  </si>
  <si>
    <t/>
  </si>
  <si>
    <t>1.650</t>
  </si>
  <si>
    <t>ROUND(PRODUCT(E$ROW_PU$:H$ROW_LUNG$),2)</t>
  </si>
  <si>
    <t>0.59</t>
  </si>
  <si>
    <t>VG.0.16 - F05</t>
  </si>
  <si>
    <t>0.35</t>
  </si>
  <si>
    <t>1.02</t>
  </si>
  <si>
    <t/>
  </si>
  <si>
    <t>1.970</t>
  </si>
  <si>
    <t>ROUND(PRODUCT(E$ROW_PU$:H$ROW_LUNG$),2)</t>
  </si>
  <si>
    <t>0.70</t>
  </si>
  <si>
    <t>VG.0.16 - F06</t>
  </si>
  <si>
    <t>0.35</t>
  </si>
  <si>
    <t>1.05</t>
  </si>
  <si>
    <t/>
  </si>
  <si>
    <t>1.950</t>
  </si>
  <si>
    <t>ROUND(PRODUCT(E$ROW_PU$:H$ROW_LUNG$),2)</t>
  </si>
  <si>
    <t>0.72</t>
  </si>
  <si>
    <t>VG.0.17 - F07</t>
  </si>
  <si>
    <t>0.35</t>
  </si>
  <si>
    <t>0.99</t>
  </si>
  <si>
    <t/>
  </si>
  <si>
    <t>1.910</t>
  </si>
  <si>
    <t>ROUND(PRODUCT(E$ROW_PU$:H$ROW_LUNG$),2)</t>
  </si>
  <si>
    <t>0.66</t>
  </si>
  <si>
    <t>PIANO PRIMO</t>
  </si>
  <si>
    <t/>
  </si>
  <si>
    <t/>
  </si>
  <si>
    <t/>
  </si>
  <si>
    <t>0</t>
  </si>
  <si>
    <t>ROUND(PRODUCT(E$ROW_PU$:H$ROW_LUNG$),2)</t>
  </si>
  <si>
    <t>0.00</t>
  </si>
  <si>
    <t>VG.1.01 - F18</t>
  </si>
  <si>
    <t>0.35</t>
  </si>
  <si>
    <t>0.99</t>
  </si>
  <si>
    <t/>
  </si>
  <si>
    <t>1.910</t>
  </si>
  <si>
    <t>ROUND(PRODUCT(E$ROW_PU$:H$ROW_LUNG$),2)</t>
  </si>
  <si>
    <t>0.66</t>
  </si>
  <si>
    <t>VG.1.02 - F16  e F17</t>
  </si>
  <si>
    <t>0.70</t>
  </si>
  <si>
    <t>0.98</t>
  </si>
  <si>
    <t/>
  </si>
  <si>
    <t>1.920</t>
  </si>
  <si>
    <t>ROUND(PRODUCT(E$ROW_PU$:H$ROW_LUNG$),2)</t>
  </si>
  <si>
    <t>1.32</t>
  </si>
  <si>
    <t>VG.1.03 - F14  e F15</t>
  </si>
  <si>
    <t>0.70</t>
  </si>
  <si>
    <t>0.98</t>
  </si>
  <si>
    <t/>
  </si>
  <si>
    <t>1.940</t>
  </si>
  <si>
    <t>ROUND(PRODUCT(E$ROW_PU$:H$ROW_LUNG$),2)</t>
  </si>
  <si>
    <t>1.33</t>
  </si>
  <si>
    <t>VG.1.04 - F12</t>
  </si>
  <si>
    <t>0.35</t>
  </si>
  <si>
    <t>0.99</t>
  </si>
  <si>
    <t/>
  </si>
  <si>
    <t>1.830</t>
  </si>
  <si>
    <t>ROUND(PRODUCT(E$ROW_PU$:H$ROW_LUNG$),2)</t>
  </si>
  <si>
    <t>0.63</t>
  </si>
  <si>
    <t>VG.1.04 - F13</t>
  </si>
  <si>
    <t>0.35</t>
  </si>
  <si>
    <t>0.99</t>
  </si>
  <si>
    <t/>
  </si>
  <si>
    <t>1.920</t>
  </si>
  <si>
    <t>ROUND(PRODUCT(E$ROW_PU$:H$ROW_LUNG$),2)</t>
  </si>
  <si>
    <t>0.67</t>
  </si>
  <si>
    <t>VG.1.05 - F09</t>
  </si>
  <si>
    <t>0.35</t>
  </si>
  <si>
    <t>0.98</t>
  </si>
  <si>
    <t/>
  </si>
  <si>
    <t>1.820</t>
  </si>
  <si>
    <t>ROUND(PRODUCT(E$ROW_PU$:H$ROW_LUNG$),2)</t>
  </si>
  <si>
    <t>0.62</t>
  </si>
  <si>
    <t>VG.1.05 - F10 e F11</t>
  </si>
  <si>
    <t>0.70</t>
  </si>
  <si>
    <t>0.99</t>
  </si>
  <si>
    <t/>
  </si>
  <si>
    <t>1.860</t>
  </si>
  <si>
    <t>ROUND(PRODUCT(E$ROW_PU$:H$ROW_LUNG$),2)</t>
  </si>
  <si>
    <t>1.29</t>
  </si>
  <si>
    <t>VG.1.07 - F01</t>
  </si>
  <si>
    <t>0.35</t>
  </si>
  <si>
    <t>1.00</t>
  </si>
  <si>
    <t/>
  </si>
  <si>
    <t>2.030</t>
  </si>
  <si>
    <t>ROUND(PRODUCT(E$ROW_PU$:H$ROW_LUNG$),2)</t>
  </si>
  <si>
    <t>0.71</t>
  </si>
  <si>
    <t>VG.1.08 - F02</t>
  </si>
  <si>
    <t>0.35</t>
  </si>
  <si>
    <t>0.96</t>
  </si>
  <si>
    <t/>
  </si>
  <si>
    <t>1.780</t>
  </si>
  <si>
    <t>ROUND(PRODUCT(E$ROW_PU$:H$ROW_LUNG$),2)</t>
  </si>
  <si>
    <t>0.60</t>
  </si>
  <si>
    <t>VG.1.08 - F03</t>
  </si>
  <si>
    <t>0.35</t>
  </si>
  <si>
    <t>0.98</t>
  </si>
  <si>
    <t/>
  </si>
  <si>
    <t>1.860</t>
  </si>
  <si>
    <t>ROUND(PRODUCT(E$ROW_PU$:H$ROW_LUNG$),2)</t>
  </si>
  <si>
    <t>0.64</t>
  </si>
  <si>
    <t>VG.1.09 - F04 e F05</t>
  </si>
  <si>
    <t>0.70</t>
  </si>
  <si>
    <t>0.96</t>
  </si>
  <si>
    <t/>
  </si>
  <si>
    <t>1.930</t>
  </si>
  <si>
    <t>ROUND(PRODUCT(E$ROW_PU$:H$ROW_LUNG$),2)</t>
  </si>
  <si>
    <t>1.30</t>
  </si>
  <si>
    <t>VG.1.10 - F06 e F07</t>
  </si>
  <si>
    <t>0.70</t>
  </si>
  <si>
    <t>0.99</t>
  </si>
  <si>
    <t/>
  </si>
  <si>
    <t>1.800</t>
  </si>
  <si>
    <t>ROUND(PRODUCT(E$ROW_PU$:H$ROW_LUNG$),2)</t>
  </si>
  <si>
    <t>1.25</t>
  </si>
  <si>
    <t>VG.1.10 - F08</t>
  </si>
  <si>
    <t>0.35</t>
  </si>
  <si>
    <t>0.94</t>
  </si>
  <si>
    <t/>
  </si>
  <si>
    <t>1.770</t>
  </si>
  <si>
    <t>ROUND(PRODUCT(E$ROW_PU$:H$ROW_LUNG$),2)</t>
  </si>
  <si>
    <t>0.58</t>
  </si>
  <si>
    <t>SOTTOTETTO</t>
  </si>
  <si>
    <t/>
  </si>
  <si>
    <t/>
  </si>
  <si>
    <t/>
  </si>
  <si>
    <t>0</t>
  </si>
  <si>
    <t>ROUND(PRODUCT(E$ROW_PU$:H$ROW_LUNG$),2)</t>
  </si>
  <si>
    <t>0.00</t>
  </si>
  <si>
    <t>Sottotetto 1 - F22</t>
  </si>
  <si>
    <t>0.35</t>
  </si>
  <si>
    <t>1.04</t>
  </si>
  <si>
    <t/>
  </si>
  <si>
    <t>0.950</t>
  </si>
  <si>
    <t>ROUND(PRODUCT(E$ROW_PU$:H$ROW_LUNG$),2)</t>
  </si>
  <si>
    <t>0.35</t>
  </si>
  <si>
    <t>Serramenti esterni - Portoni (1C.01.140.0010.a)</t>
  </si>
  <si>
    <t/>
  </si>
  <si>
    <t/>
  </si>
  <si>
    <t/>
  </si>
  <si>
    <t>0</t>
  </si>
  <si>
    <t>ROUND(PRODUCT(E$ROW_PU$:H$ROW_LUNG$),2)</t>
  </si>
  <si>
    <t>0.00</t>
  </si>
  <si>
    <t>Per portoni considerato un peso di 45 Kg/mq</t>
  </si>
  <si>
    <t/>
  </si>
  <si>
    <t/>
  </si>
  <si>
    <t/>
  </si>
  <si>
    <t>0</t>
  </si>
  <si>
    <t>ROUND(PRODUCT(E$ROW_PU$:H$ROW_LUNG$),2)</t>
  </si>
  <si>
    <t>0.00</t>
  </si>
  <si>
    <t>PIANO TERRA</t>
  </si>
  <si>
    <t/>
  </si>
  <si>
    <t/>
  </si>
  <si>
    <t/>
  </si>
  <si>
    <t>0</t>
  </si>
  <si>
    <t>ROUND(PRODUCT(E$ROW_PU$:H$ROW_LUNG$),2)</t>
  </si>
  <si>
    <t>0.00</t>
  </si>
  <si>
    <t>VG.0.02 - P03</t>
  </si>
  <si>
    <t>0.45</t>
  </si>
  <si>
    <t>1.09</t>
  </si>
  <si>
    <t/>
  </si>
  <si>
    <t>2.200</t>
  </si>
  <si>
    <t>ROUND(PRODUCT(E$ROW_PU$:H$ROW_LUNG$),2)</t>
  </si>
  <si>
    <t>1.08</t>
  </si>
  <si>
    <t>Serramenti interni - Porte </t>
  </si>
  <si>
    <t/>
  </si>
  <si>
    <t/>
  </si>
  <si>
    <t/>
  </si>
  <si>
    <t>0</t>
  </si>
  <si>
    <t>ROUND(PRODUCT(E$ROW_PU$:H$ROW_LUNG$),2)</t>
  </si>
  <si>
    <t>0.00</t>
  </si>
  <si>
    <t>Per porte considerato un peso di 38 Kg/mq</t>
  </si>
  <si>
    <t/>
  </si>
  <si>
    <t/>
  </si>
  <si>
    <t/>
  </si>
  <si>
    <t>0</t>
  </si>
  <si>
    <t>ROUND(PRODUCT(E$ROW_PU$:H$ROW_LUNG$),2)</t>
  </si>
  <si>
    <t>0.00</t>
  </si>
  <si>
    <t>PIANO TERRA</t>
  </si>
  <si>
    <t/>
  </si>
  <si>
    <t/>
  </si>
  <si>
    <t/>
  </si>
  <si>
    <t>0</t>
  </si>
  <si>
    <t>ROUND(PRODUCT(E$ROW_PU$:H$ROW_LUNG$),2)</t>
  </si>
  <si>
    <t>0.00</t>
  </si>
  <si>
    <t>VG.0.03 - PI02</t>
  </si>
  <si>
    <t>0.38</t>
  </si>
  <si>
    <t>0.77</t>
  </si>
  <si>
    <t/>
  </si>
  <si>
    <t>1.900</t>
  </si>
  <si>
    <t>ROUND(PRODUCT(E$ROW_PU$:H$ROW_LUNG$),2)</t>
  </si>
  <si>
    <t>0.56</t>
  </si>
  <si>
    <t>VG.0.13 - PI22</t>
  </si>
  <si>
    <t>0.38</t>
  </si>
  <si>
    <t>1.10</t>
  </si>
  <si>
    <t/>
  </si>
  <si>
    <t>2.150</t>
  </si>
  <si>
    <t>ROUND(PRODUCT(E$ROW_PU$:H$ROW_LUNG$),2)</t>
  </si>
  <si>
    <t>0.90</t>
  </si>
  <si>
    <t>3'</t>
  </si>
  <si>
    <t>SOMMANO 100 kg</t>
  </si>
  <si>
    <t>ROUND(SUM(I$ROW_ID_SOMMANO_INIT$:I$ROW_ID_SOMMANO_FINE$),2)</t>
  </si>
  <si>
    <t>320.98</t>
  </si>
  <si>
    <t>17.71</t>
  </si>
  <si>
    <t>ROUND(PRODUCT(I$ROW_SOMMANO_QTA$:J$ROW_UNITARIO$),2)</t>
  </si>
  <si>
    <t>5684.56</t>
  </si>
  <si>
    <t/>
  </si>
  <si>
    <t>74</t>
  </si>
  <si>
    <t>1C.27.050.0100.c</t>
  </si>
  <si>
    <t>Oneri per conferimento in impianti autorizzati dei seguenti rifiuti urbani e speciali non pericolosi:- terre e rocce non contenenti sostanze pericolose (CER  170504), presso impianto di recupero autorizzato, secondo il giudizio di ammissibilità in discarica rilasciato dal laboratorio di analisi ai sensi del D.M. 27/09/2010</t>
  </si>
  <si>
    <t>M I S U R A Z I O N I:</t>
  </si>
  <si>
    <t>Peso specifico 1700 Kg/mc</t>
  </si>
  <si>
    <t/>
  </si>
  <si>
    <t/>
  </si>
  <si>
    <t/>
  </si>
  <si>
    <t>0</t>
  </si>
  <si>
    <t>ROUND(PRODUCT(E$ROW_PU$:H$ROW_LUNG$),2)</t>
  </si>
  <si>
    <t>0.00</t>
  </si>
  <si>
    <t>Vedi voce n° 1 [m³ 212.47]</t>
  </si>
  <si>
    <t>0.30</t>
  </si>
  <si>
    <t/>
  </si>
  <si>
    <t/>
  </si>
  <si>
    <t>17.000</t>
  </si>
  <si>
    <t>ROUND(PRODUCT(E$ROW_PU$:H$ROW_LUNG$,212.47),2)</t>
  </si>
  <si>
    <t>1083.60</t>
  </si>
  <si>
    <t>Vedi voce n° 2 [m³ 317.11]</t>
  </si>
  <si>
    <t>0.30</t>
  </si>
  <si>
    <t/>
  </si>
  <si>
    <t/>
  </si>
  <si>
    <t>17.000</t>
  </si>
  <si>
    <t>ROUND(PRODUCT(E$ROW_PU$:H$ROW_LUNG$,317.11),2)</t>
  </si>
  <si>
    <t>1617.26</t>
  </si>
  <si>
    <t>Vedi voce n° 3 [m³ 328.09]</t>
  </si>
  <si>
    <t/>
  </si>
  <si>
    <t/>
  </si>
  <si>
    <t/>
  </si>
  <si>
    <t>17.000</t>
  </si>
  <si>
    <t>ROUND(PRODUCT(E$ROW_PU$:H$ROW_LUNG$,328.09),2)</t>
  </si>
  <si>
    <t>5577.53</t>
  </si>
  <si>
    <t>Vedi voce n° 4 [m³ 8.68]</t>
  </si>
  <si>
    <t/>
  </si>
  <si>
    <t/>
  </si>
  <si>
    <t/>
  </si>
  <si>
    <t>17.000</t>
  </si>
  <si>
    <t>ROUND(PRODUCT(E$ROW_PU$:H$ROW_LUNG$,8.68),2)</t>
  </si>
  <si>
    <t>147.56</t>
  </si>
  <si>
    <t>Vedi voce n° 5 [m³ 17.77]</t>
  </si>
  <si>
    <t/>
  </si>
  <si>
    <t/>
  </si>
  <si>
    <t/>
  </si>
  <si>
    <t>17.000</t>
  </si>
  <si>
    <t>ROUND(PRODUCT(E$ROW_PU$:H$ROW_LUNG$,17.77),2)</t>
  </si>
  <si>
    <t>302.09</t>
  </si>
  <si>
    <t>Vedi voce n° 8 [m³ 181.42]</t>
  </si>
  <si>
    <t/>
  </si>
  <si>
    <t/>
  </si>
  <si>
    <t/>
  </si>
  <si>
    <t>17.000</t>
  </si>
  <si>
    <t>ROUND(PRODUCT(E$ROW_PU$:H$ROW_LUNG$,181.42),2)</t>
  </si>
  <si>
    <t>3084.14</t>
  </si>
  <si>
    <t>Vedi voce n° 6 [m³ 15.33]</t>
  </si>
  <si>
    <t/>
  </si>
  <si>
    <t/>
  </si>
  <si>
    <t/>
  </si>
  <si>
    <t>17.000</t>
  </si>
  <si>
    <t>ROUND(PRODUCT(E$ROW_PU$:H$ROW_LUNG$,15.33),2)</t>
  </si>
  <si>
    <t>260.61</t>
  </si>
  <si>
    <t>Vedi voce n° 7 [m³ 43.99]</t>
  </si>
  <si>
    <t/>
  </si>
  <si>
    <t/>
  </si>
  <si>
    <t/>
  </si>
  <si>
    <t>17.000</t>
  </si>
  <si>
    <t>ROUND(PRODUCT(E$ROW_PU$:H$ROW_LUNG$,43.99),2)</t>
  </si>
  <si>
    <t>747.83</t>
  </si>
  <si>
    <t>Vedi voce n° 9 [m³ 7.00]</t>
  </si>
  <si>
    <t/>
  </si>
  <si>
    <t/>
  </si>
  <si>
    <t/>
  </si>
  <si>
    <t>17.000</t>
  </si>
  <si>
    <t>ROUND(PRODUCT(E$ROW_PU$:H$ROW_LUNG$,7.00),2)</t>
  </si>
  <si>
    <t>119.00</t>
  </si>
  <si>
    <t>Vedi voce n° 10 [m³ 1.75]</t>
  </si>
  <si>
    <t/>
  </si>
  <si>
    <t/>
  </si>
  <si>
    <t/>
  </si>
  <si>
    <t>17.000</t>
  </si>
  <si>
    <t>ROUND(PRODUCT(E$ROW_PU$:H$ROW_LUNG$,1.75),2)</t>
  </si>
  <si>
    <t>29.75</t>
  </si>
  <si>
    <t>3'</t>
  </si>
  <si>
    <t>SOMMANO 100 kg</t>
  </si>
  <si>
    <t>ROUND(SUM(I$ROW_ID_SOMMANO_INIT$:I$ROW_ID_SOMMANO_FINE$),2)</t>
  </si>
  <si>
    <t>12969.37</t>
  </si>
  <si>
    <t>2.21</t>
  </si>
  <si>
    <t>ROUND(PRODUCT(I$ROW_SOMMANO_QTA$:J$ROW_UNITARIO$),2)</t>
  </si>
  <si>
    <t>28662.31</t>
  </si>
  <si>
    <t/>
  </si>
  <si>
    <t>75</t>
  </si>
  <si>
    <t>1C.01.050.0010.c</t>
  </si>
  <si>
    <t>Demolizione totale o parziale di solaio in legno, sia semplice che composto, di qualsiasi spessore, esclusa l'eventuale caldana. Comprese le opere provvisionali di sostegno e protezione; il carico e  trasporto al punto di scarico; l'abbassamento e accatastamento delle parti riutilizzabili nell'ambito del cantiere; il carico e trasporto delle macerie agli impianti di stoccaggio, di recupero o a discarica. Esclusi gli oneri di smaltimento: - con rimozione della sola grossa armatura</t>
  </si>
  <si>
    <t>M I S U R A Z I O N I:</t>
  </si>
  <si>
    <t>SOLAI PIANO TERRA/PIANO PRIMO</t>
  </si>
  <si>
    <t/>
  </si>
  <si>
    <t/>
  </si>
  <si>
    <t/>
  </si>
  <si>
    <t>0</t>
  </si>
  <si>
    <t>ROUND(PRODUCT(E$ROW_PU$:H$ROW_LUNG$),2)</t>
  </si>
  <si>
    <t>0.00</t>
  </si>
  <si>
    <t>VG.1.08</t>
  </si>
  <si>
    <t/>
  </si>
  <si>
    <t>3.13</t>
  </si>
  <si>
    <t>4.580</t>
  </si>
  <si>
    <t/>
  </si>
  <si>
    <t>ROUND(PRODUCT(E$ROW_PU$:H$ROW_LUNG$),2)</t>
  </si>
  <si>
    <t>14.34</t>
  </si>
  <si>
    <t>3'</t>
  </si>
  <si>
    <t>SOMMANO m²</t>
  </si>
  <si>
    <t>ROUND(SUM(I$ROW_ID_SOMMANO_INIT$:I$ROW_ID_SOMMANO_FINE$),2)</t>
  </si>
  <si>
    <t>14.34</t>
  </si>
  <si>
    <t>6.59</t>
  </si>
  <si>
    <t>ROUND(PRODUCT(I$ROW_SOMMANO_QTA$:J$ROW_UNITARIO$),2)</t>
  </si>
  <si>
    <t>94.50</t>
  </si>
  <si>
    <t/>
  </si>
  <si>
    <t>76</t>
  </si>
  <si>
    <t>1C.01.030.0030.c</t>
  </si>
  <si>
    <t>Demolizione di strutture e murature in conglomerato cementizio non armato, totale o parziale, entro e fuori terra, a qualsiasi altezza, con relativi intonaci e rivestimenti, con l'impiego di attrezzature meccaniche adeguate alla dimensione della demolizione, compreso ogni intervento manuale, per tagli di murature, aperture vani porte e finestre, fori passanti, sottomurazioni e qualsiasi altro scopo. Compresa la movimentazione con qualsiasi mezzo manuale o meccanico nell'ambito del cantiere, il carico ed il trasporto alle discariche autorizzate. Esclusi gli oneri di smaltimento. Per ogni intervento con volume: - da 0,051 a 0,500 m³</t>
  </si>
  <si>
    <t>M I S U R A Z I O N I:</t>
  </si>
  <si>
    <t>PIANO TERRA/PIANO PRIMO</t>
  </si>
  <si>
    <t/>
  </si>
  <si>
    <t/>
  </si>
  <si>
    <t/>
  </si>
  <si>
    <t>0</t>
  </si>
  <si>
    <t>ROUND(PRODUCT(E$ROW_PU$:H$ROW_LUNG$),2)</t>
  </si>
  <si>
    <t>0.00</t>
  </si>
  <si>
    <t>VG.1.03</t>
  </si>
  <si>
    <t>3.00</t>
  </si>
  <si>
    <t>5.63</t>
  </si>
  <si>
    <t>0.400</t>
  </si>
  <si>
    <t>0.050</t>
  </si>
  <si>
    <t>ROUND(PRODUCT(E$ROW_PU$:H$ROW_LUNG$),2)</t>
  </si>
  <si>
    <t>0.34</t>
  </si>
  <si>
    <t>3'</t>
  </si>
  <si>
    <t>SOMMANO m³</t>
  </si>
  <si>
    <t>ROUND(SUM(I$ROW_ID_SOMMANO_INIT$:I$ROW_ID_SOMMANO_FINE$),2)</t>
  </si>
  <si>
    <t>0.34</t>
  </si>
  <si>
    <t>277.86</t>
  </si>
  <si>
    <t>ROUND(PRODUCT(I$ROW_SOMMANO_QTA$:J$ROW_UNITARIO$),2)</t>
  </si>
  <si>
    <t>94.47</t>
  </si>
  <si>
    <t/>
  </si>
  <si>
    <t>77</t>
  </si>
  <si>
    <t>C15005c</t>
  </si>
  <si>
    <t>Carpenteria in acciaio in profilati laminati a caldo della serie IPE, HEA, HEB, HEM, UPN, angolari, piatti compresi eventuali connettori, piastre di attacco e di irrigidimento, taglio a misura, forature, flange, bullonatura o saldatura e quanto altro occorre per dare l'opera finita, esclusi trattamenti protettivi e verniciature: per strutture semplici: in acciaio S275 JR - classe di esecuzione EXC1 o EXC2. Prezzario DEI II Sem.2022</t>
  </si>
  <si>
    <t>M I S U R A Z I O N I:</t>
  </si>
  <si>
    <t>In analogia per piastre in acciaio per tirante piatto </t>
  </si>
  <si>
    <t/>
  </si>
  <si>
    <t/>
  </si>
  <si>
    <t/>
  </si>
  <si>
    <t>0</t>
  </si>
  <si>
    <t>ROUND(PRODUCT(E$ROW_PU$:H$ROW_LUNG$),2)</t>
  </si>
  <si>
    <t>0.00</t>
  </si>
  <si>
    <t>PIANTA SOLAIO PIANO TERRA/PIANO PRIMO</t>
  </si>
  <si>
    <t/>
  </si>
  <si>
    <t/>
  </si>
  <si>
    <t/>
  </si>
  <si>
    <t>0</t>
  </si>
  <si>
    <t>ROUND(PRODUCT(E$ROW_PU$:H$ROW_LUNG$),2)</t>
  </si>
  <si>
    <t>0.00</t>
  </si>
  <si>
    <t>VG.1.01 - VG.1.02</t>
  </si>
  <si>
    <t>2.00</t>
  </si>
  <si>
    <t>10.43</t>
  </si>
  <si>
    <t>0.120</t>
  </si>
  <si>
    <t>80.000</t>
  </si>
  <si>
    <t>ROUND(PRODUCT(E$ROW_PU$:H$ROW_LUNG$),2)</t>
  </si>
  <si>
    <t>200.26</t>
  </si>
  <si>
    <t>VG.1.03 - VG.1.06</t>
  </si>
  <si>
    <t/>
  </si>
  <si>
    <t>14.41</t>
  </si>
  <si>
    <t>0.120</t>
  </si>
  <si>
    <t>80.000</t>
  </si>
  <si>
    <t>ROUND(PRODUCT(E$ROW_PU$:H$ROW_LUNG$),2)</t>
  </si>
  <si>
    <t>138.34</t>
  </si>
  <si>
    <t>VG.1.09</t>
  </si>
  <si>
    <t>2.00</t>
  </si>
  <si>
    <t>8.33</t>
  </si>
  <si>
    <t>0.120</t>
  </si>
  <si>
    <t>80.000</t>
  </si>
  <si>
    <t>ROUND(PRODUCT(E$ROW_PU$:H$ROW_LUNG$),2)</t>
  </si>
  <si>
    <t>159.94</t>
  </si>
  <si>
    <t>VG.1.10</t>
  </si>
  <si>
    <t/>
  </si>
  <si>
    <t>8.33</t>
  </si>
  <si>
    <t>0.120</t>
  </si>
  <si>
    <t>80.000</t>
  </si>
  <si>
    <t>ROUND(PRODUCT(E$ROW_PU$:H$ROW_LUNG$),2)</t>
  </si>
  <si>
    <t>79.97</t>
  </si>
  <si>
    <t>Piastre rettangolari 20x12 sp 18 mm</t>
  </si>
  <si>
    <t/>
  </si>
  <si>
    <t/>
  </si>
  <si>
    <t/>
  </si>
  <si>
    <t>0</t>
  </si>
  <si>
    <t>ROUND(PRODUCT(E$ROW_PU$:H$ROW_LUNG$),2)</t>
  </si>
  <si>
    <t>0.00</t>
  </si>
  <si>
    <t>Su tiranti piatti</t>
  </si>
  <si>
    <t/>
  </si>
  <si>
    <t/>
  </si>
  <si>
    <t/>
  </si>
  <si>
    <t>0</t>
  </si>
  <si>
    <t>ROUND(PRODUCT(E$ROW_PU$:H$ROW_LUNG$),2)</t>
  </si>
  <si>
    <t>0.00</t>
  </si>
  <si>
    <t>PIANTA SOLAIO PIANO TERRA/PIANO PRIMO</t>
  </si>
  <si>
    <t/>
  </si>
  <si>
    <t/>
  </si>
  <si>
    <t/>
  </si>
  <si>
    <t>0</t>
  </si>
  <si>
    <t>ROUND(PRODUCT(E$ROW_PU$:H$ROW_LUNG$),2)</t>
  </si>
  <si>
    <t>0.00</t>
  </si>
  <si>
    <t>VG.1.03</t>
  </si>
  <si>
    <t>2.00</t>
  </si>
  <si>
    <t>0.20</t>
  </si>
  <si>
    <t>0.120</t>
  </si>
  <si>
    <t>144.000</t>
  </si>
  <si>
    <t>ROUND(PRODUCT(E$ROW_PU$:H$ROW_LUNG$),2)</t>
  </si>
  <si>
    <t>6.91</t>
  </si>
  <si>
    <t>Su tiranti diam 20</t>
  </si>
  <si>
    <t/>
  </si>
  <si>
    <t/>
  </si>
  <si>
    <t/>
  </si>
  <si>
    <t>0</t>
  </si>
  <si>
    <t>ROUND(PRODUCT(E$ROW_PU$:H$ROW_LUNG$),2)</t>
  </si>
  <si>
    <t>0.00</t>
  </si>
  <si>
    <t>PIANTA SOLAIO PIANO PRIMO/SOTTOTETTO</t>
  </si>
  <si>
    <t/>
  </si>
  <si>
    <t/>
  </si>
  <si>
    <t/>
  </si>
  <si>
    <t>0</t>
  </si>
  <si>
    <t>ROUND(PRODUCT(E$ROW_PU$:H$ROW_LUNG$),2)</t>
  </si>
  <si>
    <t>0.00</t>
  </si>
  <si>
    <t>Sottotetto</t>
  </si>
  <si>
    <t>16.00</t>
  </si>
  <si>
    <t>0.20</t>
  </si>
  <si>
    <t>0.120</t>
  </si>
  <si>
    <t>144.000</t>
  </si>
  <si>
    <t>ROUND(PRODUCT(E$ROW_PU$:H$ROW_LUNG$),2)</t>
  </si>
  <si>
    <t>55.30</t>
  </si>
  <si>
    <t>Piastre a C in spessore di solaio</t>
  </si>
  <si>
    <t/>
  </si>
  <si>
    <t/>
  </si>
  <si>
    <t/>
  </si>
  <si>
    <t>0</t>
  </si>
  <si>
    <t>ROUND(PRODUCT(E$ROW_PU$:H$ROW_LUNG$),2)</t>
  </si>
  <si>
    <t>0.00</t>
  </si>
  <si>
    <t>Su tiranti diam 20</t>
  </si>
  <si>
    <t/>
  </si>
  <si>
    <t/>
  </si>
  <si>
    <t/>
  </si>
  <si>
    <t>0</t>
  </si>
  <si>
    <t>ROUND(PRODUCT(E$ROW_PU$:H$ROW_LUNG$),2)</t>
  </si>
  <si>
    <t>0.00</t>
  </si>
  <si>
    <t>PIANTA SOLAIO PIANO TERRA/PIANO PRIMO</t>
  </si>
  <si>
    <t/>
  </si>
  <si>
    <t/>
  </si>
  <si>
    <t/>
  </si>
  <si>
    <t>0</t>
  </si>
  <si>
    <t>ROUND(PRODUCT(E$ROW_PU$:H$ROW_LUNG$),2)</t>
  </si>
  <si>
    <t>0.00</t>
  </si>
  <si>
    <t>Peso 11 Kg/cad</t>
  </si>
  <si>
    <t>23.00</t>
  </si>
  <si>
    <t/>
  </si>
  <si>
    <t/>
  </si>
  <si>
    <t>11.000</t>
  </si>
  <si>
    <t>ROUND(PRODUCT(E$ROW_PU$:H$ROW_LUNG$),2)</t>
  </si>
  <si>
    <t>253.00</t>
  </si>
  <si>
    <t>PIANTA SOLAIO PIANO PRIMO/SOTTOTETTO</t>
  </si>
  <si>
    <t/>
  </si>
  <si>
    <t/>
  </si>
  <si>
    <t/>
  </si>
  <si>
    <t>0</t>
  </si>
  <si>
    <t>ROUND(PRODUCT(E$ROW_PU$:H$ROW_LUNG$),2)</t>
  </si>
  <si>
    <t>0.00</t>
  </si>
  <si>
    <t>Peso 11 Kg/cad</t>
  </si>
  <si>
    <t>83.00</t>
  </si>
  <si>
    <t/>
  </si>
  <si>
    <t/>
  </si>
  <si>
    <t>11.000</t>
  </si>
  <si>
    <t>ROUND(PRODUCT(E$ROW_PU$:H$ROW_LUNG$),2)</t>
  </si>
  <si>
    <t>913.00</t>
  </si>
  <si>
    <t>Su tiranti piatti</t>
  </si>
  <si>
    <t/>
  </si>
  <si>
    <t/>
  </si>
  <si>
    <t/>
  </si>
  <si>
    <t>0</t>
  </si>
  <si>
    <t>ROUND(PRODUCT(E$ROW_PU$:H$ROW_LUNG$),2)</t>
  </si>
  <si>
    <t>0.00</t>
  </si>
  <si>
    <t>PIANTA SOLAIO PIANO TERRA/PIANO PRIMO</t>
  </si>
  <si>
    <t/>
  </si>
  <si>
    <t/>
  </si>
  <si>
    <t/>
  </si>
  <si>
    <t>0</t>
  </si>
  <si>
    <t>ROUND(PRODUCT(E$ROW_PU$:H$ROW_LUNG$),2)</t>
  </si>
  <si>
    <t>0.00</t>
  </si>
  <si>
    <t>Peso 11 Kg/cad</t>
  </si>
  <si>
    <t>29.00</t>
  </si>
  <si>
    <t/>
  </si>
  <si>
    <t/>
  </si>
  <si>
    <t>11.000</t>
  </si>
  <si>
    <t>ROUND(PRODUCT(E$ROW_PU$:H$ROW_LUNG$),2)</t>
  </si>
  <si>
    <t>319.00</t>
  </si>
  <si>
    <t>Su diatoni artificiali</t>
  </si>
  <si>
    <t/>
  </si>
  <si>
    <t/>
  </si>
  <si>
    <t/>
  </si>
  <si>
    <t>0</t>
  </si>
  <si>
    <t>ROUND(PRODUCT(E$ROW_PU$:H$ROW_LUNG$),2)</t>
  </si>
  <si>
    <t>0.00</t>
  </si>
  <si>
    <t>PIANTA SOLAIO PIANO TERRA/PIANO PRIMO</t>
  </si>
  <si>
    <t/>
  </si>
  <si>
    <t/>
  </si>
  <si>
    <t/>
  </si>
  <si>
    <t>0</t>
  </si>
  <si>
    <t>ROUND(PRODUCT(E$ROW_PU$:H$ROW_LUNG$),2)</t>
  </si>
  <si>
    <t>0.00</t>
  </si>
  <si>
    <t>Peso 11 Kg/cad</t>
  </si>
  <si>
    <t>30.00</t>
  </si>
  <si>
    <t/>
  </si>
  <si>
    <t/>
  </si>
  <si>
    <t>11.000</t>
  </si>
  <si>
    <t>ROUND(PRODUCT(E$ROW_PU$:H$ROW_LUNG$),2)</t>
  </si>
  <si>
    <t>330.00</t>
  </si>
  <si>
    <t>PIANTA SOLAIO PIANO AMMEZZATO</t>
  </si>
  <si>
    <t/>
  </si>
  <si>
    <t/>
  </si>
  <si>
    <t/>
  </si>
  <si>
    <t>0</t>
  </si>
  <si>
    <t>ROUND(PRODUCT(E$ROW_PU$:H$ROW_LUNG$),2)</t>
  </si>
  <si>
    <t>0.00</t>
  </si>
  <si>
    <t>Peso 11 Kg/cad</t>
  </si>
  <si>
    <t>8.00</t>
  </si>
  <si>
    <t/>
  </si>
  <si>
    <t/>
  </si>
  <si>
    <t>11.000</t>
  </si>
  <si>
    <t>ROUND(PRODUCT(E$ROW_PU$:H$ROW_LUNG$),2)</t>
  </si>
  <si>
    <t>88.00</t>
  </si>
  <si>
    <t>PIANTA SOLAIO PIANO PRIMO/SOTTOTETTO</t>
  </si>
  <si>
    <t/>
  </si>
  <si>
    <t/>
  </si>
  <si>
    <t/>
  </si>
  <si>
    <t>0</t>
  </si>
  <si>
    <t>ROUND(PRODUCT(E$ROW_PU$:H$ROW_LUNG$),2)</t>
  </si>
  <si>
    <t>0.00</t>
  </si>
  <si>
    <t>Peso 11 Kg/cad</t>
  </si>
  <si>
    <t>3.00</t>
  </si>
  <si>
    <t/>
  </si>
  <si>
    <t/>
  </si>
  <si>
    <t>11.000</t>
  </si>
  <si>
    <t>ROUND(PRODUCT(E$ROW_PU$:H$ROW_LUNG$),2)</t>
  </si>
  <si>
    <t>33.00</t>
  </si>
  <si>
    <t>Rinforzo delle travi primarie e secondarie</t>
  </si>
  <si>
    <t/>
  </si>
  <si>
    <t/>
  </si>
  <si>
    <t/>
  </si>
  <si>
    <t>0</t>
  </si>
  <si>
    <t>ROUND(PRODUCT(E$ROW_PU$:H$ROW_LUNG$),2)</t>
  </si>
  <si>
    <t>0.00</t>
  </si>
  <si>
    <t>SOLAIO PIANO TERRA/PIANO PRIMO</t>
  </si>
  <si>
    <t/>
  </si>
  <si>
    <t/>
  </si>
  <si>
    <t/>
  </si>
  <si>
    <t>0</t>
  </si>
  <si>
    <t>ROUND(PRODUCT(E$ROW_PU$:H$ROW_LUNG$),2)</t>
  </si>
  <si>
    <t>0.00</t>
  </si>
  <si>
    <t>VG.0.05 - Piatto orizzontale</t>
  </si>
  <si>
    <t>4.00</t>
  </si>
  <si>
    <t>3.02</t>
  </si>
  <si>
    <t>0.250</t>
  </si>
  <si>
    <t>112.000</t>
  </si>
  <si>
    <t>ROUND(PRODUCT(E$ROW_PU$:H$ROW_LUNG$),2)</t>
  </si>
  <si>
    <t>338.24</t>
  </si>
  <si>
    <t>VG.0.05 - piatto verticale</t>
  </si>
  <si>
    <t>4.00</t>
  </si>
  <si>
    <t>3.02</t>
  </si>
  <si>
    <t>0.080</t>
  </si>
  <si>
    <t>112.000</t>
  </si>
  <si>
    <t>ROUND(PRODUCT(E$ROW_PU$:H$ROW_LUNG$),2)</t>
  </si>
  <si>
    <t>108.24</t>
  </si>
  <si>
    <t>VG.0.05 - Rinforzi a L 12x8</t>
  </si>
  <si>
    <t>8.00</t>
  </si>
  <si>
    <t>3.02</t>
  </si>
  <si>
    <t>0.200</t>
  </si>
  <si>
    <t>112.000</t>
  </si>
  <si>
    <t>ROUND(PRODUCT(E$ROW_PU$:H$ROW_LUNG$),2)</t>
  </si>
  <si>
    <t>541.18</t>
  </si>
  <si>
    <t>VG.0.08</t>
  </si>
  <si>
    <t>7.00</t>
  </si>
  <si>
    <t>4.72</t>
  </si>
  <si>
    <t>0.140</t>
  </si>
  <si>
    <t>80.000</t>
  </si>
  <si>
    <t>ROUND(PRODUCT(E$ROW_PU$:H$ROW_LUNG$),2)</t>
  </si>
  <si>
    <t>370.05</t>
  </si>
  <si>
    <t>VG.0.10</t>
  </si>
  <si>
    <t>6.00</t>
  </si>
  <si>
    <t>10.92</t>
  </si>
  <si>
    <t>0.140</t>
  </si>
  <si>
    <t>80.000</t>
  </si>
  <si>
    <t>ROUND(PRODUCT(E$ROW_PU$:H$ROW_LUNG$),2)</t>
  </si>
  <si>
    <t>733.82</t>
  </si>
  <si>
    <t>VG.0.11 - Piatto orizzontale</t>
  </si>
  <si>
    <t>4.00</t>
  </si>
  <si>
    <t>3.04</t>
  </si>
  <si>
    <t>0.250</t>
  </si>
  <si>
    <t>112.000</t>
  </si>
  <si>
    <t>ROUND(PRODUCT(E$ROW_PU$:H$ROW_LUNG$),2)</t>
  </si>
  <si>
    <t>340.48</t>
  </si>
  <si>
    <t>VG.0.11 - piatto verticale</t>
  </si>
  <si>
    <t>4.00</t>
  </si>
  <si>
    <t>3.04</t>
  </si>
  <si>
    <t>0.080</t>
  </si>
  <si>
    <t>112.000</t>
  </si>
  <si>
    <t>ROUND(PRODUCT(E$ROW_PU$:H$ROW_LUNG$),2)</t>
  </si>
  <si>
    <t>108.95</t>
  </si>
  <si>
    <t>VG.0.11 - Rinforzi a L 12x8</t>
  </si>
  <si>
    <t>8.00</t>
  </si>
  <si>
    <t>3.04</t>
  </si>
  <si>
    <t>0.200</t>
  </si>
  <si>
    <t>112.000</t>
  </si>
  <si>
    <t>ROUND(PRODUCT(E$ROW_PU$:H$ROW_LUNG$),2)</t>
  </si>
  <si>
    <t>544.77</t>
  </si>
  <si>
    <t>VG.0.16</t>
  </si>
  <si>
    <t>9.00</t>
  </si>
  <si>
    <t>7.33</t>
  </si>
  <si>
    <t>0.140</t>
  </si>
  <si>
    <t>80.000</t>
  </si>
  <si>
    <t>ROUND(PRODUCT(E$ROW_PU$:H$ROW_LUNG$),2)</t>
  </si>
  <si>
    <t>738.86</t>
  </si>
  <si>
    <t>SOLAIO PIANO AMMEZZATO/PIANO PRIMO</t>
  </si>
  <si>
    <t/>
  </si>
  <si>
    <t/>
  </si>
  <si>
    <t/>
  </si>
  <si>
    <t>0</t>
  </si>
  <si>
    <t>ROUND(PRODUCT(E$ROW_PU$:H$ROW_LUNG$),2)</t>
  </si>
  <si>
    <t>0.00</t>
  </si>
  <si>
    <t>VG.AMM.02 </t>
  </si>
  <si>
    <t>4.00</t>
  </si>
  <si>
    <t>1.41</t>
  </si>
  <si>
    <t>0.140</t>
  </si>
  <si>
    <t>80.000</t>
  </si>
  <si>
    <t>ROUND(PRODUCT(E$ROW_PU$:H$ROW_LUNG$),2)</t>
  </si>
  <si>
    <t>63.17</t>
  </si>
  <si>
    <t>VG.AMM.03 - Piatto orizzontale</t>
  </si>
  <si>
    <t>7.00</t>
  </si>
  <si>
    <t>3.66</t>
  </si>
  <si>
    <t>0.250</t>
  </si>
  <si>
    <t>112.000</t>
  </si>
  <si>
    <t>ROUND(PRODUCT(E$ROW_PU$:H$ROW_LUNG$),2)</t>
  </si>
  <si>
    <t>717.36</t>
  </si>
  <si>
    <t>VG.AMM.03 - piatto verticale</t>
  </si>
  <si>
    <t>7.00</t>
  </si>
  <si>
    <t>3.66</t>
  </si>
  <si>
    <t>0.080</t>
  </si>
  <si>
    <t>112.000</t>
  </si>
  <si>
    <t>ROUND(PRODUCT(E$ROW_PU$:H$ROW_LUNG$),2)</t>
  </si>
  <si>
    <t>229.56</t>
  </si>
  <si>
    <t>VG.AMM.03 - Rinforzi a L 12x8</t>
  </si>
  <si>
    <t>14.00</t>
  </si>
  <si>
    <t>3.66</t>
  </si>
  <si>
    <t>0.200</t>
  </si>
  <si>
    <t>112.000</t>
  </si>
  <si>
    <t>ROUND(PRODUCT(E$ROW_PU$:H$ROW_LUNG$),2)</t>
  </si>
  <si>
    <t>1147.78</t>
  </si>
  <si>
    <t>SOLAIO PIANO PIANO PRIMO/SOTTOTETTO</t>
  </si>
  <si>
    <t/>
  </si>
  <si>
    <t/>
  </si>
  <si>
    <t/>
  </si>
  <si>
    <t>0</t>
  </si>
  <si>
    <t>ROUND(PRODUCT(E$ROW_PU$:H$ROW_LUNG$),2)</t>
  </si>
  <si>
    <t>0.00</t>
  </si>
  <si>
    <t>VG.1.01 - Piatto orizzontale</t>
  </si>
  <si>
    <t>8.00</t>
  </si>
  <si>
    <t>3.63</t>
  </si>
  <si>
    <t>0.250</t>
  </si>
  <si>
    <t>112.000</t>
  </si>
  <si>
    <t>ROUND(PRODUCT(E$ROW_PU$:H$ROW_LUNG$),2)</t>
  </si>
  <si>
    <t>813.12</t>
  </si>
  <si>
    <t>VG.1.01 - piatto verticale</t>
  </si>
  <si>
    <t>8.00</t>
  </si>
  <si>
    <t>3.63</t>
  </si>
  <si>
    <t>0.080</t>
  </si>
  <si>
    <t>112.000</t>
  </si>
  <si>
    <t>ROUND(PRODUCT(E$ROW_PU$:H$ROW_LUNG$),2)</t>
  </si>
  <si>
    <t>260.20</t>
  </si>
  <si>
    <t>VG.1.01 - Rinforzi a L 12x8</t>
  </si>
  <si>
    <t>16.00</t>
  </si>
  <si>
    <t>3.63</t>
  </si>
  <si>
    <t>0.200</t>
  </si>
  <si>
    <t>112.000</t>
  </si>
  <si>
    <t>ROUND(PRODUCT(E$ROW_PU$:H$ROW_LUNG$),2)</t>
  </si>
  <si>
    <t>1300.99</t>
  </si>
  <si>
    <t>VG.1.03</t>
  </si>
  <si>
    <t>8.00</t>
  </si>
  <si>
    <t>8.41</t>
  </si>
  <si>
    <t>0.140</t>
  </si>
  <si>
    <t>80.000</t>
  </si>
  <si>
    <t>ROUND(PRODUCT(E$ROW_PU$:H$ROW_LUNG$),2)</t>
  </si>
  <si>
    <t>753.54</t>
  </si>
  <si>
    <t>VG.1.04 - Piatto orizzontale</t>
  </si>
  <si>
    <t>8.00</t>
  </si>
  <si>
    <t>3.02</t>
  </si>
  <si>
    <t>0.250</t>
  </si>
  <si>
    <t>112.000</t>
  </si>
  <si>
    <t>ROUND(PRODUCT(E$ROW_PU$:H$ROW_LUNG$),2)</t>
  </si>
  <si>
    <t>676.48</t>
  </si>
  <si>
    <t>VG.1.04 - piatto verticale</t>
  </si>
  <si>
    <t>8.00</t>
  </si>
  <si>
    <t>3.02</t>
  </si>
  <si>
    <t>0.080</t>
  </si>
  <si>
    <t>112.000</t>
  </si>
  <si>
    <t>ROUND(PRODUCT(E$ROW_PU$:H$ROW_LUNG$),2)</t>
  </si>
  <si>
    <t>216.47</t>
  </si>
  <si>
    <t>VG.1.04 - Rinforzi a L 12x8</t>
  </si>
  <si>
    <t>16.00</t>
  </si>
  <si>
    <t>3.02</t>
  </si>
  <si>
    <t>0.200</t>
  </si>
  <si>
    <t>112.000</t>
  </si>
  <si>
    <t>ROUND(PRODUCT(E$ROW_PU$:H$ROW_LUNG$),2)</t>
  </si>
  <si>
    <t>1082.37</t>
  </si>
  <si>
    <t>VG.1.05</t>
  </si>
  <si>
    <t>6.00</t>
  </si>
  <si>
    <t>10.11</t>
  </si>
  <si>
    <t>0.140</t>
  </si>
  <si>
    <t>80.000</t>
  </si>
  <si>
    <t>ROUND(PRODUCT(E$ROW_PU$:H$ROW_LUNG$),2)</t>
  </si>
  <si>
    <t>679.39</t>
  </si>
  <si>
    <t>VG.1.06</t>
  </si>
  <si>
    <t>6.00</t>
  </si>
  <si>
    <t>5.96</t>
  </si>
  <si>
    <t>0.140</t>
  </si>
  <si>
    <t>80.000</t>
  </si>
  <si>
    <t>ROUND(PRODUCT(E$ROW_PU$:H$ROW_LUNG$),2)</t>
  </si>
  <si>
    <t>400.51</t>
  </si>
  <si>
    <t>VG.1.08 - Piatto orizzontale</t>
  </si>
  <si>
    <t>8.00</t>
  </si>
  <si>
    <t>3.10</t>
  </si>
  <si>
    <t>0.250</t>
  </si>
  <si>
    <t>112.000</t>
  </si>
  <si>
    <t>ROUND(PRODUCT(E$ROW_PU$:H$ROW_LUNG$),2)</t>
  </si>
  <si>
    <t>694.40</t>
  </si>
  <si>
    <t>VG.1.08 - piatto verticale</t>
  </si>
  <si>
    <t>8.00</t>
  </si>
  <si>
    <t>3.10</t>
  </si>
  <si>
    <t>0.080</t>
  </si>
  <si>
    <t>112.000</t>
  </si>
  <si>
    <t>ROUND(PRODUCT(E$ROW_PU$:H$ROW_LUNG$),2)</t>
  </si>
  <si>
    <t>222.21</t>
  </si>
  <si>
    <t>VG.1.08 - Rinforzi a L 12x8</t>
  </si>
  <si>
    <t>8.00</t>
  </si>
  <si>
    <t>3.10</t>
  </si>
  <si>
    <t>0.200</t>
  </si>
  <si>
    <t>112.000</t>
  </si>
  <si>
    <t>ROUND(PRODUCT(E$ROW_PU$:H$ROW_LUNG$),2)</t>
  </si>
  <si>
    <t>555.52</t>
  </si>
  <si>
    <t>VG.1.09 - (7.36/0.30=24.53 - previsti 25 a trave secondaria) </t>
  </si>
  <si>
    <t>9.00</t>
  </si>
  <si>
    <t>7.36</t>
  </si>
  <si>
    <t>0.140</t>
  </si>
  <si>
    <t>80.000</t>
  </si>
  <si>
    <t>ROUND(PRODUCT(E$ROW_PU$:H$ROW_LUNG$),2)</t>
  </si>
  <si>
    <t>741.89</t>
  </si>
  <si>
    <t>CONTROSOFFITTO SALONE</t>
  </si>
  <si>
    <t/>
  </si>
  <si>
    <t/>
  </si>
  <si>
    <t/>
  </si>
  <si>
    <t>0</t>
  </si>
  <si>
    <t>ROUND(PRODUCT(E$ROW_PU$:H$ROW_LUNG$),2)</t>
  </si>
  <si>
    <t>0.00</t>
  </si>
  <si>
    <t>VG.0.09</t>
  </si>
  <si>
    <t>14.00</t>
  </si>
  <si>
    <t>13.01</t>
  </si>
  <si>
    <t>0.140</t>
  </si>
  <si>
    <t>80.000</t>
  </si>
  <si>
    <t>ROUND(PRODUCT(E$ROW_PU$:H$ROW_LUNG$),2)</t>
  </si>
  <si>
    <t>2039.97</t>
  </si>
  <si>
    <t>Cerchiature vani con profilo a L 150x100x12 peso 22.60 Kg/ml</t>
  </si>
  <si>
    <t/>
  </si>
  <si>
    <t/>
  </si>
  <si>
    <t/>
  </si>
  <si>
    <t>0</t>
  </si>
  <si>
    <t>ROUND(PRODUCT(E$ROW_PU$:H$ROW_LUNG$),2)</t>
  </si>
  <si>
    <t>0.00</t>
  </si>
  <si>
    <t>Compreso i fissaggio con vite a testa svasata alternata 13x55 - le altre tipologie di fissaggio saranno compensate a parte</t>
  </si>
  <si>
    <t/>
  </si>
  <si>
    <t/>
  </si>
  <si>
    <t/>
  </si>
  <si>
    <t>0</t>
  </si>
  <si>
    <t>ROUND(PRODUCT(E$ROW_PU$:H$ROW_LUNG$),2)</t>
  </si>
  <si>
    <t>0.00</t>
  </si>
  <si>
    <t>SOLAIO PIANO TERRA/AMMEZZATO</t>
  </si>
  <si>
    <t/>
  </si>
  <si>
    <t/>
  </si>
  <si>
    <t/>
  </si>
  <si>
    <t>0</t>
  </si>
  <si>
    <t>ROUND(PRODUCT(E$ROW_PU$:H$ROW_LUNG$),2)</t>
  </si>
  <si>
    <t>0.00</t>
  </si>
  <si>
    <t>VG.0.01</t>
  </si>
  <si>
    <t>2.00</t>
  </si>
  <si>
    <t>4.29</t>
  </si>
  <si>
    <t/>
  </si>
  <si>
    <t>22.600</t>
  </si>
  <si>
    <t>ROUND(PRODUCT(E$ROW_PU$:H$ROW_LUNG$),2)</t>
  </si>
  <si>
    <t>193.91</t>
  </si>
  <si>
    <t>VG.0.01</t>
  </si>
  <si>
    <t>2.00</t>
  </si>
  <si>
    <t>3.66</t>
  </si>
  <si>
    <t/>
  </si>
  <si>
    <t>22.600</t>
  </si>
  <si>
    <t>ROUND(PRODUCT(E$ROW_PU$:H$ROW_LUNG$),2)</t>
  </si>
  <si>
    <t>165.43</t>
  </si>
  <si>
    <t>VG.0.02</t>
  </si>
  <si>
    <t>2.00</t>
  </si>
  <si>
    <t>4.36</t>
  </si>
  <si>
    <t/>
  </si>
  <si>
    <t>22.600</t>
  </si>
  <si>
    <t>ROUND(PRODUCT(E$ROW_PU$:H$ROW_LUNG$),2)</t>
  </si>
  <si>
    <t>197.07</t>
  </si>
  <si>
    <t>VG.0.02</t>
  </si>
  <si>
    <t>2.00</t>
  </si>
  <si>
    <t>1.42</t>
  </si>
  <si>
    <t/>
  </si>
  <si>
    <t>22.600</t>
  </si>
  <si>
    <t>ROUND(PRODUCT(E$ROW_PU$:H$ROW_LUNG$),2)</t>
  </si>
  <si>
    <t>64.18</t>
  </si>
  <si>
    <t>VG.0.03</t>
  </si>
  <si>
    <t/>
  </si>
  <si>
    <t>3.72</t>
  </si>
  <si>
    <t/>
  </si>
  <si>
    <t>22.600</t>
  </si>
  <si>
    <t>ROUND(PRODUCT(E$ROW_PU$:H$ROW_LUNG$),2)</t>
  </si>
  <si>
    <t>84.07</t>
  </si>
  <si>
    <t>VG.0.03</t>
  </si>
  <si>
    <t/>
  </si>
  <si>
    <t>3.22</t>
  </si>
  <si>
    <t/>
  </si>
  <si>
    <t>22.600</t>
  </si>
  <si>
    <t>ROUND(PRODUCT(E$ROW_PU$:H$ROW_LUNG$),2)</t>
  </si>
  <si>
    <t>72.77</t>
  </si>
  <si>
    <t>VG.0.03</t>
  </si>
  <si>
    <t/>
  </si>
  <si>
    <t>2.51</t>
  </si>
  <si>
    <t/>
  </si>
  <si>
    <t>22.600</t>
  </si>
  <si>
    <t>ROUND(PRODUCT(E$ROW_PU$:H$ROW_LUNG$),2)</t>
  </si>
  <si>
    <t>56.73</t>
  </si>
  <si>
    <t>SOLAIO PIANO TERRA/PIANO PRIMO</t>
  </si>
  <si>
    <t/>
  </si>
  <si>
    <t/>
  </si>
  <si>
    <t/>
  </si>
  <si>
    <t>0</t>
  </si>
  <si>
    <t>ROUND(PRODUCT(E$ROW_PU$:H$ROW_LUNG$),2)</t>
  </si>
  <si>
    <t>0.00</t>
  </si>
  <si>
    <t>VG.0.04</t>
  </si>
  <si>
    <t>2.00</t>
  </si>
  <si>
    <t>5.58</t>
  </si>
  <si>
    <t/>
  </si>
  <si>
    <t>22.600</t>
  </si>
  <si>
    <t>ROUND(PRODUCT(E$ROW_PU$:H$ROW_LUNG$),2)</t>
  </si>
  <si>
    <t>252.22</t>
  </si>
  <si>
    <t>VG.0.04</t>
  </si>
  <si>
    <t>2.00</t>
  </si>
  <si>
    <t>8.42</t>
  </si>
  <si>
    <t/>
  </si>
  <si>
    <t>22.600</t>
  </si>
  <si>
    <t>ROUND(PRODUCT(E$ROW_PU$:H$ROW_LUNG$),2)</t>
  </si>
  <si>
    <t>380.58</t>
  </si>
  <si>
    <t>VG.0.06 - VG.0.07</t>
  </si>
  <si>
    <t>2.00</t>
  </si>
  <si>
    <t>3.02</t>
  </si>
  <si>
    <t/>
  </si>
  <si>
    <t>22.600</t>
  </si>
  <si>
    <t>ROUND(PRODUCT(E$ROW_PU$:H$ROW_LUNG$),2)</t>
  </si>
  <si>
    <t>136.50</t>
  </si>
  <si>
    <t>VG.0.06 - VG.0.07</t>
  </si>
  <si>
    <t>2.00</t>
  </si>
  <si>
    <t>2.08</t>
  </si>
  <si>
    <t/>
  </si>
  <si>
    <t>22.600</t>
  </si>
  <si>
    <t>ROUND(PRODUCT(E$ROW_PU$:H$ROW_LUNG$),2)</t>
  </si>
  <si>
    <t>94.02</t>
  </si>
  <si>
    <t>VG.0.08</t>
  </si>
  <si>
    <t>2.00</t>
  </si>
  <si>
    <t>4.82</t>
  </si>
  <si>
    <t/>
  </si>
  <si>
    <t>22.600</t>
  </si>
  <si>
    <t>ROUND(PRODUCT(E$ROW_PU$:H$ROW_LUNG$),2)</t>
  </si>
  <si>
    <t>217.86</t>
  </si>
  <si>
    <t>VG.0.08</t>
  </si>
  <si>
    <t>2.00</t>
  </si>
  <si>
    <t>5.16</t>
  </si>
  <si>
    <t/>
  </si>
  <si>
    <t>22.600</t>
  </si>
  <si>
    <t>ROUND(PRODUCT(E$ROW_PU$:H$ROW_LUNG$),2)</t>
  </si>
  <si>
    <t>233.23</t>
  </si>
  <si>
    <t>VG.0.10</t>
  </si>
  <si>
    <t>2.00</t>
  </si>
  <si>
    <t>4.59</t>
  </si>
  <si>
    <t/>
  </si>
  <si>
    <t>22.600</t>
  </si>
  <si>
    <t>ROUND(PRODUCT(E$ROW_PU$:H$ROW_LUNG$),2)</t>
  </si>
  <si>
    <t>207.47</t>
  </si>
  <si>
    <t>VG.0.10</t>
  </si>
  <si>
    <t>2.00</t>
  </si>
  <si>
    <t>10.98</t>
  </si>
  <si>
    <t/>
  </si>
  <si>
    <t>22.600</t>
  </si>
  <si>
    <t>ROUND(PRODUCT(E$ROW_PU$:H$ROW_LUNG$),2)</t>
  </si>
  <si>
    <t>496.30</t>
  </si>
  <si>
    <t>VG.0.11</t>
  </si>
  <si>
    <t>2.00</t>
  </si>
  <si>
    <t>3.09</t>
  </si>
  <si>
    <t/>
  </si>
  <si>
    <t>22.600</t>
  </si>
  <si>
    <t>ROUND(PRODUCT(E$ROW_PU$:H$ROW_LUNG$),2)</t>
  </si>
  <si>
    <t>139.67</t>
  </si>
  <si>
    <t>VG.0.11</t>
  </si>
  <si>
    <t>2.00</t>
  </si>
  <si>
    <t>3.80</t>
  </si>
  <si>
    <t/>
  </si>
  <si>
    <t>22.600</t>
  </si>
  <si>
    <t>ROUND(PRODUCT(E$ROW_PU$:H$ROW_LUNG$),2)</t>
  </si>
  <si>
    <t>171.76</t>
  </si>
  <si>
    <t>VG.0.12 - VG.0.15</t>
  </si>
  <si>
    <t>2.00</t>
  </si>
  <si>
    <t>5.50</t>
  </si>
  <si>
    <t/>
  </si>
  <si>
    <t>22.600</t>
  </si>
  <si>
    <t>ROUND(PRODUCT(E$ROW_PU$:H$ROW_LUNG$),2)</t>
  </si>
  <si>
    <t>248.60</t>
  </si>
  <si>
    <t>VG.0.12 - VG.0.15</t>
  </si>
  <si>
    <t>2.00</t>
  </si>
  <si>
    <t>3.11</t>
  </si>
  <si>
    <t/>
  </si>
  <si>
    <t>22.600</t>
  </si>
  <si>
    <t>ROUND(PRODUCT(E$ROW_PU$:H$ROW_LUNG$),2)</t>
  </si>
  <si>
    <t>140.57</t>
  </si>
  <si>
    <t>VG.0.16</t>
  </si>
  <si>
    <t>2.00</t>
  </si>
  <si>
    <t>7.39</t>
  </si>
  <si>
    <t/>
  </si>
  <si>
    <t>22.600</t>
  </si>
  <si>
    <t>ROUND(PRODUCT(E$ROW_PU$:H$ROW_LUNG$),2)</t>
  </si>
  <si>
    <t>334.03</t>
  </si>
  <si>
    <t>VG.0.16</t>
  </si>
  <si>
    <t>2.00</t>
  </si>
  <si>
    <t>5.71</t>
  </si>
  <si>
    <t/>
  </si>
  <si>
    <t>22.600</t>
  </si>
  <si>
    <t>ROUND(PRODUCT(E$ROW_PU$:H$ROW_LUNG$),2)</t>
  </si>
  <si>
    <t>258.09</t>
  </si>
  <si>
    <t>VG.0.17 - VG.0.18</t>
  </si>
  <si>
    <t>2.00</t>
  </si>
  <si>
    <t>4.78</t>
  </si>
  <si>
    <t/>
  </si>
  <si>
    <t>22.600</t>
  </si>
  <si>
    <t>ROUND(PRODUCT(E$ROW_PU$:H$ROW_LUNG$),2)</t>
  </si>
  <si>
    <t>216.06</t>
  </si>
  <si>
    <t>VG.0.17 - VG.0.18</t>
  </si>
  <si>
    <t>2.00</t>
  </si>
  <si>
    <t>7.37</t>
  </si>
  <si>
    <t/>
  </si>
  <si>
    <t>22.600</t>
  </si>
  <si>
    <t>ROUND(PRODUCT(E$ROW_PU$:H$ROW_LUNG$),2)</t>
  </si>
  <si>
    <t>333.12</t>
  </si>
  <si>
    <t>VG.0.17 - VG.0.18 - a detrarre</t>
  </si>
  <si>
    <t/>
  </si>
  <si>
    <t>4.22</t>
  </si>
  <si>
    <t/>
  </si>
  <si>
    <t>22.600</t>
  </si>
  <si>
    <t>ROUND(PRODUCT(E$ROW_PU$:H$ROW_LUNG$,-1),2)</t>
  </si>
  <si>
    <t>-95.37</t>
  </si>
  <si>
    <t>3</t>
  </si>
  <si>
    <t>SOLAIO PIANO AMMEZZATO/PIANO PRIMO</t>
  </si>
  <si>
    <t/>
  </si>
  <si>
    <t/>
  </si>
  <si>
    <t/>
  </si>
  <si>
    <t>0</t>
  </si>
  <si>
    <t>ROUND(PRODUCT(E$ROW_PU$:H$ROW_LUNG$),2)</t>
  </si>
  <si>
    <t>0.00</t>
  </si>
  <si>
    <t>VG.AMM.01</t>
  </si>
  <si>
    <t>2.00</t>
  </si>
  <si>
    <t>4.33</t>
  </si>
  <si>
    <t/>
  </si>
  <si>
    <t>22.600</t>
  </si>
  <si>
    <t>ROUND(PRODUCT(E$ROW_PU$:H$ROW_LUNG$),2)</t>
  </si>
  <si>
    <t>195.72</t>
  </si>
  <si>
    <t>VG.AMM.01</t>
  </si>
  <si>
    <t>2.00</t>
  </si>
  <si>
    <t>3.67</t>
  </si>
  <si>
    <t/>
  </si>
  <si>
    <t>22.600</t>
  </si>
  <si>
    <t>ROUND(PRODUCT(E$ROW_PU$:H$ROW_LUNG$),2)</t>
  </si>
  <si>
    <t>165.88</t>
  </si>
  <si>
    <t>VG.AMM.02 </t>
  </si>
  <si>
    <t>2.00</t>
  </si>
  <si>
    <t>4.34</t>
  </si>
  <si>
    <t/>
  </si>
  <si>
    <t>22.600</t>
  </si>
  <si>
    <t>ROUND(PRODUCT(E$ROW_PU$:H$ROW_LUNG$),2)</t>
  </si>
  <si>
    <t>196.17</t>
  </si>
  <si>
    <t>VG.AMM.02 </t>
  </si>
  <si>
    <t>2.00</t>
  </si>
  <si>
    <t>1.53</t>
  </si>
  <si>
    <t/>
  </si>
  <si>
    <t>22.600</t>
  </si>
  <si>
    <t>ROUND(PRODUCT(E$ROW_PU$:H$ROW_LUNG$),2)</t>
  </si>
  <si>
    <t>69.16</t>
  </si>
  <si>
    <t>VG.AMM.03</t>
  </si>
  <si>
    <t>2.00</t>
  </si>
  <si>
    <t>4.34</t>
  </si>
  <si>
    <t/>
  </si>
  <si>
    <t>22.600</t>
  </si>
  <si>
    <t>ROUND(PRODUCT(E$ROW_PU$:H$ROW_LUNG$),2)</t>
  </si>
  <si>
    <t>196.17</t>
  </si>
  <si>
    <t>VG.AMM.03</t>
  </si>
  <si>
    <t>2.00</t>
  </si>
  <si>
    <t>3.64</t>
  </si>
  <si>
    <t/>
  </si>
  <si>
    <t>22.600</t>
  </si>
  <si>
    <t>ROUND(PRODUCT(E$ROW_PU$:H$ROW_LUNG$),2)</t>
  </si>
  <si>
    <t>164.53</t>
  </si>
  <si>
    <t>SOLAIO PIANO PIANO PRIMO/SOTTOTETTO</t>
  </si>
  <si>
    <t/>
  </si>
  <si>
    <t/>
  </si>
  <si>
    <t/>
  </si>
  <si>
    <t>0</t>
  </si>
  <si>
    <t>ROUND(PRODUCT(E$ROW_PU$:H$ROW_LUNG$),2)</t>
  </si>
  <si>
    <t>0.00</t>
  </si>
  <si>
    <t>VG.1.01</t>
  </si>
  <si>
    <t>2.00</t>
  </si>
  <si>
    <t>4.31</t>
  </si>
  <si>
    <t/>
  </si>
  <si>
    <t>22.600</t>
  </si>
  <si>
    <t>ROUND(PRODUCT(E$ROW_PU$:H$ROW_LUNG$),2)</t>
  </si>
  <si>
    <t>194.81</t>
  </si>
  <si>
    <t>VG.1.01</t>
  </si>
  <si>
    <t>2.00</t>
  </si>
  <si>
    <t>3.69</t>
  </si>
  <si>
    <t/>
  </si>
  <si>
    <t>22.600</t>
  </si>
  <si>
    <t>ROUND(PRODUCT(E$ROW_PU$:H$ROW_LUNG$),2)</t>
  </si>
  <si>
    <t>166.79</t>
  </si>
  <si>
    <t>VG.1.02</t>
  </si>
  <si>
    <t>2.00</t>
  </si>
  <si>
    <t>4.36</t>
  </si>
  <si>
    <t/>
  </si>
  <si>
    <t>22.600</t>
  </si>
  <si>
    <t>ROUND(PRODUCT(E$ROW_PU$:H$ROW_LUNG$),2)</t>
  </si>
  <si>
    <t>197.07</t>
  </si>
  <si>
    <t>VG.1.02</t>
  </si>
  <si>
    <t>2.00</t>
  </si>
  <si>
    <t>5.47</t>
  </si>
  <si>
    <t/>
  </si>
  <si>
    <t>22.600</t>
  </si>
  <si>
    <t>ROUND(PRODUCT(E$ROW_PU$:H$ROW_LUNG$),2)</t>
  </si>
  <si>
    <t>247.24</t>
  </si>
  <si>
    <t>VG.1.03</t>
  </si>
  <si>
    <t>2.00</t>
  </si>
  <si>
    <t>8.36</t>
  </si>
  <si>
    <t/>
  </si>
  <si>
    <t>22.600</t>
  </si>
  <si>
    <t>ROUND(PRODUCT(E$ROW_PU$:H$ROW_LUNG$),2)</t>
  </si>
  <si>
    <t>377.87</t>
  </si>
  <si>
    <t>VG.1.03</t>
  </si>
  <si>
    <t>2.00</t>
  </si>
  <si>
    <t>5.61</t>
  </si>
  <si>
    <t/>
  </si>
  <si>
    <t>22.600</t>
  </si>
  <si>
    <t>ROUND(PRODUCT(E$ROW_PU$:H$ROW_LUNG$),2)</t>
  </si>
  <si>
    <t>253.57</t>
  </si>
  <si>
    <t>VG.1.04</t>
  </si>
  <si>
    <t>2.00</t>
  </si>
  <si>
    <t>2.87</t>
  </si>
  <si>
    <t/>
  </si>
  <si>
    <t>22.600</t>
  </si>
  <si>
    <t>ROUND(PRODUCT(E$ROW_PU$:H$ROW_LUNG$),2)</t>
  </si>
  <si>
    <t>129.72</t>
  </si>
  <si>
    <t>VG.1.04</t>
  </si>
  <si>
    <t>2.00</t>
  </si>
  <si>
    <t>4.71</t>
  </si>
  <si>
    <t/>
  </si>
  <si>
    <t>22.600</t>
  </si>
  <si>
    <t>ROUND(PRODUCT(E$ROW_PU$:H$ROW_LUNG$),2)</t>
  </si>
  <si>
    <t>212.89</t>
  </si>
  <si>
    <t>VG.1.05</t>
  </si>
  <si>
    <t>2.00</t>
  </si>
  <si>
    <t>10.09</t>
  </si>
  <si>
    <t/>
  </si>
  <si>
    <t>22.600</t>
  </si>
  <si>
    <t>ROUND(PRODUCT(E$ROW_PU$:H$ROW_LUNG$),2)</t>
  </si>
  <si>
    <t>456.07</t>
  </si>
  <si>
    <t>VG.1.05</t>
  </si>
  <si>
    <t>2.00</t>
  </si>
  <si>
    <t>4.83</t>
  </si>
  <si>
    <t/>
  </si>
  <si>
    <t>22.600</t>
  </si>
  <si>
    <t>ROUND(PRODUCT(E$ROW_PU$:H$ROW_LUNG$),2)</t>
  </si>
  <si>
    <t>218.32</t>
  </si>
  <si>
    <t>VG.1.06</t>
  </si>
  <si>
    <t>2.00</t>
  </si>
  <si>
    <t>4.63</t>
  </si>
  <si>
    <t/>
  </si>
  <si>
    <t>22.600</t>
  </si>
  <si>
    <t>ROUND(PRODUCT(E$ROW_PU$:H$ROW_LUNG$),2)</t>
  </si>
  <si>
    <t>209.28</t>
  </si>
  <si>
    <t>VG.1.06</t>
  </si>
  <si>
    <t>2.00</t>
  </si>
  <si>
    <t>5.86</t>
  </si>
  <si>
    <t/>
  </si>
  <si>
    <t>22.600</t>
  </si>
  <si>
    <t>ROUND(PRODUCT(E$ROW_PU$:H$ROW_LUNG$),2)</t>
  </si>
  <si>
    <t>264.87</t>
  </si>
  <si>
    <t>VG.1.07</t>
  </si>
  <si>
    <t>2.00</t>
  </si>
  <si>
    <t>3.21</t>
  </si>
  <si>
    <t/>
  </si>
  <si>
    <t>22.600</t>
  </si>
  <si>
    <t>ROUND(PRODUCT(E$ROW_PU$:H$ROW_LUNG$),2)</t>
  </si>
  <si>
    <t>145.09</t>
  </si>
  <si>
    <t>VG.1.07</t>
  </si>
  <si>
    <t>2.00</t>
  </si>
  <si>
    <t>3.83</t>
  </si>
  <si>
    <t/>
  </si>
  <si>
    <t>22.600</t>
  </si>
  <si>
    <t>ROUND(PRODUCT(E$ROW_PU$:H$ROW_LUNG$),2)</t>
  </si>
  <si>
    <t>173.12</t>
  </si>
  <si>
    <t>VG.1.08</t>
  </si>
  <si>
    <t>2.00</t>
  </si>
  <si>
    <t>3.16</t>
  </si>
  <si>
    <t/>
  </si>
  <si>
    <t>22.600</t>
  </si>
  <si>
    <t>ROUND(PRODUCT(E$ROW_PU$:H$ROW_LUNG$),2)</t>
  </si>
  <si>
    <t>142.83</t>
  </si>
  <si>
    <t>VG.1.08</t>
  </si>
  <si>
    <t>2.00</t>
  </si>
  <si>
    <t>5.63</t>
  </si>
  <si>
    <t/>
  </si>
  <si>
    <t>22.600</t>
  </si>
  <si>
    <t>ROUND(PRODUCT(E$ROW_PU$:H$ROW_LUNG$),2)</t>
  </si>
  <si>
    <t>254.48</t>
  </si>
  <si>
    <t>VG.1.09</t>
  </si>
  <si>
    <t>2.00</t>
  </si>
  <si>
    <t>7.48</t>
  </si>
  <si>
    <t/>
  </si>
  <si>
    <t>22.600</t>
  </si>
  <si>
    <t>ROUND(PRODUCT(E$ROW_PU$:H$ROW_LUNG$),2)</t>
  </si>
  <si>
    <t>338.10</t>
  </si>
  <si>
    <t>VG.1.09</t>
  </si>
  <si>
    <t>2.00</t>
  </si>
  <si>
    <t>5.88</t>
  </si>
  <si>
    <t/>
  </si>
  <si>
    <t>22.600</t>
  </si>
  <si>
    <t>ROUND(PRODUCT(E$ROW_PU$:H$ROW_LUNG$),2)</t>
  </si>
  <si>
    <t>265.78</t>
  </si>
  <si>
    <t>VG.1.10</t>
  </si>
  <si>
    <t>2.00</t>
  </si>
  <si>
    <t>7.41</t>
  </si>
  <si>
    <t/>
  </si>
  <si>
    <t>22.600</t>
  </si>
  <si>
    <t>ROUND(PRODUCT(E$ROW_PU$:H$ROW_LUNG$),2)</t>
  </si>
  <si>
    <t>334.93</t>
  </si>
  <si>
    <t>VG.1.10</t>
  </si>
  <si>
    <t>2.00</t>
  </si>
  <si>
    <t>4.77</t>
  </si>
  <si>
    <t/>
  </si>
  <si>
    <t>22.600</t>
  </si>
  <si>
    <t>ROUND(PRODUCT(E$ROW_PU$:H$ROW_LUNG$),2)</t>
  </si>
  <si>
    <t>215.60</t>
  </si>
  <si>
    <t>CONTROSOFFITTO SALONE</t>
  </si>
  <si>
    <t/>
  </si>
  <si>
    <t/>
  </si>
  <si>
    <t/>
  </si>
  <si>
    <t>0</t>
  </si>
  <si>
    <t>ROUND(PRODUCT(E$ROW_PU$:H$ROW_LUNG$),2)</t>
  </si>
  <si>
    <t>0.00</t>
  </si>
  <si>
    <t>VG.0.09</t>
  </si>
  <si>
    <t>2.00</t>
  </si>
  <si>
    <t>13.01</t>
  </si>
  <si>
    <t/>
  </si>
  <si>
    <t>22.600</t>
  </si>
  <si>
    <t>ROUND(PRODUCT(E$ROW_PU$:H$ROW_LUNG$),2)</t>
  </si>
  <si>
    <t>588.05</t>
  </si>
  <si>
    <t>VG.0.09</t>
  </si>
  <si>
    <t>2.00</t>
  </si>
  <si>
    <t>9.57</t>
  </si>
  <si>
    <t/>
  </si>
  <si>
    <t>22.600</t>
  </si>
  <si>
    <t>ROUND(PRODUCT(E$ROW_PU$:H$ROW_LUNG$),2)</t>
  </si>
  <si>
    <t>432.56</t>
  </si>
  <si>
    <t>Sostegni per nuovo solaio</t>
  </si>
  <si>
    <t/>
  </si>
  <si>
    <t/>
  </si>
  <si>
    <t/>
  </si>
  <si>
    <t>0</t>
  </si>
  <si>
    <t>ROUND(PRODUCT(E$ROW_PU$:H$ROW_LUNG$),2)</t>
  </si>
  <si>
    <t>0.00</t>
  </si>
  <si>
    <t>PIANO TERRA/PIANO AMMEZZATO</t>
  </si>
  <si>
    <t/>
  </si>
  <si>
    <t/>
  </si>
  <si>
    <t/>
  </si>
  <si>
    <t>0</t>
  </si>
  <si>
    <t>ROUND(PRODUCT(E$ROW_PU$:H$ROW_LUNG$),2)</t>
  </si>
  <si>
    <t>0.00</t>
  </si>
  <si>
    <t>IPE 300 peso 42.2 Kg/ml</t>
  </si>
  <si>
    <t/>
  </si>
  <si>
    <t/>
  </si>
  <si>
    <t/>
  </si>
  <si>
    <t>0</t>
  </si>
  <si>
    <t>ROUND(PRODUCT(E$ROW_PU$:H$ROW_LUNG$),2)</t>
  </si>
  <si>
    <t>0.00</t>
  </si>
  <si>
    <t>VG.0.01- con incasso 0.15+0.15</t>
  </si>
  <si>
    <t/>
  </si>
  <si>
    <t>3.99</t>
  </si>
  <si>
    <t/>
  </si>
  <si>
    <t/>
  </si>
  <si>
    <t>ROUND(PRODUCT(E$ROW_PU$:H$ROW_LUNG$),2)</t>
  </si>
  <si>
    <t>3.99</t>
  </si>
  <si>
    <t>Piatti di rinforzo</t>
  </si>
  <si>
    <t/>
  </si>
  <si>
    <t/>
  </si>
  <si>
    <t/>
  </si>
  <si>
    <t>0</t>
  </si>
  <si>
    <t>ROUND(PRODUCT(E$ROW_PU$:H$ROW_LUNG$),2)</t>
  </si>
  <si>
    <t>0.00</t>
  </si>
  <si>
    <t>VG.0.01- con incasso 0.15+0.15</t>
  </si>
  <si>
    <t>4.00</t>
  </si>
  <si>
    <t>3.99</t>
  </si>
  <si>
    <t>0.100</t>
  </si>
  <si>
    <t>80.000</t>
  </si>
  <si>
    <t>ROUND(PRODUCT(E$ROW_PU$:H$ROW_LUNG$),2)</t>
  </si>
  <si>
    <t>127.68</t>
  </si>
  <si>
    <t>SOLAIO PIANO TERRA/PIANO PRIMO</t>
  </si>
  <si>
    <t/>
  </si>
  <si>
    <t/>
  </si>
  <si>
    <t/>
  </si>
  <si>
    <t>0</t>
  </si>
  <si>
    <t>ROUND(PRODUCT(E$ROW_PU$:H$ROW_LUNG$),2)</t>
  </si>
  <si>
    <t>0.00</t>
  </si>
  <si>
    <t>HEA 260 peso 68,22 Kg/ml</t>
  </si>
  <si>
    <t/>
  </si>
  <si>
    <t/>
  </si>
  <si>
    <t/>
  </si>
  <si>
    <t>0</t>
  </si>
  <si>
    <t>ROUND(PRODUCT(E$ROW_PU$:H$ROW_LUNG$),2)</t>
  </si>
  <si>
    <t>0.00</t>
  </si>
  <si>
    <t>VG.0.17</t>
  </si>
  <si>
    <t/>
  </si>
  <si>
    <t>5.18</t>
  </si>
  <si>
    <t/>
  </si>
  <si>
    <t>68.220</t>
  </si>
  <si>
    <t>ROUND(PRODUCT(E$ROW_PU$:H$ROW_LUNG$),2)</t>
  </si>
  <si>
    <t>353.38</t>
  </si>
  <si>
    <t>Profili a L</t>
  </si>
  <si>
    <t/>
  </si>
  <si>
    <t/>
  </si>
  <si>
    <t/>
  </si>
  <si>
    <t>0</t>
  </si>
  <si>
    <t>ROUND(PRODUCT(E$ROW_PU$:H$ROW_LUNG$),2)</t>
  </si>
  <si>
    <t>0.00</t>
  </si>
  <si>
    <t>VG.0.17</t>
  </si>
  <si>
    <t/>
  </si>
  <si>
    <t>3.15</t>
  </si>
  <si>
    <t>0.340</t>
  </si>
  <si>
    <t>160.000</t>
  </si>
  <si>
    <t>ROUND(PRODUCT(E$ROW_PU$:H$ROW_LUNG$),2)</t>
  </si>
  <si>
    <t>171.36</t>
  </si>
  <si>
    <t>VG.0.17</t>
  </si>
  <si>
    <t/>
  </si>
  <si>
    <t>1.62</t>
  </si>
  <si>
    <t>0.340</t>
  </si>
  <si>
    <t>160.000</t>
  </si>
  <si>
    <t>ROUND(PRODUCT(E$ROW_PU$:H$ROW_LUNG$),2)</t>
  </si>
  <si>
    <t>88.13</t>
  </si>
  <si>
    <t>VG.0.17</t>
  </si>
  <si>
    <t/>
  </si>
  <si>
    <t>1.10</t>
  </si>
  <si>
    <t>0.340</t>
  </si>
  <si>
    <t>160.000</t>
  </si>
  <si>
    <t>ROUND(PRODUCT(E$ROW_PU$:H$ROW_LUNG$),2)</t>
  </si>
  <si>
    <t>59.84</t>
  </si>
  <si>
    <t>VG.0.18</t>
  </si>
  <si>
    <t/>
  </si>
  <si>
    <t>3.15</t>
  </si>
  <si>
    <t>0.340</t>
  </si>
  <si>
    <t>160.000</t>
  </si>
  <si>
    <t>ROUND(PRODUCT(E$ROW_PU$:H$ROW_LUNG$),2)</t>
  </si>
  <si>
    <t>171.36</t>
  </si>
  <si>
    <t>3'</t>
  </si>
  <si>
    <t>SOMMANO kg</t>
  </si>
  <si>
    <t>ROUND(SUM(I$ROW_ID_SOMMANO_INIT$:I$ROW_ID_SOMMANO_FINE$),2)</t>
  </si>
  <si>
    <t>31377.52</t>
  </si>
  <si>
    <t>4.30</t>
  </si>
  <si>
    <t>ROUND(PRODUCT(I$ROW_SOMMANO_QTA$:J$ROW_UNITARIO$),2)</t>
  </si>
  <si>
    <t>134923.34</t>
  </si>
  <si>
    <t/>
  </si>
  <si>
    <t>78</t>
  </si>
  <si>
    <t>C15016</t>
  </si>
  <si>
    <t>Sovrapprezzo alle carpenterie metalliche, semplici e composte, per le difficoltà di movimentazione e per la maggior cura nel caso di lavori da effettuarsi in ambienti ristretti e di interesse storico-artistico. Prezzario DEI II Sem.2022</t>
  </si>
  <si>
    <t>M I S U R A Z I O N I:</t>
  </si>
  <si>
    <t>Vedi voce n° 77 [kg 31 377.52]</t>
  </si>
  <si>
    <t/>
  </si>
  <si>
    <t/>
  </si>
  <si>
    <t/>
  </si>
  <si>
    <t/>
  </si>
  <si>
    <t>ROUND(PRODUCT(E$ROW_PU$:H$ROW_LUNG$,31377.52),2)</t>
  </si>
  <si>
    <t>31377.52</t>
  </si>
  <si>
    <t>3'</t>
  </si>
  <si>
    <t>SOMMANO kg</t>
  </si>
  <si>
    <t>ROUND(SUM(I$ROW_ID_SOMMANO_INIT$:I$ROW_ID_SOMMANO_FINE$),2)</t>
  </si>
  <si>
    <t>31377.52</t>
  </si>
  <si>
    <t>1.11</t>
  </si>
  <si>
    <t>ROUND(PRODUCT(I$ROW_SOMMANO_QTA$:J$ROW_UNITARIO$),2)</t>
  </si>
  <si>
    <t>34829.05</t>
  </si>
  <si>
    <t/>
  </si>
  <si>
    <t>79</t>
  </si>
  <si>
    <t>C15022</t>
  </si>
  <si>
    <t>Preparazione mediante applicazione di una mano di minio oleofenolico. Prezzario DEI II Sem.2022</t>
  </si>
  <si>
    <t>M I S U R A Z I O N I:</t>
  </si>
  <si>
    <t>Vedi voce n° 77 [kg 31 377.52]</t>
  </si>
  <si>
    <t/>
  </si>
  <si>
    <t/>
  </si>
  <si>
    <t/>
  </si>
  <si>
    <t/>
  </si>
  <si>
    <t>ROUND(PRODUCT(E$ROW_PU$:H$ROW_LUNG$,31377.52),2)</t>
  </si>
  <si>
    <t>31377.52</t>
  </si>
  <si>
    <t>3'</t>
  </si>
  <si>
    <t>SOMMANO kg</t>
  </si>
  <si>
    <t>ROUND(SUM(I$ROW_ID_SOMMANO_INIT$:I$ROW_ID_SOMMANO_FINE$),2)</t>
  </si>
  <si>
    <t>31377.52</t>
  </si>
  <si>
    <t>0.21</t>
  </si>
  <si>
    <t>ROUND(PRODUCT(I$ROW_SOMMANO_QTA$:J$ROW_UNITARIO$),2)</t>
  </si>
  <si>
    <t>6589.28</t>
  </si>
  <si>
    <t/>
  </si>
  <si>
    <t>80</t>
  </si>
  <si>
    <t>C15023</t>
  </si>
  <si>
    <t>Trattamento antiruggine mediante applicazione di una mano di fosfato di zinco in veicolo oleofenolico. Prezzario DEI II Sem.2022</t>
  </si>
  <si>
    <t>M I S U R A Z I O N I:</t>
  </si>
  <si>
    <t>Vedi voce n° 79 [kg 31 377.52]</t>
  </si>
  <si>
    <t/>
  </si>
  <si>
    <t/>
  </si>
  <si>
    <t/>
  </si>
  <si>
    <t/>
  </si>
  <si>
    <t>ROUND(PRODUCT(E$ROW_PU$:H$ROW_LUNG$,31377.52),2)</t>
  </si>
  <si>
    <t>31377.52</t>
  </si>
  <si>
    <t>3'</t>
  </si>
  <si>
    <t>SOMMANO kg</t>
  </si>
  <si>
    <t>ROUND(SUM(I$ROW_ID_SOMMANO_INIT$:I$ROW_ID_SOMMANO_FINE$),2)</t>
  </si>
  <si>
    <t>31377.52</t>
  </si>
  <si>
    <t>0.18</t>
  </si>
  <si>
    <t>ROUND(PRODUCT(I$ROW_SOMMANO_QTA$:J$ROW_UNITARIO$),2)</t>
  </si>
  <si>
    <t>5647.95</t>
  </si>
  <si>
    <t/>
  </si>
  <si>
    <t>81</t>
  </si>
  <si>
    <t>C15024b</t>
  </si>
  <si>
    <t>Verniciatura in colori correnti chiari per opere metalliche: con smalto epossivinilico o poliuretanico. Prezzario DEI II Sem.2022</t>
  </si>
  <si>
    <t>M I S U R A Z I O N I:</t>
  </si>
  <si>
    <t>Sostegni per nuovo solaio</t>
  </si>
  <si>
    <t/>
  </si>
  <si>
    <t/>
  </si>
  <si>
    <t/>
  </si>
  <si>
    <t>0</t>
  </si>
  <si>
    <t>ROUND(PRODUCT(E$ROW_PU$:H$ROW_LUNG$),2)</t>
  </si>
  <si>
    <t>0.00</t>
  </si>
  <si>
    <t>SOLAIO PIANO TERRA/PIANO PRIMO</t>
  </si>
  <si>
    <t/>
  </si>
  <si>
    <t/>
  </si>
  <si>
    <t/>
  </si>
  <si>
    <t>0</t>
  </si>
  <si>
    <t>ROUND(PRODUCT(E$ROW_PU$:H$ROW_LUNG$),2)</t>
  </si>
  <si>
    <t>0.00</t>
  </si>
  <si>
    <t>HEA 260 peso 68,22 Kg/ml</t>
  </si>
  <si>
    <t/>
  </si>
  <si>
    <t/>
  </si>
  <si>
    <t/>
  </si>
  <si>
    <t>0</t>
  </si>
  <si>
    <t>ROUND(PRODUCT(E$ROW_PU$:H$ROW_LUNG$),2)</t>
  </si>
  <si>
    <t>0.00</t>
  </si>
  <si>
    <t>VG.0.17</t>
  </si>
  <si>
    <t/>
  </si>
  <si>
    <t>5.18</t>
  </si>
  <si>
    <t/>
  </si>
  <si>
    <t>68.220</t>
  </si>
  <si>
    <t>ROUND(PRODUCT(E$ROW_PU$:H$ROW_LUNG$),2)</t>
  </si>
  <si>
    <t>353.38</t>
  </si>
  <si>
    <t>Profili a L</t>
  </si>
  <si>
    <t/>
  </si>
  <si>
    <t/>
  </si>
  <si>
    <t/>
  </si>
  <si>
    <t>0</t>
  </si>
  <si>
    <t>ROUND(PRODUCT(E$ROW_PU$:H$ROW_LUNG$),2)</t>
  </si>
  <si>
    <t>0.00</t>
  </si>
  <si>
    <t>VG.0.17</t>
  </si>
  <si>
    <t/>
  </si>
  <si>
    <t>3.15</t>
  </si>
  <si>
    <t>0.340</t>
  </si>
  <si>
    <t>160.000</t>
  </si>
  <si>
    <t>ROUND(PRODUCT(E$ROW_PU$:H$ROW_LUNG$),2)</t>
  </si>
  <si>
    <t>171.36</t>
  </si>
  <si>
    <t>VG.0.17</t>
  </si>
  <si>
    <t/>
  </si>
  <si>
    <t>1.62</t>
  </si>
  <si>
    <t>0.340</t>
  </si>
  <si>
    <t>160.000</t>
  </si>
  <si>
    <t>ROUND(PRODUCT(E$ROW_PU$:H$ROW_LUNG$),2)</t>
  </si>
  <si>
    <t>88.13</t>
  </si>
  <si>
    <t>VG.0.17</t>
  </si>
  <si>
    <t/>
  </si>
  <si>
    <t>1.10</t>
  </si>
  <si>
    <t>0.340</t>
  </si>
  <si>
    <t>160.000</t>
  </si>
  <si>
    <t>ROUND(PRODUCT(E$ROW_PU$:H$ROW_LUNG$),2)</t>
  </si>
  <si>
    <t>59.84</t>
  </si>
  <si>
    <t>VG.0.18</t>
  </si>
  <si>
    <t/>
  </si>
  <si>
    <t>3.15</t>
  </si>
  <si>
    <t>0.340</t>
  </si>
  <si>
    <t>160.000</t>
  </si>
  <si>
    <t>ROUND(PRODUCT(E$ROW_PU$:H$ROW_LUNG$),2)</t>
  </si>
  <si>
    <t>171.36</t>
  </si>
  <si>
    <t>3'</t>
  </si>
  <si>
    <t>SOMMANO kg</t>
  </si>
  <si>
    <t>ROUND(SUM(I$ROW_ID_SOMMANO_INIT$:I$ROW_ID_SOMMANO_FINE$),2)</t>
  </si>
  <si>
    <t>844.07</t>
  </si>
  <si>
    <t>0.27</t>
  </si>
  <si>
    <t>ROUND(PRODUCT(I$ROW_SOMMANO_QTA$:J$ROW_UNITARIO$),2)</t>
  </si>
  <si>
    <t>227.90</t>
  </si>
  <si>
    <t/>
  </si>
  <si>
    <t>82</t>
  </si>
  <si>
    <t>N.P.050</t>
  </si>
  <si>
    <t>Fornitura e posa in opera, secondo quanto previsto negli elaborati tecnici di progetto, di viti VGU diam 13 mm e lunghezza secondo gli elaborati grafici di progetto. Tipo sistema prodotto e commercializzato da Rotho Blaas srl o equivalente approvato, compresa la fornitura e posa di rondella.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</si>
  <si>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</si>
  <si>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Rinforzo delle travi secondarie</t>
  </si>
  <si>
    <t/>
  </si>
  <si>
    <t/>
  </si>
  <si>
    <t/>
  </si>
  <si>
    <t>0</t>
  </si>
  <si>
    <t>ROUND(PRODUCT(E$ROW_PU$:H$ROW_LUNG$),2)</t>
  </si>
  <si>
    <t>0.00</t>
  </si>
  <si>
    <t>SOLAIO PIANO TERRA/PIANO PRIMO</t>
  </si>
  <si>
    <t/>
  </si>
  <si>
    <t/>
  </si>
  <si>
    <t/>
  </si>
  <si>
    <t>0</t>
  </si>
  <si>
    <t>ROUND(PRODUCT(E$ROW_PU$:H$ROW_LUNG$),2)</t>
  </si>
  <si>
    <t>0.00</t>
  </si>
  <si>
    <t>VG.0.11 (3.04/0.145)x2=41.93</t>
  </si>
  <si>
    <t>42.00</t>
  </si>
  <si>
    <t/>
  </si>
  <si>
    <t/>
  </si>
  <si>
    <t/>
  </si>
  <si>
    <t>ROUND(PRODUCT(E$ROW_PU$:H$ROW_LUNG$),2)</t>
  </si>
  <si>
    <t>42.00</t>
  </si>
  <si>
    <t>SOLAIO PIANO TERRA/AMMEZZATO</t>
  </si>
  <si>
    <t/>
  </si>
  <si>
    <t/>
  </si>
  <si>
    <t/>
  </si>
  <si>
    <t>0</t>
  </si>
  <si>
    <t>ROUND(PRODUCT(E$ROW_PU$:H$ROW_LUNG$),2)</t>
  </si>
  <si>
    <t>0.00</t>
  </si>
  <si>
    <t>VG.AMM.03 - (3.66/0.145)x2=50,48</t>
  </si>
  <si>
    <t>50.00</t>
  </si>
  <si>
    <t/>
  </si>
  <si>
    <t/>
  </si>
  <si>
    <t/>
  </si>
  <si>
    <t>ROUND(PRODUCT(E$ROW_PU$:H$ROW_LUNG$),2)</t>
  </si>
  <si>
    <t>50.00</t>
  </si>
  <si>
    <t>SOLAIO PIANO PIANO PRIMO/SOTTOTETTO</t>
  </si>
  <si>
    <t/>
  </si>
  <si>
    <t/>
  </si>
  <si>
    <t/>
  </si>
  <si>
    <t>0</t>
  </si>
  <si>
    <t>ROUND(PRODUCT(E$ROW_PU$:H$ROW_LUNG$),2)</t>
  </si>
  <si>
    <t>0.00</t>
  </si>
  <si>
    <t>VG.1.01 - (3.63/0.145)x2=50.06</t>
  </si>
  <si>
    <t>8.00</t>
  </si>
  <si>
    <t>50.00</t>
  </si>
  <si>
    <t/>
  </si>
  <si>
    <t/>
  </si>
  <si>
    <t>ROUND(PRODUCT(E$ROW_PU$:H$ROW_LUNG$),2)</t>
  </si>
  <si>
    <t>400.00</t>
  </si>
  <si>
    <t>VG.1.04 - (3.01/0.145)x2=41.51</t>
  </si>
  <si>
    <t>8.00</t>
  </si>
  <si>
    <t>42.00</t>
  </si>
  <si>
    <t/>
  </si>
  <si>
    <t/>
  </si>
  <si>
    <t>ROUND(PRODUCT(E$ROW_PU$:H$ROW_LUNG$),2)</t>
  </si>
  <si>
    <t>336.00</t>
  </si>
  <si>
    <t>VG.1.08 - (3.10/0.145)x2=42.75</t>
  </si>
  <si>
    <t>8.00</t>
  </si>
  <si>
    <t>42.00</t>
  </si>
  <si>
    <t/>
  </si>
  <si>
    <t/>
  </si>
  <si>
    <t>ROUND(PRODUCT(E$ROW_PU$:H$ROW_LUNG$),2)</t>
  </si>
  <si>
    <t>336.00</t>
  </si>
  <si>
    <t>3'</t>
  </si>
  <si>
    <t>SOMMANO cadauno</t>
  </si>
  <si>
    <t>ROUND(SUM(I$ROW_ID_SOMMANO_INIT$:I$ROW_ID_SOMMANO_FINE$),2)</t>
  </si>
  <si>
    <t>1164.00</t>
  </si>
  <si>
    <t>26.08</t>
  </si>
  <si>
    <t>ROUND(PRODUCT(I$ROW_SOMMANO_QTA$:J$ROW_UNITARIO$),2)</t>
  </si>
  <si>
    <t>30357.12</t>
  </si>
  <si>
    <t/>
  </si>
  <si>
    <t>83</t>
  </si>
  <si>
    <t>N.P.051</t>
  </si>
  <si>
    <t>Fornitura e posa di connettore a secco tipo AL-FER standard o equivalente comporto da un unico perno in acciao diametro 16 mm, sagomato per l'aggancio meccanico al legno con parte inferiore filettato a vite continua con spirale esterna a diametro costante. Verme centrale conico con adattamento rovescio, parte intermedia priva di filettatura (posizione di massimo taglio) con battuta su assito e parte superiore sagomata con scanalatura di aggrappaggio. Nel prezzo si intendono inoltre compresi e compensati gli oneri per le necessarie opere provvisionali e di sicurezza, l'esecuzione effettuata con ogni cura ed accortezza al fine di non intaccare le strutture a cui sono fissati gli elementi, la raccolta differenziata del materiale di risulta, il conferimento con trasporto in discarica autorizzata del materiale di risulta, l'indennità di discarica e quanto altro necessario per dare il lavoro finito a regola d'arte. fino a 200 mm</t>
  </si>
  <si>
    <t>M I S U R A Z I O N I:</t>
  </si>
  <si>
    <t>SOLAIO PIANO TERRA/AMMEZZATO</t>
  </si>
  <si>
    <t/>
  </si>
  <si>
    <t/>
  </si>
  <si>
    <t/>
  </si>
  <si>
    <t>0</t>
  </si>
  <si>
    <t>ROUND(PRODUCT(E$ROW_PU$:H$ROW_LUNG$),2)</t>
  </si>
  <si>
    <t>0.00</t>
  </si>
  <si>
    <t>VG.AM.01 (4,30/1,50=2.86 - previsti 3 a trave secondaria)</t>
  </si>
  <si>
    <t>13.00</t>
  </si>
  <si>
    <t>3.00</t>
  </si>
  <si>
    <t/>
  </si>
  <si>
    <t/>
  </si>
  <si>
    <t>ROUND(PRODUCT(E$ROW_PU$:H$ROW_LUNG$),2)</t>
  </si>
  <si>
    <t>39.00</t>
  </si>
  <si>
    <t>VG.AM.02 (1.41/1,50=0.94 - previsti 1 a trave secondaria)</t>
  </si>
  <si>
    <t>8.00</t>
  </si>
  <si>
    <t>1.00</t>
  </si>
  <si>
    <t/>
  </si>
  <si>
    <t/>
  </si>
  <si>
    <t>ROUND(PRODUCT(E$ROW_PU$:H$ROW_LUNG$),2)</t>
  </si>
  <si>
    <t>8.00</t>
  </si>
  <si>
    <t>SOLAIO PIANO AMMEZZATO/PRIMO</t>
  </si>
  <si>
    <t/>
  </si>
  <si>
    <t/>
  </si>
  <si>
    <t/>
  </si>
  <si>
    <t>0</t>
  </si>
  <si>
    <t>ROUND(PRODUCT(E$ROW_PU$:H$ROW_LUNG$),2)</t>
  </si>
  <si>
    <t>0.00</t>
  </si>
  <si>
    <t>VG.AM.01 (4.32/1,50=2.88 - previsti 3 a trave secondaria)</t>
  </si>
  <si>
    <t>6.00</t>
  </si>
  <si>
    <t>3.00</t>
  </si>
  <si>
    <t/>
  </si>
  <si>
    <t/>
  </si>
  <si>
    <t>ROUND(PRODUCT(E$ROW_PU$:H$ROW_LUNG$),2)</t>
  </si>
  <si>
    <t>18.00</t>
  </si>
  <si>
    <t>VG.AM.02 (4.32/1,50=2.88 - previsti 3 a trave secondaria)</t>
  </si>
  <si>
    <t>3.00</t>
  </si>
  <si>
    <t>3.00</t>
  </si>
  <si>
    <t/>
  </si>
  <si>
    <t/>
  </si>
  <si>
    <t>ROUND(PRODUCT(E$ROW_PU$:H$ROW_LUNG$),2)</t>
  </si>
  <si>
    <t>9.00</t>
  </si>
  <si>
    <t>VG.AM.03 (4.32/1,50=2.88 - previsti 3 a trave secondaria)</t>
  </si>
  <si>
    <t>6.00</t>
  </si>
  <si>
    <t>3.00</t>
  </si>
  <si>
    <t/>
  </si>
  <si>
    <t/>
  </si>
  <si>
    <t>ROUND(PRODUCT(E$ROW_PU$:H$ROW_LUNG$),2)</t>
  </si>
  <si>
    <t>18.00</t>
  </si>
  <si>
    <t>SOLAIO PIANO TERRA/PRIMO</t>
  </si>
  <si>
    <t/>
  </si>
  <si>
    <t/>
  </si>
  <si>
    <t/>
  </si>
  <si>
    <t>0</t>
  </si>
  <si>
    <t>ROUND(PRODUCT(E$ROW_PU$:H$ROW_LUNG$),2)</t>
  </si>
  <si>
    <t>0.00</t>
  </si>
  <si>
    <t>VG.0.08 (4.72/0.30=15.73 - previsti 16 a trave secondaria)</t>
  </si>
  <si>
    <t>7.00</t>
  </si>
  <si>
    <t>16.00</t>
  </si>
  <si>
    <t/>
  </si>
  <si>
    <t/>
  </si>
  <si>
    <t>ROUND(PRODUCT(E$ROW_PU$:H$ROW_LUNG$),2)</t>
  </si>
  <si>
    <t>112.00</t>
  </si>
  <si>
    <t>VG.0.10 (10.92/0.30=36.4 - previsti 36 a trave secondaria)</t>
  </si>
  <si>
    <t>6.00</t>
  </si>
  <si>
    <t>36.00</t>
  </si>
  <si>
    <t/>
  </si>
  <si>
    <t/>
  </si>
  <si>
    <t>ROUND(PRODUCT(E$ROW_PU$:H$ROW_LUNG$),2)</t>
  </si>
  <si>
    <t>216.00</t>
  </si>
  <si>
    <t>VG.0.12-15 (5.37/1.50=3.58 - previsti 4 a trave secondaria)</t>
  </si>
  <si>
    <t>4.00</t>
  </si>
  <si>
    <t>4.00</t>
  </si>
  <si>
    <t/>
  </si>
  <si>
    <t/>
  </si>
  <si>
    <t>ROUND(PRODUCT(E$ROW_PU$:H$ROW_LUNG$),2)</t>
  </si>
  <si>
    <t>16.00</t>
  </si>
  <si>
    <t>VG.0.16 (7.33/0.30=24.43 - previsti 24 a trave secondaria)</t>
  </si>
  <si>
    <t>9.00</t>
  </si>
  <si>
    <t>24.00</t>
  </si>
  <si>
    <t/>
  </si>
  <si>
    <t/>
  </si>
  <si>
    <t>ROUND(PRODUCT(E$ROW_PU$:H$ROW_LUNG$),2)</t>
  </si>
  <si>
    <t>216.00</t>
  </si>
  <si>
    <t>VG.0.17 - 18 (7.80/1.50=5.20 - previsti 5 a trave secondaria)</t>
  </si>
  <si>
    <t>3.00</t>
  </si>
  <si>
    <t>5.00</t>
  </si>
  <si>
    <t/>
  </si>
  <si>
    <t/>
  </si>
  <si>
    <t>ROUND(PRODUCT(E$ROW_PU$:H$ROW_LUNG$),2)</t>
  </si>
  <si>
    <t>15.00</t>
  </si>
  <si>
    <t>VG.0.17 - 18 (4.24/1.50=2.82 - previsti 3 a trave secondaria)</t>
  </si>
  <si>
    <t>3.00</t>
  </si>
  <si>
    <t>3.00</t>
  </si>
  <si>
    <t/>
  </si>
  <si>
    <t/>
  </si>
  <si>
    <t>ROUND(PRODUCT(E$ROW_PU$:H$ROW_LUNG$),2)</t>
  </si>
  <si>
    <t>9.00</t>
  </si>
  <si>
    <t>VG.0.17 - 18 (Previsti 2 a trave secondaria)</t>
  </si>
  <si>
    <t>3.00</t>
  </si>
  <si>
    <t>2.00</t>
  </si>
  <si>
    <t/>
  </si>
  <si>
    <t/>
  </si>
  <si>
    <t>ROUND(PRODUCT(E$ROW_PU$:H$ROW_LUNG$),2)</t>
  </si>
  <si>
    <t>6.00</t>
  </si>
  <si>
    <t>VG.0.17 - 18 (Previsti 2 a trave secondaria)</t>
  </si>
  <si>
    <t>3.00</t>
  </si>
  <si>
    <t>2.00</t>
  </si>
  <si>
    <t/>
  </si>
  <si>
    <t/>
  </si>
  <si>
    <t>ROUND(PRODUCT(E$ROW_PU$:H$ROW_LUNG$),2)</t>
  </si>
  <si>
    <t>6.00</t>
  </si>
  <si>
    <t>CONTROSOFFITTO SALONE</t>
  </si>
  <si>
    <t/>
  </si>
  <si>
    <t/>
  </si>
  <si>
    <t/>
  </si>
  <si>
    <t>0</t>
  </si>
  <si>
    <t>ROUND(PRODUCT(E$ROW_PU$:H$ROW_LUNG$),2)</t>
  </si>
  <si>
    <t>0.00</t>
  </si>
  <si>
    <t>VG.0.09 (13.01/0.30=43.36 - previsti 44 a trave secondaria)</t>
  </si>
  <si>
    <t>14.00</t>
  </si>
  <si>
    <t>44.00</t>
  </si>
  <si>
    <t/>
  </si>
  <si>
    <t/>
  </si>
  <si>
    <t>ROUND(PRODUCT(E$ROW_PU$:H$ROW_LUNG$),2)</t>
  </si>
  <si>
    <t>616.00</t>
  </si>
  <si>
    <t>SOLAIO PIANO PRIMO/SOTTOTETTO</t>
  </si>
  <si>
    <t/>
  </si>
  <si>
    <t/>
  </si>
  <si>
    <t/>
  </si>
  <si>
    <t>0</t>
  </si>
  <si>
    <t>ROUND(PRODUCT(E$ROW_PU$:H$ROW_LUNG$),2)</t>
  </si>
  <si>
    <t>0.00</t>
  </si>
  <si>
    <t>VG.1.02 - (5.49/1.50=3.66 - previsti 4 a trave secondaria) </t>
  </si>
  <si>
    <t>8.00</t>
  </si>
  <si>
    <t>4.00</t>
  </si>
  <si>
    <t/>
  </si>
  <si>
    <t/>
  </si>
  <si>
    <t>ROUND(PRODUCT(E$ROW_PU$:H$ROW_LUNG$),2)</t>
  </si>
  <si>
    <t>32.00</t>
  </si>
  <si>
    <t>VG.1.03 - (8.45/0.30=28.16 - previsti 28 a trave secondaria) </t>
  </si>
  <si>
    <t>10.00</t>
  </si>
  <si>
    <t>28.00</t>
  </si>
  <si>
    <t/>
  </si>
  <si>
    <t/>
  </si>
  <si>
    <t>ROUND(PRODUCT(E$ROW_PU$:H$ROW_LUNG$),2)</t>
  </si>
  <si>
    <t>280.00</t>
  </si>
  <si>
    <t>VG.1.05 - (10.11/0.30=33.7 - previsti 34 a trave secondaria) </t>
  </si>
  <si>
    <t>6.00</t>
  </si>
  <si>
    <t>34.00</t>
  </si>
  <si>
    <t/>
  </si>
  <si>
    <t/>
  </si>
  <si>
    <t>ROUND(PRODUCT(E$ROW_PU$:H$ROW_LUNG$),2)</t>
  </si>
  <si>
    <t>204.00</t>
  </si>
  <si>
    <t>VG.1.06 - (5.96/0.30=19.86 - previsti 20 a trave secondaria) </t>
  </si>
  <si>
    <t>6.00</t>
  </si>
  <si>
    <t>20.00</t>
  </si>
  <si>
    <t/>
  </si>
  <si>
    <t/>
  </si>
  <si>
    <t>ROUND(PRODUCT(E$ROW_PU$:H$ROW_LUNG$),2)</t>
  </si>
  <si>
    <t>120.00</t>
  </si>
  <si>
    <t>VG.1.09 - (7.36/0.30=24.53 - previsti 25 a trave secondaria) </t>
  </si>
  <si>
    <t>9.00</t>
  </si>
  <si>
    <t>25.00</t>
  </si>
  <si>
    <t/>
  </si>
  <si>
    <t/>
  </si>
  <si>
    <t>ROUND(PRODUCT(E$ROW_PU$:H$ROW_LUNG$),2)</t>
  </si>
  <si>
    <t>225.00</t>
  </si>
  <si>
    <t>VG.1.10 - (4.85/1.50=3.23 - previsti 3 a trave) Incrementato di 2 per maggiore lunghezza</t>
  </si>
  <si>
    <t>6.00</t>
  </si>
  <si>
    <t>3.00</t>
  </si>
  <si>
    <t/>
  </si>
  <si>
    <t/>
  </si>
  <si>
    <t>ROUND(PRODUCT(E$ROW_PU$:H$ROW_LUNG$),2)</t>
  </si>
  <si>
    <t>18.00</t>
  </si>
  <si>
    <t>3'</t>
  </si>
  <si>
    <t>SOMMANO cadauno</t>
  </si>
  <si>
    <t>ROUND(SUM(I$ROW_ID_SOMMANO_INIT$:I$ROW_ID_SOMMANO_FINE$),2)</t>
  </si>
  <si>
    <t>2183.00</t>
  </si>
  <si>
    <t>4.62</t>
  </si>
  <si>
    <t>ROUND(PRODUCT(I$ROW_SOMMANO_QTA$:J$ROW_UNITARIO$),2)</t>
  </si>
  <si>
    <t>10085.46</t>
  </si>
  <si>
    <t/>
  </si>
  <si>
    <t>84</t>
  </si>
  <si>
    <t>N.P.053</t>
  </si>
  <si>
    <t>Fornitura e posa in opera, secondo quanto previsto negli elaborati tecnici di progetto, di viti tutto filetto con diametro 13 mm L150. Tipo sistema prodotto e commercializzato da Rothoblaas srl o equivalente approvato.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</si>
  <si>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</si>
  <si>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Su cerchiature vani - Per viti intersecanti l'orditura in legno</t>
  </si>
  <si>
    <t/>
  </si>
  <si>
    <t/>
  </si>
  <si>
    <t/>
  </si>
  <si>
    <t>0</t>
  </si>
  <si>
    <t>ROUND(PRODUCT(E$ROW_PU$:H$ROW_LUNG$),2)</t>
  </si>
  <si>
    <t>0.00</t>
  </si>
  <si>
    <t>SOLAIO PIANO TERRA/AMMEZZATO</t>
  </si>
  <si>
    <t/>
  </si>
  <si>
    <t/>
  </si>
  <si>
    <t/>
  </si>
  <si>
    <t>0</t>
  </si>
  <si>
    <t>ROUND(PRODUCT(E$ROW_PU$:H$ROW_LUNG$),2)</t>
  </si>
  <si>
    <t>0.00</t>
  </si>
  <si>
    <t>VG.0.01</t>
  </si>
  <si>
    <t>12.00</t>
  </si>
  <si>
    <t/>
  </si>
  <si>
    <t/>
  </si>
  <si>
    <t/>
  </si>
  <si>
    <t>ROUND(PRODUCT(E$ROW_PU$:H$ROW_LUNG$),2)</t>
  </si>
  <si>
    <t>12.00</t>
  </si>
  <si>
    <t>VG.0.02</t>
  </si>
  <si>
    <t>4.00</t>
  </si>
  <si>
    <t/>
  </si>
  <si>
    <t/>
  </si>
  <si>
    <t/>
  </si>
  <si>
    <t>ROUND(PRODUCT(E$ROW_PU$:H$ROW_LUNG$),2)</t>
  </si>
  <si>
    <t>4.00</t>
  </si>
  <si>
    <t>VG.0.03</t>
  </si>
  <si>
    <t>14.00</t>
  </si>
  <si>
    <t/>
  </si>
  <si>
    <t/>
  </si>
  <si>
    <t/>
  </si>
  <si>
    <t>ROUND(PRODUCT(E$ROW_PU$:H$ROW_LUNG$),2)</t>
  </si>
  <si>
    <t>14.00</t>
  </si>
  <si>
    <t>SOLAIO PIANO TERRA/PIANO PRIMO</t>
  </si>
  <si>
    <t/>
  </si>
  <si>
    <t/>
  </si>
  <si>
    <t/>
  </si>
  <si>
    <t>0</t>
  </si>
  <si>
    <t>ROUND(PRODUCT(E$ROW_PU$:H$ROW_LUNG$),2)</t>
  </si>
  <si>
    <t>0.00</t>
  </si>
  <si>
    <t>VG.0.04</t>
  </si>
  <si>
    <t>26.00</t>
  </si>
  <si>
    <t/>
  </si>
  <si>
    <t/>
  </si>
  <si>
    <t/>
  </si>
  <si>
    <t>ROUND(PRODUCT(E$ROW_PU$:H$ROW_LUNG$),2)</t>
  </si>
  <si>
    <t>26.00</t>
  </si>
  <si>
    <t>VG.0.06 - VG.0.07</t>
  </si>
  <si>
    <t>6.00</t>
  </si>
  <si>
    <t/>
  </si>
  <si>
    <t/>
  </si>
  <si>
    <t/>
  </si>
  <si>
    <t>ROUND(PRODUCT(E$ROW_PU$:H$ROW_LUNG$),2)</t>
  </si>
  <si>
    <t>6.00</t>
  </si>
  <si>
    <t>VG.0.08</t>
  </si>
  <si>
    <t>20.00</t>
  </si>
  <si>
    <t/>
  </si>
  <si>
    <t/>
  </si>
  <si>
    <t/>
  </si>
  <si>
    <t>ROUND(PRODUCT(E$ROW_PU$:H$ROW_LUNG$),2)</t>
  </si>
  <si>
    <t>20.00</t>
  </si>
  <si>
    <t>VG.0.10</t>
  </si>
  <si>
    <t>22.00</t>
  </si>
  <si>
    <t/>
  </si>
  <si>
    <t/>
  </si>
  <si>
    <t/>
  </si>
  <si>
    <t>ROUND(PRODUCT(E$ROW_PU$:H$ROW_LUNG$),2)</t>
  </si>
  <si>
    <t>22.00</t>
  </si>
  <si>
    <t>VG.0.11</t>
  </si>
  <si>
    <t>12.00</t>
  </si>
  <si>
    <t/>
  </si>
  <si>
    <t/>
  </si>
  <si>
    <t/>
  </si>
  <si>
    <t>ROUND(PRODUCT(E$ROW_PU$:H$ROW_LUNG$),2)</t>
  </si>
  <si>
    <t>12.00</t>
  </si>
  <si>
    <t>VG.0.12 - VG.0.15</t>
  </si>
  <si>
    <t>20.00</t>
  </si>
  <si>
    <t/>
  </si>
  <si>
    <t/>
  </si>
  <si>
    <t/>
  </si>
  <si>
    <t>ROUND(PRODUCT(E$ROW_PU$:H$ROW_LUNG$),2)</t>
  </si>
  <si>
    <t>20.00</t>
  </si>
  <si>
    <t>VG.0.16</t>
  </si>
  <si>
    <t>26.00</t>
  </si>
  <si>
    <t/>
  </si>
  <si>
    <t/>
  </si>
  <si>
    <t/>
  </si>
  <si>
    <t>ROUND(PRODUCT(E$ROW_PU$:H$ROW_LUNG$),2)</t>
  </si>
  <si>
    <t>26.00</t>
  </si>
  <si>
    <t>VG.0.17 - VG.0.18</t>
  </si>
  <si>
    <t>20.00</t>
  </si>
  <si>
    <t/>
  </si>
  <si>
    <t/>
  </si>
  <si>
    <t/>
  </si>
  <si>
    <t>ROUND(PRODUCT(E$ROW_PU$:H$ROW_LUNG$),2)</t>
  </si>
  <si>
    <t>20.00</t>
  </si>
  <si>
    <t>SOLAIO PIANO AMMEZZATO/PIANO PRIMO</t>
  </si>
  <si>
    <t/>
  </si>
  <si>
    <t/>
  </si>
  <si>
    <t/>
  </si>
  <si>
    <t>0</t>
  </si>
  <si>
    <t>ROUND(PRODUCT(E$ROW_PU$:H$ROW_LUNG$),2)</t>
  </si>
  <si>
    <t>0.00</t>
  </si>
  <si>
    <t>VG.AMM.01</t>
  </si>
  <si>
    <t>22.00</t>
  </si>
  <si>
    <t/>
  </si>
  <si>
    <t/>
  </si>
  <si>
    <t/>
  </si>
  <si>
    <t>ROUND(PRODUCT(E$ROW_PU$:H$ROW_LUNG$),2)</t>
  </si>
  <si>
    <t>22.00</t>
  </si>
  <si>
    <t>VG.AMM.02 </t>
  </si>
  <si>
    <t>16.00</t>
  </si>
  <si>
    <t/>
  </si>
  <si>
    <t/>
  </si>
  <si>
    <t/>
  </si>
  <si>
    <t>ROUND(PRODUCT(E$ROW_PU$:H$ROW_LUNG$),2)</t>
  </si>
  <si>
    <t>16.00</t>
  </si>
  <si>
    <t>VG.AMM.03</t>
  </si>
  <si>
    <t>9.00</t>
  </si>
  <si>
    <t/>
  </si>
  <si>
    <t/>
  </si>
  <si>
    <t/>
  </si>
  <si>
    <t>ROUND(PRODUCT(E$ROW_PU$:H$ROW_LUNG$),2)</t>
  </si>
  <si>
    <t>9.00</t>
  </si>
  <si>
    <t>SOLAIO PIANO PIANO PRIMO/SOTTOTETTO</t>
  </si>
  <si>
    <t/>
  </si>
  <si>
    <t/>
  </si>
  <si>
    <t/>
  </si>
  <si>
    <t>0</t>
  </si>
  <si>
    <t>ROUND(PRODUCT(E$ROW_PU$:H$ROW_LUNG$),2)</t>
  </si>
  <si>
    <t>0.00</t>
  </si>
  <si>
    <t>VG.1.01</t>
  </si>
  <si>
    <t>16.00</t>
  </si>
  <si>
    <t/>
  </si>
  <si>
    <t/>
  </si>
  <si>
    <t/>
  </si>
  <si>
    <t>ROUND(PRODUCT(E$ROW_PU$:H$ROW_LUNG$),2)</t>
  </si>
  <si>
    <t>16.00</t>
  </si>
  <si>
    <t>VG.1.02</t>
  </si>
  <si>
    <t>20.00</t>
  </si>
  <si>
    <t/>
  </si>
  <si>
    <t/>
  </si>
  <si>
    <t/>
  </si>
  <si>
    <t>ROUND(PRODUCT(E$ROW_PU$:H$ROW_LUNG$),2)</t>
  </si>
  <si>
    <t>20.00</t>
  </si>
  <si>
    <t>VG.1.03</t>
  </si>
  <si>
    <t>20.00</t>
  </si>
  <si>
    <t/>
  </si>
  <si>
    <t/>
  </si>
  <si>
    <t/>
  </si>
  <si>
    <t>ROUND(PRODUCT(E$ROW_PU$:H$ROW_LUNG$),2)</t>
  </si>
  <si>
    <t>20.00</t>
  </si>
  <si>
    <t>VG.1.04</t>
  </si>
  <si>
    <t>16.00</t>
  </si>
  <si>
    <t/>
  </si>
  <si>
    <t/>
  </si>
  <si>
    <t/>
  </si>
  <si>
    <t>ROUND(PRODUCT(E$ROW_PU$:H$ROW_LUNG$),2)</t>
  </si>
  <si>
    <t>16.00</t>
  </si>
  <si>
    <t>VG.1.05</t>
  </si>
  <si>
    <t>20.00</t>
  </si>
  <si>
    <t/>
  </si>
  <si>
    <t/>
  </si>
  <si>
    <t/>
  </si>
  <si>
    <t>ROUND(PRODUCT(E$ROW_PU$:H$ROW_LUNG$),2)</t>
  </si>
  <si>
    <t>20.00</t>
  </si>
  <si>
    <t>VG.1.06</t>
  </si>
  <si>
    <t>20.00</t>
  </si>
  <si>
    <t/>
  </si>
  <si>
    <t/>
  </si>
  <si>
    <t/>
  </si>
  <si>
    <t>ROUND(PRODUCT(E$ROW_PU$:H$ROW_LUNG$),2)</t>
  </si>
  <si>
    <t>20.00</t>
  </si>
  <si>
    <t>VG.1.07</t>
  </si>
  <si>
    <t>18.00</t>
  </si>
  <si>
    <t/>
  </si>
  <si>
    <t/>
  </si>
  <si>
    <t/>
  </si>
  <si>
    <t>ROUND(PRODUCT(E$ROW_PU$:H$ROW_LUNG$),2)</t>
  </si>
  <si>
    <t>18.00</t>
  </si>
  <si>
    <t>VG.1.08</t>
  </si>
  <si>
    <t>20.00</t>
  </si>
  <si>
    <t/>
  </si>
  <si>
    <t/>
  </si>
  <si>
    <t/>
  </si>
  <si>
    <t>ROUND(PRODUCT(E$ROW_PU$:H$ROW_LUNG$),2)</t>
  </si>
  <si>
    <t>20.00</t>
  </si>
  <si>
    <t>VG.1.09</t>
  </si>
  <si>
    <t>20.00</t>
  </si>
  <si>
    <t/>
  </si>
  <si>
    <t/>
  </si>
  <si>
    <t/>
  </si>
  <si>
    <t>ROUND(PRODUCT(E$ROW_PU$:H$ROW_LUNG$),2)</t>
  </si>
  <si>
    <t>20.00</t>
  </si>
  <si>
    <t>VG.1.10</t>
  </si>
  <si>
    <t>34.00</t>
  </si>
  <si>
    <t/>
  </si>
  <si>
    <t/>
  </si>
  <si>
    <t/>
  </si>
  <si>
    <t>ROUND(PRODUCT(E$ROW_PU$:H$ROW_LUNG$),2)</t>
  </si>
  <si>
    <t>34.00</t>
  </si>
  <si>
    <t>CONTROSOFFITTO SALONE</t>
  </si>
  <si>
    <t/>
  </si>
  <si>
    <t/>
  </si>
  <si>
    <t/>
  </si>
  <si>
    <t>0</t>
  </si>
  <si>
    <t>ROUND(PRODUCT(E$ROW_PU$:H$ROW_LUNG$),2)</t>
  </si>
  <si>
    <t>0.00</t>
  </si>
  <si>
    <t>VG.0.09</t>
  </si>
  <si>
    <t>40.00</t>
  </si>
  <si>
    <t/>
  </si>
  <si>
    <t/>
  </si>
  <si>
    <t/>
  </si>
  <si>
    <t>ROUND(PRODUCT(E$ROW_PU$:H$ROW_LUNG$),2)</t>
  </si>
  <si>
    <t>40.00</t>
  </si>
  <si>
    <t>3'</t>
  </si>
  <si>
    <t>SOMMANO cadauno</t>
  </si>
  <si>
    <t>ROUND(SUM(I$ROW_ID_SOMMANO_INIT$:I$ROW_ID_SOMMANO_FINE$),2)</t>
  </si>
  <si>
    <t>473.00</t>
  </si>
  <si>
    <t>15.11</t>
  </si>
  <si>
    <t>ROUND(PRODUCT(I$ROW_SOMMANO_QTA$:J$ROW_UNITARIO$),2)</t>
  </si>
  <si>
    <t>7147.03</t>
  </si>
  <si>
    <t/>
  </si>
  <si>
    <t>85</t>
  </si>
  <si>
    <t>MC.04.200.0025.e</t>
  </si>
  <si>
    <t>Barre filettate con estremità a doppio taglio simmetrico a 45°, in acciaio con classe di resistenza 8.8 secondo ISO 898-1:2013, zincato a freddo, tipo:- M20 x 290</t>
  </si>
  <si>
    <t>M I S U R A Z I O N I:</t>
  </si>
  <si>
    <t>Cerchiature vani. Per collegamento perno con murature 1 ogni metro lineare (Bullone compreso nelle voci di carpenteria)</t>
  </si>
  <si>
    <t/>
  </si>
  <si>
    <t/>
  </si>
  <si>
    <t/>
  </si>
  <si>
    <t>0</t>
  </si>
  <si>
    <t>ROUND(PRODUCT(E$ROW_PU$:H$ROW_LUNG$),2)</t>
  </si>
  <si>
    <t>0.00</t>
  </si>
  <si>
    <t>PIANO TERRA/PIANO AMMEZZATO</t>
  </si>
  <si>
    <t/>
  </si>
  <si>
    <t/>
  </si>
  <si>
    <t/>
  </si>
  <si>
    <t>0</t>
  </si>
  <si>
    <t>ROUND(PRODUCT(E$ROW_PU$:H$ROW_LUNG$),2)</t>
  </si>
  <si>
    <t>0.00</t>
  </si>
  <si>
    <t>VG.0.01</t>
  </si>
  <si>
    <t>15.00</t>
  </si>
  <si>
    <t/>
  </si>
  <si>
    <t/>
  </si>
  <si>
    <t/>
  </si>
  <si>
    <t>ROUND(PRODUCT(E$ROW_PU$:H$ROW_LUNG$),2)</t>
  </si>
  <si>
    <t>15.00</t>
  </si>
  <si>
    <t>VG.0.02</t>
  </si>
  <si>
    <t>11.00</t>
  </si>
  <si>
    <t/>
  </si>
  <si>
    <t/>
  </si>
  <si>
    <t/>
  </si>
  <si>
    <t>ROUND(PRODUCT(E$ROW_PU$:H$ROW_LUNG$),2)</t>
  </si>
  <si>
    <t>11.00</t>
  </si>
  <si>
    <t>VG.0.03</t>
  </si>
  <si>
    <t>14.00</t>
  </si>
  <si>
    <t/>
  </si>
  <si>
    <t/>
  </si>
  <si>
    <t/>
  </si>
  <si>
    <t>ROUND(PRODUCT(E$ROW_PU$:H$ROW_LUNG$),2)</t>
  </si>
  <si>
    <t>14.00</t>
  </si>
  <si>
    <t>SOLAIO PIANO TERRA/PIANO PRIMO</t>
  </si>
  <si>
    <t/>
  </si>
  <si>
    <t/>
  </si>
  <si>
    <t/>
  </si>
  <si>
    <t>0</t>
  </si>
  <si>
    <t>ROUND(PRODUCT(E$ROW_PU$:H$ROW_LUNG$),2)</t>
  </si>
  <si>
    <t>0.00</t>
  </si>
  <si>
    <t>VG.0.03</t>
  </si>
  <si>
    <t>25.00</t>
  </si>
  <si>
    <t/>
  </si>
  <si>
    <t/>
  </si>
  <si>
    <t/>
  </si>
  <si>
    <t>ROUND(PRODUCT(E$ROW_PU$:H$ROW_LUNG$),2)</t>
  </si>
  <si>
    <t>25.00</t>
  </si>
  <si>
    <t>VG.0.06-7</t>
  </si>
  <si>
    <t>6.00</t>
  </si>
  <si>
    <t/>
  </si>
  <si>
    <t/>
  </si>
  <si>
    <t/>
  </si>
  <si>
    <t>ROUND(PRODUCT(E$ROW_PU$:H$ROW_LUNG$),2)</t>
  </si>
  <si>
    <t>6.00</t>
  </si>
  <si>
    <t>VG.0.08</t>
  </si>
  <si>
    <t>17.00</t>
  </si>
  <si>
    <t/>
  </si>
  <si>
    <t/>
  </si>
  <si>
    <t/>
  </si>
  <si>
    <t>ROUND(PRODUCT(E$ROW_PU$:H$ROW_LUNG$),2)</t>
  </si>
  <si>
    <t>17.00</t>
  </si>
  <si>
    <t>VG.0.10</t>
  </si>
  <si>
    <t>30.00</t>
  </si>
  <si>
    <t/>
  </si>
  <si>
    <t/>
  </si>
  <si>
    <t/>
  </si>
  <si>
    <t>ROUND(PRODUCT(E$ROW_PU$:H$ROW_LUNG$),2)</t>
  </si>
  <si>
    <t>30.00</t>
  </si>
  <si>
    <t>VG.0.11</t>
  </si>
  <si>
    <t>13.00</t>
  </si>
  <si>
    <t/>
  </si>
  <si>
    <t/>
  </si>
  <si>
    <t/>
  </si>
  <si>
    <t>ROUND(PRODUCT(E$ROW_PU$:H$ROW_LUNG$),2)</t>
  </si>
  <si>
    <t>13.00</t>
  </si>
  <si>
    <t>VG.0.12 - VG.0.15</t>
  </si>
  <si>
    <t>15.00</t>
  </si>
  <si>
    <t/>
  </si>
  <si>
    <t/>
  </si>
  <si>
    <t/>
  </si>
  <si>
    <t>ROUND(PRODUCT(E$ROW_PU$:H$ROW_LUNG$),2)</t>
  </si>
  <si>
    <t>15.00</t>
  </si>
  <si>
    <t>VG.0.16</t>
  </si>
  <si>
    <t>24.00</t>
  </si>
  <si>
    <t/>
  </si>
  <si>
    <t/>
  </si>
  <si>
    <t/>
  </si>
  <si>
    <t>ROUND(PRODUCT(E$ROW_PU$:H$ROW_LUNG$),2)</t>
  </si>
  <si>
    <t>24.00</t>
  </si>
  <si>
    <t>VG.0.17-18</t>
  </si>
  <si>
    <t>16.00</t>
  </si>
  <si>
    <t/>
  </si>
  <si>
    <t/>
  </si>
  <si>
    <t/>
  </si>
  <si>
    <t>ROUND(PRODUCT(E$ROW_PU$:H$ROW_LUNG$),2)</t>
  </si>
  <si>
    <t>16.00</t>
  </si>
  <si>
    <t>CONTROSOFFITTO SALONE</t>
  </si>
  <si>
    <t/>
  </si>
  <si>
    <t/>
  </si>
  <si>
    <t/>
  </si>
  <si>
    <t>0</t>
  </si>
  <si>
    <t>ROUND(PRODUCT(E$ROW_PU$:H$ROW_LUNG$),2)</t>
  </si>
  <si>
    <t>0.00</t>
  </si>
  <si>
    <t>VG.0.09</t>
  </si>
  <si>
    <t>44.00</t>
  </si>
  <si>
    <t/>
  </si>
  <si>
    <t/>
  </si>
  <si>
    <t/>
  </si>
  <si>
    <t>ROUND(PRODUCT(E$ROW_PU$:H$ROW_LUNG$),2)</t>
  </si>
  <si>
    <t>44.00</t>
  </si>
  <si>
    <t>SOLAIO PIANO AMMEZZATO/PIANO PRIMO</t>
  </si>
  <si>
    <t/>
  </si>
  <si>
    <t/>
  </si>
  <si>
    <t/>
  </si>
  <si>
    <t>0</t>
  </si>
  <si>
    <t>ROUND(PRODUCT(E$ROW_PU$:H$ROW_LUNG$),2)</t>
  </si>
  <si>
    <t>0.00</t>
  </si>
  <si>
    <t>VG.AMM.01</t>
  </si>
  <si>
    <t>14.00</t>
  </si>
  <si>
    <t/>
  </si>
  <si>
    <t/>
  </si>
  <si>
    <t/>
  </si>
  <si>
    <t>ROUND(PRODUCT(E$ROW_PU$:H$ROW_LUNG$),2)</t>
  </si>
  <si>
    <t>14.00</t>
  </si>
  <si>
    <t>VG.AMM.02 </t>
  </si>
  <si>
    <t>10.00</t>
  </si>
  <si>
    <t/>
  </si>
  <si>
    <t/>
  </si>
  <si>
    <t/>
  </si>
  <si>
    <t>ROUND(PRODUCT(E$ROW_PU$:H$ROW_LUNG$),2)</t>
  </si>
  <si>
    <t>10.00</t>
  </si>
  <si>
    <t>VG.AMM.03</t>
  </si>
  <si>
    <t>9.00</t>
  </si>
  <si>
    <t/>
  </si>
  <si>
    <t/>
  </si>
  <si>
    <t/>
  </si>
  <si>
    <t>ROUND(PRODUCT(E$ROW_PU$:H$ROW_LUNG$),2)</t>
  </si>
  <si>
    <t>9.00</t>
  </si>
  <si>
    <t>SOLAIO PIANO PIANO PRIMO/SOTTOTETTO</t>
  </si>
  <si>
    <t/>
  </si>
  <si>
    <t/>
  </si>
  <si>
    <t/>
  </si>
  <si>
    <t>0</t>
  </si>
  <si>
    <t>ROUND(PRODUCT(E$ROW_PU$:H$ROW_LUNG$),2)</t>
  </si>
  <si>
    <t>0.00</t>
  </si>
  <si>
    <t>VG.1.01</t>
  </si>
  <si>
    <t>16.00</t>
  </si>
  <si>
    <t/>
  </si>
  <si>
    <t/>
  </si>
  <si>
    <t/>
  </si>
  <si>
    <t>ROUND(PRODUCT(E$ROW_PU$:H$ROW_LUNG$),2)</t>
  </si>
  <si>
    <t>16.00</t>
  </si>
  <si>
    <t>VG.1.02</t>
  </si>
  <si>
    <t>19.00</t>
  </si>
  <si>
    <t/>
  </si>
  <si>
    <t/>
  </si>
  <si>
    <t/>
  </si>
  <si>
    <t>ROUND(PRODUCT(E$ROW_PU$:H$ROW_LUNG$),2)</t>
  </si>
  <si>
    <t>19.00</t>
  </si>
  <si>
    <t>VG.1.03</t>
  </si>
  <si>
    <t>25.00</t>
  </si>
  <si>
    <t/>
  </si>
  <si>
    <t/>
  </si>
  <si>
    <t/>
  </si>
  <si>
    <t>ROUND(PRODUCT(E$ROW_PU$:H$ROW_LUNG$),2)</t>
  </si>
  <si>
    <t>25.00</t>
  </si>
  <si>
    <t>VG.1.04</t>
  </si>
  <si>
    <t>15.00</t>
  </si>
  <si>
    <t/>
  </si>
  <si>
    <t/>
  </si>
  <si>
    <t/>
  </si>
  <si>
    <t>ROUND(PRODUCT(E$ROW_PU$:H$ROW_LUNG$),2)</t>
  </si>
  <si>
    <t>15.00</t>
  </si>
  <si>
    <t>VG.1.05</t>
  </si>
  <si>
    <t>27.00</t>
  </si>
  <si>
    <t/>
  </si>
  <si>
    <t/>
  </si>
  <si>
    <t/>
  </si>
  <si>
    <t>ROUND(PRODUCT(E$ROW_PU$:H$ROW_LUNG$),2)</t>
  </si>
  <si>
    <t>27.00</t>
  </si>
  <si>
    <t>VG.1.06</t>
  </si>
  <si>
    <t>13.00</t>
  </si>
  <si>
    <t/>
  </si>
  <si>
    <t/>
  </si>
  <si>
    <t/>
  </si>
  <si>
    <t>ROUND(PRODUCT(E$ROW_PU$:H$ROW_LUNG$),2)</t>
  </si>
  <si>
    <t>13.00</t>
  </si>
  <si>
    <t>VG.1.07</t>
  </si>
  <si>
    <t>13.00</t>
  </si>
  <si>
    <t/>
  </si>
  <si>
    <t/>
  </si>
  <si>
    <t/>
  </si>
  <si>
    <t>ROUND(PRODUCT(E$ROW_PU$:H$ROW_LUNG$),2)</t>
  </si>
  <si>
    <t>13.00</t>
  </si>
  <si>
    <t>VG.1.08</t>
  </si>
  <si>
    <t>15.00</t>
  </si>
  <si>
    <t/>
  </si>
  <si>
    <t/>
  </si>
  <si>
    <t/>
  </si>
  <si>
    <t>ROUND(PRODUCT(E$ROW_PU$:H$ROW_LUNG$),2)</t>
  </si>
  <si>
    <t>15.00</t>
  </si>
  <si>
    <t>VG.1.09</t>
  </si>
  <si>
    <t>22.00</t>
  </si>
  <si>
    <t/>
  </si>
  <si>
    <t/>
  </si>
  <si>
    <t/>
  </si>
  <si>
    <t>ROUND(PRODUCT(E$ROW_PU$:H$ROW_LUNG$),2)</t>
  </si>
  <si>
    <t>22.00</t>
  </si>
  <si>
    <t>VG.1.10</t>
  </si>
  <si>
    <t>22.00</t>
  </si>
  <si>
    <t/>
  </si>
  <si>
    <t/>
  </si>
  <si>
    <t/>
  </si>
  <si>
    <t>ROUND(PRODUCT(E$ROW_PU$:H$ROW_LUNG$),2)</t>
  </si>
  <si>
    <t>22.00</t>
  </si>
  <si>
    <t>3'</t>
  </si>
  <si>
    <t>SOMMANO cad</t>
  </si>
  <si>
    <t>ROUND(SUM(I$ROW_ID_SOMMANO_INIT$:I$ROW_ID_SOMMANO_FINE$),2)</t>
  </si>
  <si>
    <t>450.00</t>
  </si>
  <si>
    <t>10.41</t>
  </si>
  <si>
    <t>ROUND(PRODUCT(I$ROW_SOMMANO_QTA$:J$ROW_UNITARIO$),2)</t>
  </si>
  <si>
    <t>4684.50</t>
  </si>
  <si>
    <t/>
  </si>
  <si>
    <t>86</t>
  </si>
  <si>
    <t>1C.06.580.0010.f</t>
  </si>
  <si>
    <t>Fissaggio chimico di barre ad aderenza migliorata in acciaio B450C secondo DM 17/01/2018, realizzato con resina a base epossidica, marcata CE per applicazioni in calcestruzzo fessurato e per Categoria di Prestazione Sismica C1, secondo il Documento di Valutazione Europea EOTA EAD 330499-00-0601 e Rapporti Tecnici EOTA TR 048 e EOTA TR 049 (oppure secondo la Linea Guida EOTA ETAG 001-5, Annesso A e Annesso E). La capacità portante del sistema è calcolato secondo le indicazioni della Norma FprEN 1992-4:2017 (oppure secondo la Linea Guida ETAG 001 - Annesso C e i Rapporti Tecnici EOTA TR 029 e EOTA TR 045 o la Specifica Tecnica CEN/TS 1992-4:2009). La resina epossidica sarà iniettabile fino a una temperatura del supporto minima di 0°C consentendo tempi di lavorabilità massimi di 150 minuti, con pistola in fori già predisposti, compresi piani di lavoro, esclusi i ferri da fissare, per ferri di diametro:- Ø 20</t>
  </si>
  <si>
    <t>M I S U R A Z I O N I:</t>
  </si>
  <si>
    <t>Vedi voce n° 85 [cad 450.00]</t>
  </si>
  <si>
    <t/>
  </si>
  <si>
    <t>0.25</t>
  </si>
  <si>
    <t/>
  </si>
  <si>
    <t/>
  </si>
  <si>
    <t>ROUND(PRODUCT(E$ROW_PU$:H$ROW_LUNG$,450.00),2)</t>
  </si>
  <si>
    <t>112.50</t>
  </si>
  <si>
    <t>3'</t>
  </si>
  <si>
    <t>SOMMANO m</t>
  </si>
  <si>
    <t>ROUND(SUM(I$ROW_ID_SOMMANO_INIT$:I$ROW_ID_SOMMANO_FINE$),2)</t>
  </si>
  <si>
    <t>112.50</t>
  </si>
  <si>
    <t>34.80</t>
  </si>
  <si>
    <t>ROUND(PRODUCT(I$ROW_SOMMANO_QTA$:J$ROW_UNITARIO$),2)</t>
  </si>
  <si>
    <t>3915.00</t>
  </si>
  <si>
    <t/>
  </si>
  <si>
    <t>87</t>
  </si>
  <si>
    <t>N.P.058</t>
  </si>
  <si>
    <t>Fornitura e posa in opera, secondo quanto previsto negli elaborati tecnici di progetto, di vite a testa svasata diametro 20 mm L200.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</si>
  <si>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</si>
  <si>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TERRA/PIANO AMMEZZATO</t>
  </si>
  <si>
    <t/>
  </si>
  <si>
    <t/>
  </si>
  <si>
    <t/>
  </si>
  <si>
    <t>0</t>
  </si>
  <si>
    <t>ROUND(PRODUCT(E$ROW_PU$:H$ROW_LUNG$),2)</t>
  </si>
  <si>
    <t>0.00</t>
  </si>
  <si>
    <t>VG.0.01</t>
  </si>
  <si>
    <t>45.00</t>
  </si>
  <si>
    <t/>
  </si>
  <si>
    <t/>
  </si>
  <si>
    <t/>
  </si>
  <si>
    <t>ROUND(PRODUCT(E$ROW_PU$:H$ROW_LUNG$),2)</t>
  </si>
  <si>
    <t>45.00</t>
  </si>
  <si>
    <t>VG.0.02</t>
  </si>
  <si>
    <t>30.00</t>
  </si>
  <si>
    <t/>
  </si>
  <si>
    <t/>
  </si>
  <si>
    <t/>
  </si>
  <si>
    <t>ROUND(PRODUCT(E$ROW_PU$:H$ROW_LUNG$),2)</t>
  </si>
  <si>
    <t>30.00</t>
  </si>
  <si>
    <t>VG.0.03</t>
  </si>
  <si>
    <t>45.00</t>
  </si>
  <si>
    <t/>
  </si>
  <si>
    <t/>
  </si>
  <si>
    <t/>
  </si>
  <si>
    <t>ROUND(PRODUCT(E$ROW_PU$:H$ROW_LUNG$),2)</t>
  </si>
  <si>
    <t>45.00</t>
  </si>
  <si>
    <t>SOLAIO PIANO TERRA/PIANO PRIMO</t>
  </si>
  <si>
    <t/>
  </si>
  <si>
    <t/>
  </si>
  <si>
    <t/>
  </si>
  <si>
    <t>0</t>
  </si>
  <si>
    <t>ROUND(PRODUCT(E$ROW_PU$:H$ROW_LUNG$),2)</t>
  </si>
  <si>
    <t>0.00</t>
  </si>
  <si>
    <t>VG.0.03</t>
  </si>
  <si>
    <t>73.00</t>
  </si>
  <si>
    <t/>
  </si>
  <si>
    <t/>
  </si>
  <si>
    <t/>
  </si>
  <si>
    <t>ROUND(PRODUCT(E$ROW_PU$:H$ROW_LUNG$),2)</t>
  </si>
  <si>
    <t>73.00</t>
  </si>
  <si>
    <t>VG.0.06-7</t>
  </si>
  <si>
    <t>18.00</t>
  </si>
  <si>
    <t/>
  </si>
  <si>
    <t/>
  </si>
  <si>
    <t/>
  </si>
  <si>
    <t>ROUND(PRODUCT(E$ROW_PU$:H$ROW_LUNG$),2)</t>
  </si>
  <si>
    <t>18.00</t>
  </si>
  <si>
    <t>VG.0.08</t>
  </si>
  <si>
    <t>53.00</t>
  </si>
  <si>
    <t/>
  </si>
  <si>
    <t/>
  </si>
  <si>
    <t/>
  </si>
  <si>
    <t>ROUND(PRODUCT(E$ROW_PU$:H$ROW_LUNG$),2)</t>
  </si>
  <si>
    <t>53.00</t>
  </si>
  <si>
    <t>VG.0.10</t>
  </si>
  <si>
    <t>89.00</t>
  </si>
  <si>
    <t/>
  </si>
  <si>
    <t/>
  </si>
  <si>
    <t/>
  </si>
  <si>
    <t>ROUND(PRODUCT(E$ROW_PU$:H$ROW_LUNG$),2)</t>
  </si>
  <si>
    <t>89.00</t>
  </si>
  <si>
    <t>VG.0.11</t>
  </si>
  <si>
    <t>38.00</t>
  </si>
  <si>
    <t/>
  </si>
  <si>
    <t/>
  </si>
  <si>
    <t/>
  </si>
  <si>
    <t>ROUND(PRODUCT(E$ROW_PU$:H$ROW_LUNG$),2)</t>
  </si>
  <si>
    <t>38.00</t>
  </si>
  <si>
    <t>VG.0.12 - VG.0.15</t>
  </si>
  <si>
    <t>44.00</t>
  </si>
  <si>
    <t/>
  </si>
  <si>
    <t/>
  </si>
  <si>
    <t/>
  </si>
  <si>
    <t>ROUND(PRODUCT(E$ROW_PU$:H$ROW_LUNG$),2)</t>
  </si>
  <si>
    <t>44.00</t>
  </si>
  <si>
    <t>VG.0.16</t>
  </si>
  <si>
    <t>67.00</t>
  </si>
  <si>
    <t/>
  </si>
  <si>
    <t/>
  </si>
  <si>
    <t/>
  </si>
  <si>
    <t>ROUND(PRODUCT(E$ROW_PU$:H$ROW_LUNG$),2)</t>
  </si>
  <si>
    <t>67.00</t>
  </si>
  <si>
    <t>VG.0.17-18</t>
  </si>
  <si>
    <t>47.00</t>
  </si>
  <si>
    <t/>
  </si>
  <si>
    <t/>
  </si>
  <si>
    <t/>
  </si>
  <si>
    <t>ROUND(PRODUCT(E$ROW_PU$:H$ROW_LUNG$),2)</t>
  </si>
  <si>
    <t>47.00</t>
  </si>
  <si>
    <t>CONTROSOFFITTO SALONE</t>
  </si>
  <si>
    <t/>
  </si>
  <si>
    <t/>
  </si>
  <si>
    <t/>
  </si>
  <si>
    <t>0</t>
  </si>
  <si>
    <t>ROUND(PRODUCT(E$ROW_PU$:H$ROW_LUNG$),2)</t>
  </si>
  <si>
    <t>0.00</t>
  </si>
  <si>
    <t>VG.0.09</t>
  </si>
  <si>
    <t>132.00</t>
  </si>
  <si>
    <t/>
  </si>
  <si>
    <t/>
  </si>
  <si>
    <t/>
  </si>
  <si>
    <t>ROUND(PRODUCT(E$ROW_PU$:H$ROW_LUNG$),2)</t>
  </si>
  <si>
    <t>132.00</t>
  </si>
  <si>
    <t>SOLAIO PIANO AMMEZZATO/PIANO PRIMO</t>
  </si>
  <si>
    <t/>
  </si>
  <si>
    <t/>
  </si>
  <si>
    <t/>
  </si>
  <si>
    <t>0</t>
  </si>
  <si>
    <t>ROUND(PRODUCT(E$ROW_PU$:H$ROW_LUNG$),2)</t>
  </si>
  <si>
    <t>0.00</t>
  </si>
  <si>
    <t>VG.AMM.01</t>
  </si>
  <si>
    <t>43.00</t>
  </si>
  <si>
    <t/>
  </si>
  <si>
    <t/>
  </si>
  <si>
    <t/>
  </si>
  <si>
    <t>ROUND(PRODUCT(E$ROW_PU$:H$ROW_LUNG$),2)</t>
  </si>
  <si>
    <t>43.00</t>
  </si>
  <si>
    <t>VG.AMM.02 </t>
  </si>
  <si>
    <t>27.00</t>
  </si>
  <si>
    <t/>
  </si>
  <si>
    <t/>
  </si>
  <si>
    <t/>
  </si>
  <si>
    <t>ROUND(PRODUCT(E$ROW_PU$:H$ROW_LUNG$),2)</t>
  </si>
  <si>
    <t>27.00</t>
  </si>
  <si>
    <t>VG.AMM.03</t>
  </si>
  <si>
    <t>26.00</t>
  </si>
  <si>
    <t/>
  </si>
  <si>
    <t/>
  </si>
  <si>
    <t/>
  </si>
  <si>
    <t>ROUND(PRODUCT(E$ROW_PU$:H$ROW_LUNG$),2)</t>
  </si>
  <si>
    <t>26.00</t>
  </si>
  <si>
    <t>SOLAIO PIANO PIANO PRIMO/SOTTOTETTO</t>
  </si>
  <si>
    <t/>
  </si>
  <si>
    <t/>
  </si>
  <si>
    <t/>
  </si>
  <si>
    <t>0</t>
  </si>
  <si>
    <t>ROUND(PRODUCT(E$ROW_PU$:H$ROW_LUNG$),2)</t>
  </si>
  <si>
    <t>0.00</t>
  </si>
  <si>
    <t>VG.1.01</t>
  </si>
  <si>
    <t>47.00</t>
  </si>
  <si>
    <t/>
  </si>
  <si>
    <t/>
  </si>
  <si>
    <t/>
  </si>
  <si>
    <t>ROUND(PRODUCT(E$ROW_PU$:H$ROW_LUNG$),2)</t>
  </si>
  <si>
    <t>47.00</t>
  </si>
  <si>
    <t>VG.1.02</t>
  </si>
  <si>
    <t>58.00</t>
  </si>
  <si>
    <t/>
  </si>
  <si>
    <t/>
  </si>
  <si>
    <t/>
  </si>
  <si>
    <t>ROUND(PRODUCT(E$ROW_PU$:H$ROW_LUNG$),2)</t>
  </si>
  <si>
    <t>58.00</t>
  </si>
  <si>
    <t>VG.1.03</t>
  </si>
  <si>
    <t>72.00</t>
  </si>
  <si>
    <t/>
  </si>
  <si>
    <t/>
  </si>
  <si>
    <t/>
  </si>
  <si>
    <t>ROUND(PRODUCT(E$ROW_PU$:H$ROW_LUNG$),2)</t>
  </si>
  <si>
    <t>72.00</t>
  </si>
  <si>
    <t>VG.1.04</t>
  </si>
  <si>
    <t>44.00</t>
  </si>
  <si>
    <t/>
  </si>
  <si>
    <t/>
  </si>
  <si>
    <t/>
  </si>
  <si>
    <t>ROUND(PRODUCT(E$ROW_PU$:H$ROW_LUNG$),2)</t>
  </si>
  <si>
    <t>44.00</t>
  </si>
  <si>
    <t>VG.1.05</t>
  </si>
  <si>
    <t>82.00</t>
  </si>
  <si>
    <t/>
  </si>
  <si>
    <t/>
  </si>
  <si>
    <t/>
  </si>
  <si>
    <t>ROUND(PRODUCT(E$ROW_PU$:H$ROW_LUNG$),2)</t>
  </si>
  <si>
    <t>82.00</t>
  </si>
  <si>
    <t>VG.1.06</t>
  </si>
  <si>
    <t>35.00</t>
  </si>
  <si>
    <t/>
  </si>
  <si>
    <t/>
  </si>
  <si>
    <t/>
  </si>
  <si>
    <t>ROUND(PRODUCT(E$ROW_PU$:H$ROW_LUNG$),2)</t>
  </si>
  <si>
    <t>35.00</t>
  </si>
  <si>
    <t>VG.1.07</t>
  </si>
  <si>
    <t>40.00</t>
  </si>
  <si>
    <t/>
  </si>
  <si>
    <t/>
  </si>
  <si>
    <t/>
  </si>
  <si>
    <t>ROUND(PRODUCT(E$ROW_PU$:H$ROW_LUNG$),2)</t>
  </si>
  <si>
    <t>40.00</t>
  </si>
  <si>
    <t>VG.1.08</t>
  </si>
  <si>
    <t>43.00</t>
  </si>
  <si>
    <t/>
  </si>
  <si>
    <t/>
  </si>
  <si>
    <t/>
  </si>
  <si>
    <t>ROUND(PRODUCT(E$ROW_PU$:H$ROW_LUNG$),2)</t>
  </si>
  <si>
    <t>43.00</t>
  </si>
  <si>
    <t>VG.1.09</t>
  </si>
  <si>
    <t>61.00</t>
  </si>
  <si>
    <t/>
  </si>
  <si>
    <t/>
  </si>
  <si>
    <t/>
  </si>
  <si>
    <t>ROUND(PRODUCT(E$ROW_PU$:H$ROW_LUNG$),2)</t>
  </si>
  <si>
    <t>61.00</t>
  </si>
  <si>
    <t>VG.1.10</t>
  </si>
  <si>
    <t>68.00</t>
  </si>
  <si>
    <t/>
  </si>
  <si>
    <t/>
  </si>
  <si>
    <t/>
  </si>
  <si>
    <t>ROUND(PRODUCT(E$ROW_PU$:H$ROW_LUNG$),2)</t>
  </si>
  <si>
    <t>68.00</t>
  </si>
  <si>
    <t>A detrarre perni diam 20 con bullone</t>
  </si>
  <si>
    <t/>
  </si>
  <si>
    <t/>
  </si>
  <si>
    <t/>
  </si>
  <si>
    <t>0</t>
  </si>
  <si>
    <t>ROUND(PRODUCT(E$ROW_PU$:H$ROW_LUNG$),2)</t>
  </si>
  <si>
    <t>0.00</t>
  </si>
  <si>
    <t>Vedi voce n° 85 [cad 450.00]</t>
  </si>
  <si>
    <t/>
  </si>
  <si>
    <t/>
  </si>
  <si>
    <t/>
  </si>
  <si>
    <t/>
  </si>
  <si>
    <t>ROUND(PRODUCT(E$ROW_PU$:H$ROW_LUNG$,450.00,-1),2)</t>
  </si>
  <si>
    <t>-450.00</t>
  </si>
  <si>
    <t>3</t>
  </si>
  <si>
    <t>3'</t>
  </si>
  <si>
    <t>SOMMANO cadauno</t>
  </si>
  <si>
    <t>ROUND(SUM(I$ROW_ID_SOMMANO_INIT$:I$ROW_ID_SOMMANO_FINE$),2)</t>
  </si>
  <si>
    <t>877.00</t>
  </si>
  <si>
    <t>14.19</t>
  </si>
  <si>
    <t>ROUND(PRODUCT(I$ROW_SOMMANO_QTA$:J$ROW_UNITARIO$),2)</t>
  </si>
  <si>
    <t>12444.63</t>
  </si>
  <si>
    <t/>
  </si>
  <si>
    <t>88</t>
  </si>
  <si>
    <t>C35019k</t>
  </si>
  <si>
    <t>Elementi portanti orizzontali a sezione rettangolare di legno massello o lamellare, con superfici in vista piallate, di sezione adeguata, opportunamente classificato in base alla norma UNI EN 338 come previsto dalla attuale normativa in materia di progettazione sismica, resistenza caratteristica a flessione 24 MPa, inclusi gli oneri per il trasporto e la movimentazione nell'ambito del cantiere, il montaggio a cura di personale specializzato ed ogni altra prestazione compreso il controllo e accettazione di elaborati costruttivi forniti dal produttore o dal progettista. Sono compresi nel prezzo i piani di lavoro interni, la pulizia finale, il trasporto a discarica del materiale di risulta differenziato e quant'altro per dare il lavoro finito a regola d'arte secondo i protocolli di montaggio stabiliti nel C.S.A o dalla D.L.: larice massello.  Prezzario DEI II Sem.2022</t>
  </si>
  <si>
    <t>M I S U R A Z I O N I:</t>
  </si>
  <si>
    <t>PIANO TERRA/PIANO AMMEZZATO</t>
  </si>
  <si>
    <t/>
  </si>
  <si>
    <t/>
  </si>
  <si>
    <t/>
  </si>
  <si>
    <t>0</t>
  </si>
  <si>
    <t>ROUND(PRODUCT(E$ROW_PU$:H$ROW_LUNG$),2)</t>
  </si>
  <si>
    <t>0.00</t>
  </si>
  <si>
    <t>VG.0.01 - con incasso 0.15+0.15</t>
  </si>
  <si>
    <t>13.00</t>
  </si>
  <si>
    <t>4.60</t>
  </si>
  <si>
    <t>0.100</t>
  </si>
  <si>
    <t>0.140</t>
  </si>
  <si>
    <t>ROUND(PRODUCT(E$ROW_PU$:H$ROW_LUNG$),2)</t>
  </si>
  <si>
    <t>0.84</t>
  </si>
  <si>
    <t>VG.0.02 - con incasso 0.15+0.15</t>
  </si>
  <si>
    <t>4.00</t>
  </si>
  <si>
    <t>1.71</t>
  </si>
  <si>
    <t>0.100</t>
  </si>
  <si>
    <t>0.130</t>
  </si>
  <si>
    <t>ROUND(PRODUCT(E$ROW_PU$:H$ROW_LUNG$),2)</t>
  </si>
  <si>
    <t>0.09</t>
  </si>
  <si>
    <t>SOLAIO PIANO TERRA/PRIMO</t>
  </si>
  <si>
    <t/>
  </si>
  <si>
    <t/>
  </si>
  <si>
    <t/>
  </si>
  <si>
    <t>0</t>
  </si>
  <si>
    <t>ROUND(PRODUCT(E$ROW_PU$:H$ROW_LUNG$),2)</t>
  </si>
  <si>
    <t>0.00</t>
  </si>
  <si>
    <t>VG.1.08</t>
  </si>
  <si>
    <t/>
  </si>
  <si>
    <t>3.43</t>
  </si>
  <si>
    <t>0.250</t>
  </si>
  <si>
    <t>0.250</t>
  </si>
  <si>
    <t>ROUND(PRODUCT(E$ROW_PU$:H$ROW_LUNG$),2)</t>
  </si>
  <si>
    <t>0.21</t>
  </si>
  <si>
    <t>VG.1.08</t>
  </si>
  <si>
    <t>6.00</t>
  </si>
  <si>
    <t>5.78</t>
  </si>
  <si>
    <t>0.100</t>
  </si>
  <si>
    <t>0.140</t>
  </si>
  <si>
    <t>ROUND(PRODUCT(E$ROW_PU$:H$ROW_LUNG$),2)</t>
  </si>
  <si>
    <t>0.49</t>
  </si>
  <si>
    <t>VG.1.10 </t>
  </si>
  <si>
    <t/>
  </si>
  <si>
    <t>5.18</t>
  </si>
  <si>
    <t>0.240</t>
  </si>
  <si>
    <t>0.320</t>
  </si>
  <si>
    <t>ROUND(PRODUCT(E$ROW_PU$:H$ROW_LUNG$),2)</t>
  </si>
  <si>
    <t>0.40</t>
  </si>
  <si>
    <t>VG.1.10 </t>
  </si>
  <si>
    <t>3.00</t>
  </si>
  <si>
    <t>7.80</t>
  </si>
  <si>
    <t>0.140</t>
  </si>
  <si>
    <t>0.140</t>
  </si>
  <si>
    <t>ROUND(PRODUCT(E$ROW_PU$:H$ROW_LUNG$),2)</t>
  </si>
  <si>
    <t>0.46</t>
  </si>
  <si>
    <t>VG.1.10 </t>
  </si>
  <si>
    <t>3.00</t>
  </si>
  <si>
    <t>4.24</t>
  </si>
  <si>
    <t>0.140</t>
  </si>
  <si>
    <t>0.140</t>
  </si>
  <si>
    <t>ROUND(PRODUCT(E$ROW_PU$:H$ROW_LUNG$),2)</t>
  </si>
  <si>
    <t>0.25</t>
  </si>
  <si>
    <t>VG.1.10 </t>
  </si>
  <si>
    <t>3.00</t>
  </si>
  <si>
    <t>1.66</t>
  </si>
  <si>
    <t>0.140</t>
  </si>
  <si>
    <t>0.140</t>
  </si>
  <si>
    <t>ROUND(PRODUCT(E$ROW_PU$:H$ROW_LUNG$),2)</t>
  </si>
  <si>
    <t>0.10</t>
  </si>
  <si>
    <t>VG.1.10 </t>
  </si>
  <si>
    <t>3.00</t>
  </si>
  <si>
    <t>1.60</t>
  </si>
  <si>
    <t>0.140</t>
  </si>
  <si>
    <t>0.140</t>
  </si>
  <si>
    <t>ROUND(PRODUCT(E$ROW_PU$:H$ROW_LUNG$),2)</t>
  </si>
  <si>
    <t>0.09</t>
  </si>
  <si>
    <t>SOLAIO PIANO PRIMO/SOTTOTETTO</t>
  </si>
  <si>
    <t/>
  </si>
  <si>
    <t/>
  </si>
  <si>
    <t/>
  </si>
  <si>
    <t>0</t>
  </si>
  <si>
    <t>ROUND(PRODUCT(E$ROW_PU$:H$ROW_LUNG$),2)</t>
  </si>
  <si>
    <t>0.00</t>
  </si>
  <si>
    <t>VG.1.09 - con incasso 0.15+0.15</t>
  </si>
  <si>
    <t>6.00</t>
  </si>
  <si>
    <t>5.42</t>
  </si>
  <si>
    <t>0.150</t>
  </si>
  <si>
    <t>0.100</t>
  </si>
  <si>
    <t>ROUND(PRODUCT(E$ROW_PU$:H$ROW_LUNG$),2)</t>
  </si>
  <si>
    <t>0.49</t>
  </si>
  <si>
    <t>VG.1.10 - con incasso 0.15+0.15</t>
  </si>
  <si>
    <t>3.00</t>
  </si>
  <si>
    <t>5.15</t>
  </si>
  <si>
    <t>0.300</t>
  </si>
  <si>
    <t>0.500</t>
  </si>
  <si>
    <t>ROUND(PRODUCT(E$ROW_PU$:H$ROW_LUNG$),2)</t>
  </si>
  <si>
    <t>2.32</t>
  </si>
  <si>
    <t>VG.1.10 - con incasso 0.15+0.15</t>
  </si>
  <si>
    <t>11.00</t>
  </si>
  <si>
    <t>7.78</t>
  </si>
  <si>
    <t>0.100</t>
  </si>
  <si>
    <t>0.120</t>
  </si>
  <si>
    <t>ROUND(PRODUCT(E$ROW_PU$:H$ROW_LUNG$),2)</t>
  </si>
  <si>
    <t>1.03</t>
  </si>
  <si>
    <t>3'</t>
  </si>
  <si>
    <t>SOMMANO mc</t>
  </si>
  <si>
    <t>ROUND(SUM(I$ROW_ID_SOMMANO_INIT$:I$ROW_ID_SOMMANO_FINE$),2)</t>
  </si>
  <si>
    <t>6.77</t>
  </si>
  <si>
    <t>2739.12</t>
  </si>
  <si>
    <t>ROUND(PRODUCT(I$ROW_SOMMANO_QTA$:J$ROW_UNITARIO$),2)</t>
  </si>
  <si>
    <t>18543.84</t>
  </si>
  <si>
    <t/>
  </si>
  <si>
    <t>89</t>
  </si>
  <si>
    <t>1C.01.040.0100.b</t>
  </si>
  <si>
    <t>Perforazioni  su murature in mattoni pieni, pietrame o miste eseguite con idonea attrezzatura a sola rotazione a velocità ridotta, a qualsiasi altezza, profondità e giacitura, per spinottature, cuciture, legamenti murari, tirantature, iniezioni, canalizzazioni. Comprese assistenze murarie, opere provvisionali, piani  di lavoro, apparecchi guida, pulizia del perforo, allontanamento macerie: - con diametro da 21 a 35 mm</t>
  </si>
  <si>
    <t>M I S U R A Z I O N I:</t>
  </si>
  <si>
    <t>Perfori per passaggio tiranti tondi diam 20</t>
  </si>
  <si>
    <t/>
  </si>
  <si>
    <t/>
  </si>
  <si>
    <t/>
  </si>
  <si>
    <t>0</t>
  </si>
  <si>
    <t>ROUND(PRODUCT(E$ROW_PU$:H$ROW_LUNG$),2)</t>
  </si>
  <si>
    <t>0.00</t>
  </si>
  <si>
    <t>PIANTA SOLAIO PIANO TERRA/PIANO PRIMO</t>
  </si>
  <si>
    <t/>
  </si>
  <si>
    <t/>
  </si>
  <si>
    <t/>
  </si>
  <si>
    <t>0</t>
  </si>
  <si>
    <t>ROUND(PRODUCT(E$ROW_PU$:H$ROW_LUNG$),2)</t>
  </si>
  <si>
    <t>0.00</t>
  </si>
  <si>
    <t>Spessore medio 50 cm</t>
  </si>
  <si>
    <t>16.00</t>
  </si>
  <si>
    <t>0.50</t>
  </si>
  <si>
    <t/>
  </si>
  <si>
    <t/>
  </si>
  <si>
    <t>ROUND(PRODUCT(E$ROW_PU$:H$ROW_LUNG$),2)</t>
  </si>
  <si>
    <t>8.00</t>
  </si>
  <si>
    <t>Spessore medio 35 cm</t>
  </si>
  <si>
    <t>3.00</t>
  </si>
  <si>
    <t>0.35</t>
  </si>
  <si>
    <t/>
  </si>
  <si>
    <t/>
  </si>
  <si>
    <t>ROUND(PRODUCT(E$ROW_PU$:H$ROW_LUNG$),2)</t>
  </si>
  <si>
    <t>1.05</t>
  </si>
  <si>
    <t>PIANTA SOLAIO PIANO PRIMO/SOTTOTETTO</t>
  </si>
  <si>
    <t/>
  </si>
  <si>
    <t/>
  </si>
  <si>
    <t/>
  </si>
  <si>
    <t>0</t>
  </si>
  <si>
    <t>ROUND(PRODUCT(E$ROW_PU$:H$ROW_LUNG$),2)</t>
  </si>
  <si>
    <t>0.00</t>
  </si>
  <si>
    <t>Spessore medio 50 cm</t>
  </si>
  <si>
    <t>16.00</t>
  </si>
  <si>
    <t>0.50</t>
  </si>
  <si>
    <t/>
  </si>
  <si>
    <t/>
  </si>
  <si>
    <t>ROUND(PRODUCT(E$ROW_PU$:H$ROW_LUNG$),2)</t>
  </si>
  <si>
    <t>8.00</t>
  </si>
  <si>
    <t>Spessore medio 35 cm</t>
  </si>
  <si>
    <t>24.00</t>
  </si>
  <si>
    <t>0.35</t>
  </si>
  <si>
    <t/>
  </si>
  <si>
    <t/>
  </si>
  <si>
    <t>ROUND(PRODUCT(E$ROW_PU$:H$ROW_LUNG$),2)</t>
  </si>
  <si>
    <t>8.40</t>
  </si>
  <si>
    <t>Cerchiature vani. Per collegamento perno con murature 1 ogni metro lineare</t>
  </si>
  <si>
    <t/>
  </si>
  <si>
    <t/>
  </si>
  <si>
    <t/>
  </si>
  <si>
    <t>0</t>
  </si>
  <si>
    <t>ROUND(PRODUCT(E$ROW_PU$:H$ROW_LUNG$),2)</t>
  </si>
  <si>
    <t>0.00</t>
  </si>
  <si>
    <t>Vedi voce n° 86 [m 112.50]</t>
  </si>
  <si>
    <t/>
  </si>
  <si>
    <t/>
  </si>
  <si>
    <t/>
  </si>
  <si>
    <t/>
  </si>
  <si>
    <t>ROUND(PRODUCT(E$ROW_PU$:H$ROW_LUNG$,112.50),2)</t>
  </si>
  <si>
    <t>112.50</t>
  </si>
  <si>
    <t>3'</t>
  </si>
  <si>
    <t>SOMMANO m</t>
  </si>
  <si>
    <t>ROUND(SUM(I$ROW_ID_SOMMANO_INIT$:I$ROW_ID_SOMMANO_FINE$),2)</t>
  </si>
  <si>
    <t>137.95</t>
  </si>
  <si>
    <t>35.55</t>
  </si>
  <si>
    <t>ROUND(PRODUCT(I$ROW_SOMMANO_QTA$:J$ROW_UNITARIO$),2)</t>
  </si>
  <si>
    <t>4904.12</t>
  </si>
  <si>
    <t/>
  </si>
  <si>
    <t>90</t>
  </si>
  <si>
    <t>B02.007.080.b</t>
  </si>
  <si>
    <t>Consolidamento o ricostruzione di orditura di solai, nodi di capriate, o travi in legno mediante aumento di sezione resistente o aggiunta di protesi lignee, compresi: la fornitura e posa in opera di legname integrativo sostitutivo o di rinforzo delle strutture lignee esistenti, di essenza simile a quella esistente; il taglio; le lavorazioni; il fissaggio alle travi esistenti mediante: incollaggio con colle resorciniche o resine all'urea, chiodature con viti mordenti in acciaio zincato, cravatte, staffe o altra ferramenta in acciaio secondo le specifiche di progetto; il trattamento con impregnante antitarlo e antimuffa in due mani e quanto altro occorre per dare il lavoro finito a regola d'arte; misurazione del volume di nuovo materiale in opera: essenze pregiate (es. larice). Prezzario Regione Emilia Romagna Aggionamento infrannuale 2022</t>
  </si>
  <si>
    <t>M I S U R A Z I O N I:</t>
  </si>
  <si>
    <t>PIANO TERRA/PIANO AMMEZZATO</t>
  </si>
  <si>
    <t/>
  </si>
  <si>
    <t/>
  </si>
  <si>
    <t/>
  </si>
  <si>
    <t>0</t>
  </si>
  <si>
    <t>ROUND(PRODUCT(E$ROW_PU$:H$ROW_LUNG$),2)</t>
  </si>
  <si>
    <t>0.00</t>
  </si>
  <si>
    <t>Mascheratura IPE 300 </t>
  </si>
  <si>
    <t/>
  </si>
  <si>
    <t/>
  </si>
  <si>
    <t/>
  </si>
  <si>
    <t>0</t>
  </si>
  <si>
    <t>ROUND(PRODUCT(E$ROW_PU$:H$ROW_LUNG$),2)</t>
  </si>
  <si>
    <t>0.00</t>
  </si>
  <si>
    <t>VG.0.01- </t>
  </si>
  <si>
    <t/>
  </si>
  <si>
    <t>3.69</t>
  </si>
  <si>
    <t>0.250</t>
  </si>
  <si>
    <t>0.310</t>
  </si>
  <si>
    <t>ROUND(PRODUCT(E$ROW_PU$:H$ROW_LUNG$),2)</t>
  </si>
  <si>
    <t>0.29</t>
  </si>
  <si>
    <t>3'</t>
  </si>
  <si>
    <t>SOMMANO mc</t>
  </si>
  <si>
    <t>ROUND(SUM(I$ROW_ID_SOMMANO_INIT$:I$ROW_ID_SOMMANO_FINE$),2)</t>
  </si>
  <si>
    <t>0.29</t>
  </si>
  <si>
    <t>1557.77</t>
  </si>
  <si>
    <t>ROUND(PRODUCT(I$ROW_SOMMANO_QTA$:J$ROW_UNITARIO$),2)</t>
  </si>
  <si>
    <t>451.75</t>
  </si>
  <si>
    <t/>
  </si>
  <si>
    <t>91</t>
  </si>
  <si>
    <t>B02.007.080.c</t>
  </si>
  <si>
    <t>Consolidamento o ricostruzione di orditura di solai, nodi di capriate, o travi in legno mediante aumento di sezione resistente o aggiunta di protesi lignee, compresi: la fornitura e posa in opera di legname integrativo sostitutivo o di rinforzo delle strutture lignee esistenti, di essenza simile a quella esistente; il taglio; le lavorazioni; il fissaggio alle travi esistenti mediante: incollaggio con colle resorciniche o resine all'urea, chiodature con viti mordenti in acciaio zincato, cravatte, staffe o altra ferramenta in acciaio secondo le specifiche di progetto; il trattamento con impregnante antitarlo e antimuffa in due mani e quanto altro occorre per dare il lavoro finito a regola d'arte; misurazione del volume di nuovo materiale in opera: essenze molto pregiate (es. castagno e rovere). Prezzario Regione Emilia Romagna Aggionamento infrannuale 2022</t>
  </si>
  <si>
    <t>M I S U R A Z I O N I:</t>
  </si>
  <si>
    <t>zeppa di ispessimento in legno di rovere sagomata in laboratorio </t>
  </si>
  <si>
    <t/>
  </si>
  <si>
    <t/>
  </si>
  <si>
    <t/>
  </si>
  <si>
    <t>0</t>
  </si>
  <si>
    <t>ROUND(PRODUCT(E$ROW_PU$:H$ROW_LUNG$),2)</t>
  </si>
  <si>
    <t>0.00</t>
  </si>
  <si>
    <t>Con posa tramite viti mordenti compresa</t>
  </si>
  <si>
    <t/>
  </si>
  <si>
    <t/>
  </si>
  <si>
    <t/>
  </si>
  <si>
    <t>0</t>
  </si>
  <si>
    <t>ROUND(PRODUCT(E$ROW_PU$:H$ROW_LUNG$),2)</t>
  </si>
  <si>
    <t>0.00</t>
  </si>
  <si>
    <t>PIANO PRIMO/SOTTOTETTO</t>
  </si>
  <si>
    <t/>
  </si>
  <si>
    <t/>
  </si>
  <si>
    <t/>
  </si>
  <si>
    <t>0</t>
  </si>
  <si>
    <t>ROUND(PRODUCT(E$ROW_PU$:H$ROW_LUNG$),2)</t>
  </si>
  <si>
    <t>0.00</t>
  </si>
  <si>
    <t>VG.1.04 - Sottotetto 08</t>
  </si>
  <si>
    <t>8.00</t>
  </si>
  <si>
    <t>0.20</t>
  </si>
  <si>
    <t/>
  </si>
  <si>
    <t>0.100</t>
  </si>
  <si>
    <t>ROUND(PRODUCT(E$ROW_PU$:H$ROW_LUNG$),2)</t>
  </si>
  <si>
    <t>0.16</t>
  </si>
  <si>
    <t>3'</t>
  </si>
  <si>
    <t>SOMMANO mc</t>
  </si>
  <si>
    <t>ROUND(SUM(I$ROW_ID_SOMMANO_INIT$:I$ROW_ID_SOMMANO_FINE$),2)</t>
  </si>
  <si>
    <t>0.16</t>
  </si>
  <si>
    <t>1877.13</t>
  </si>
  <si>
    <t>ROUND(PRODUCT(I$ROW_SOMMANO_QTA$:J$ROW_UNITARIO$),2)</t>
  </si>
  <si>
    <t>300.34</t>
  </si>
  <si>
    <t/>
  </si>
  <si>
    <t>92</t>
  </si>
  <si>
    <t>N.P.006</t>
  </si>
  <si>
    <t>Fornitura e posa in opera da parte di personale qualificato di catene realizzate con barre pre-tesate diametro nominale 20 mm (peso × metro lineare 2,10 kg/m) in acciaio inossidabile AISI 304 (A2) ad alta resistenza (fu 750 N/mm2 - fy 650 N/mm2) con filettatura a passo grosso continua su tutta la lunghezza, ottenuta per rullatura ovvero senza asportazione di materiale, da barra a sezione circolare diam. 18,20 mm circa.	Manicotto di giunzione a completo ripristino a sezione circolare in acciaio inossidabile AISI 316 (A4) per barre GBOS 20/304	Manicotto tenditore esagonale a completo ripristino in acciaio inossidabile AISI 316 (A4) per barre GBOS 20/304.	Dadi bassi in acciaio inossidabile AISI 316 (A4) per barre GBOS 20/304	Dadi alti in acciaio inossidabile AISI 316 (A4) per barre GBOS 24/304.	La voce è comprensiva di esecuzioni di perforazioni perfettamente rettilinee in strutture in muratura di mattoni pieni o mista pietra e mattoni o solo pietra, a qualsiasi altezza, eseguite con carotatrice manuale, con funzionamento a sola rotazione in modo da evitare effetti di vibrazione e percussione sulle strutture murarie, con tecnologia a secco.	Nel prezzo sono compresi e compensati l’adeguato stoccaggio delle barre, l’inserimento nei perfori, la sistemazione elementi provvisori di contrasto alle estremità e tesatura con chiave dinamometrica al valore indicato dalla D.L., la protezione degli elementi circostanti da preservare, i ritocchi finali, il trasporto con qualunque mezzo a discarica autorizzata di tutto il materiale di risulta, l’attrezzatura necessaria, il carico e lo scarico e l'indennità di discarica e ogni altro onere occorrente per dare il lavoro finito a regola d'arte.</t>
  </si>
  <si>
    <t>M I S U R A Z I O N I:</t>
  </si>
  <si>
    <t>PIANTA SOLAIO PIANO TERRA/PIANO PRIMO</t>
  </si>
  <si>
    <t/>
  </si>
  <si>
    <t/>
  </si>
  <si>
    <t/>
  </si>
  <si>
    <t>0</t>
  </si>
  <si>
    <t>ROUND(PRODUCT(E$ROW_PU$:H$ROW_LUNG$),2)</t>
  </si>
  <si>
    <t>0.00</t>
  </si>
  <si>
    <t>VG.1.01 e VG.1.02</t>
  </si>
  <si>
    <t>6.00</t>
  </si>
  <si>
    <t>4.95</t>
  </si>
  <si>
    <t/>
  </si>
  <si>
    <t/>
  </si>
  <si>
    <t>ROUND(PRODUCT(E$ROW_PU$:H$ROW_LUNG$),2)</t>
  </si>
  <si>
    <t>29.70</t>
  </si>
  <si>
    <t>VG.1.03</t>
  </si>
  <si>
    <t/>
  </si>
  <si>
    <t>5.98</t>
  </si>
  <si>
    <t/>
  </si>
  <si>
    <t/>
  </si>
  <si>
    <t>ROUND(PRODUCT(E$ROW_PU$:H$ROW_LUNG$),2)</t>
  </si>
  <si>
    <t>5.98</t>
  </si>
  <si>
    <t>VG.1.03 - VG.1.05 - VG.1.06 - VG.1.09 e VG.1.10</t>
  </si>
  <si>
    <t>4.00</t>
  </si>
  <si>
    <t>11.62</t>
  </si>
  <si>
    <t/>
  </si>
  <si>
    <t/>
  </si>
  <si>
    <t>ROUND(PRODUCT(E$ROW_PU$:H$ROW_LUNG$),2)</t>
  </si>
  <si>
    <t>46.48</t>
  </si>
  <si>
    <t>VG.1.07 e VG.1.08</t>
  </si>
  <si>
    <t/>
  </si>
  <si>
    <t>10.13</t>
  </si>
  <si>
    <t/>
  </si>
  <si>
    <t/>
  </si>
  <si>
    <t>ROUND(PRODUCT(E$ROW_PU$:H$ROW_LUNG$),2)</t>
  </si>
  <si>
    <t>10.13</t>
  </si>
  <si>
    <t>VG.1.07 e VG.1.08</t>
  </si>
  <si>
    <t/>
  </si>
  <si>
    <t>10.23</t>
  </si>
  <si>
    <t/>
  </si>
  <si>
    <t/>
  </si>
  <si>
    <t>ROUND(PRODUCT(E$ROW_PU$:H$ROW_LUNG$),2)</t>
  </si>
  <si>
    <t>10.23</t>
  </si>
  <si>
    <t>VG.1.07 e VG.1.08</t>
  </si>
  <si>
    <t>4.00</t>
  </si>
  <si>
    <t>3.70</t>
  </si>
  <si>
    <t/>
  </si>
  <si>
    <t/>
  </si>
  <si>
    <t>ROUND(PRODUCT(E$ROW_PU$:H$ROW_LUNG$),2)</t>
  </si>
  <si>
    <t>14.80</t>
  </si>
  <si>
    <t>PIANTA SOLAIO PIANO AMMEZZATO</t>
  </si>
  <si>
    <t/>
  </si>
  <si>
    <t/>
  </si>
  <si>
    <t/>
  </si>
  <si>
    <t>0</t>
  </si>
  <si>
    <t>ROUND(PRODUCT(E$ROW_PU$:H$ROW_LUNG$),2)</t>
  </si>
  <si>
    <t>0.00</t>
  </si>
  <si>
    <t>VG.AMM.01</t>
  </si>
  <si>
    <t/>
  </si>
  <si>
    <t>4.02</t>
  </si>
  <si>
    <t/>
  </si>
  <si>
    <t/>
  </si>
  <si>
    <t>ROUND(PRODUCT(E$ROW_PU$:H$ROW_LUNG$),2)</t>
  </si>
  <si>
    <t>4.02</t>
  </si>
  <si>
    <t>VG.AMM.01 e VG.AMM.02</t>
  </si>
  <si>
    <t>4.00</t>
  </si>
  <si>
    <t>4.97</t>
  </si>
  <si>
    <t/>
  </si>
  <si>
    <t/>
  </si>
  <si>
    <t>ROUND(PRODUCT(E$ROW_PU$:H$ROW_LUNG$),2)</t>
  </si>
  <si>
    <t>19.88</t>
  </si>
  <si>
    <t>VG.AMM.01 e VG.AMM.02</t>
  </si>
  <si>
    <t/>
  </si>
  <si>
    <t>5.83</t>
  </si>
  <si>
    <t/>
  </si>
  <si>
    <t/>
  </si>
  <si>
    <t>ROUND(PRODUCT(E$ROW_PU$:H$ROW_LUNG$),2)</t>
  </si>
  <si>
    <t>5.83</t>
  </si>
  <si>
    <t>VG.AMM.02 e VG.AMM.03</t>
  </si>
  <si>
    <t/>
  </si>
  <si>
    <t>5.76</t>
  </si>
  <si>
    <t/>
  </si>
  <si>
    <t/>
  </si>
  <si>
    <t>ROUND(PRODUCT(E$ROW_PU$:H$ROW_LUNG$),2)</t>
  </si>
  <si>
    <t>5.76</t>
  </si>
  <si>
    <t>PIANTA SOLAIO PIANO PRIMO/SOTTOTETTO</t>
  </si>
  <si>
    <t/>
  </si>
  <si>
    <t/>
  </si>
  <si>
    <t/>
  </si>
  <si>
    <t>0</t>
  </si>
  <si>
    <t>ROUND(PRODUCT(E$ROW_PU$:H$ROW_LUNG$),2)</t>
  </si>
  <si>
    <t>0.00</t>
  </si>
  <si>
    <t>Sottotetto</t>
  </si>
  <si>
    <t/>
  </si>
  <si>
    <t>8.12</t>
  </si>
  <si>
    <t/>
  </si>
  <si>
    <t/>
  </si>
  <si>
    <t>ROUND(PRODUCT(E$ROW_PU$:H$ROW_LUNG$),2)</t>
  </si>
  <si>
    <t>8.12</t>
  </si>
  <si>
    <t>Sottotetto</t>
  </si>
  <si>
    <t/>
  </si>
  <si>
    <t>8.22</t>
  </si>
  <si>
    <t/>
  </si>
  <si>
    <t/>
  </si>
  <si>
    <t>ROUND(PRODUCT(E$ROW_PU$:H$ROW_LUNG$),2)</t>
  </si>
  <si>
    <t>8.22</t>
  </si>
  <si>
    <t>Sottotetto</t>
  </si>
  <si>
    <t/>
  </si>
  <si>
    <t>5.29</t>
  </si>
  <si>
    <t/>
  </si>
  <si>
    <t/>
  </si>
  <si>
    <t>ROUND(PRODUCT(E$ROW_PU$:H$ROW_LUNG$),2)</t>
  </si>
  <si>
    <t>5.29</t>
  </si>
  <si>
    <t>PIANTA CONTROSOFFITTO SALONE</t>
  </si>
  <si>
    <t/>
  </si>
  <si>
    <t/>
  </si>
  <si>
    <t/>
  </si>
  <si>
    <t>0</t>
  </si>
  <si>
    <t>ROUND(PRODUCT(E$ROW_PU$:H$ROW_LUNG$),2)</t>
  </si>
  <si>
    <t>0.00</t>
  </si>
  <si>
    <t>Controsoffitto</t>
  </si>
  <si>
    <t>2.00</t>
  </si>
  <si>
    <t>13.32</t>
  </si>
  <si>
    <t/>
  </si>
  <si>
    <t/>
  </si>
  <si>
    <t>ROUND(PRODUCT(E$ROW_PU$:H$ROW_LUNG$),2)</t>
  </si>
  <si>
    <t>26.64</t>
  </si>
  <si>
    <t>Controsoffitto</t>
  </si>
  <si>
    <t/>
  </si>
  <si>
    <t>10.02</t>
  </si>
  <si>
    <t/>
  </si>
  <si>
    <t/>
  </si>
  <si>
    <t>ROUND(PRODUCT(E$ROW_PU$:H$ROW_LUNG$),2)</t>
  </si>
  <si>
    <t>10.02</t>
  </si>
  <si>
    <t>Controsoffitto</t>
  </si>
  <si>
    <t/>
  </si>
  <si>
    <t>10.05</t>
  </si>
  <si>
    <t/>
  </si>
  <si>
    <t/>
  </si>
  <si>
    <t>ROUND(PRODUCT(E$ROW_PU$:H$ROW_LUNG$),2)</t>
  </si>
  <si>
    <t>10.05</t>
  </si>
  <si>
    <t>3'</t>
  </si>
  <si>
    <t>SOMMANO m</t>
  </si>
  <si>
    <t>ROUND(SUM(I$ROW_ID_SOMMANO_INIT$:I$ROW_ID_SOMMANO_FINE$),2)</t>
  </si>
  <si>
    <t>221.15</t>
  </si>
  <si>
    <t>254.89</t>
  </si>
  <si>
    <t>ROUND(PRODUCT(I$ROW_SOMMANO_QTA$:J$ROW_UNITARIO$),2)</t>
  </si>
  <si>
    <t>56368.92</t>
  </si>
  <si>
    <t/>
  </si>
  <si>
    <t>93</t>
  </si>
  <si>
    <t>N.P.007</t>
  </si>
  <si>
    <t>Realizzazione di ancoraggio a radice ad iniezione controllata con calza costituito da barre tipo Bossong RBOS 16/304 o equivalente diametro nominale 16 mm (peso × metro lineare 1,60 kg/m), in acciaio inossidabile AISI 304 (A2) (fu 550 N/mm2 - fy 500 N/mm2) ad aderenza migliorata. Ancoraggio su misura completamente preassemblato con dispositivi di iniezione e calza di contenimento malta ipo Presstec ditta Bossong o equivalente per perforo di diam. 50 mm circa. Nel prezzo si intendono compresi e compensati gli oneri per l'approvvigionamento del materiale e delle attrezzature necessarie, la realizzazione del perforo, la formazione e il disfacimento dei piani di lavoro, lo sgombero, il trasporto alle pubbliche discariche del materiale di risulta, lo smaltimento e quant'altro necessario per dare il lavoro finito a regola d'arte. Il tutto come da elaborati grafici di progetto. Per radici fino a 5 ancoraggi</t>
  </si>
  <si>
    <t>M I S U R A Z I O N I:</t>
  </si>
  <si>
    <t>Su barra Pre-tesata AISI 304 diam 20</t>
  </si>
  <si>
    <t/>
  </si>
  <si>
    <t/>
  </si>
  <si>
    <t/>
  </si>
  <si>
    <t>0</t>
  </si>
  <si>
    <t>ROUND(PRODUCT(E$ROW_PU$:H$ROW_LUNG$),2)</t>
  </si>
  <si>
    <t>0.00</t>
  </si>
  <si>
    <t>PIANTA SOLAIO PIANO TERRA/PIANO PRIMO</t>
  </si>
  <si>
    <t/>
  </si>
  <si>
    <t/>
  </si>
  <si>
    <t/>
  </si>
  <si>
    <t>0</t>
  </si>
  <si>
    <t>ROUND(PRODUCT(E$ROW_PU$:H$ROW_LUNG$),2)</t>
  </si>
  <si>
    <t>0.00</t>
  </si>
  <si>
    <t>Inghisaggio a radice</t>
  </si>
  <si>
    <t>18.00</t>
  </si>
  <si>
    <t/>
  </si>
  <si>
    <t/>
  </si>
  <si>
    <t/>
  </si>
  <si>
    <t>ROUND(PRODUCT(E$ROW_PU$:H$ROW_LUNG$),2)</t>
  </si>
  <si>
    <t>18.00</t>
  </si>
  <si>
    <t>PIANTA SOLAIO PIANO AMMEZZATO</t>
  </si>
  <si>
    <t/>
  </si>
  <si>
    <t/>
  </si>
  <si>
    <t/>
  </si>
  <si>
    <t>0</t>
  </si>
  <si>
    <t>ROUND(PRODUCT(E$ROW_PU$:H$ROW_LUNG$),2)</t>
  </si>
  <si>
    <t>0.00</t>
  </si>
  <si>
    <t>Inghisaggio a radice</t>
  </si>
  <si>
    <t>10.00</t>
  </si>
  <si>
    <t/>
  </si>
  <si>
    <t/>
  </si>
  <si>
    <t/>
  </si>
  <si>
    <t>ROUND(PRODUCT(E$ROW_PU$:H$ROW_LUNG$),2)</t>
  </si>
  <si>
    <t>10.00</t>
  </si>
  <si>
    <t>PIANTA SOLAIO PIANO PRIMO/SOTTOTETTO</t>
  </si>
  <si>
    <t/>
  </si>
  <si>
    <t/>
  </si>
  <si>
    <t/>
  </si>
  <si>
    <t>0</t>
  </si>
  <si>
    <t>ROUND(PRODUCT(E$ROW_PU$:H$ROW_LUNG$),2)</t>
  </si>
  <si>
    <t>0.00</t>
  </si>
  <si>
    <t>Inghisaggio a radice</t>
  </si>
  <si>
    <t>3.00</t>
  </si>
  <si>
    <t/>
  </si>
  <si>
    <t/>
  </si>
  <si>
    <t/>
  </si>
  <si>
    <t>ROUND(PRODUCT(E$ROW_PU$:H$ROW_LUNG$),2)</t>
  </si>
  <si>
    <t>3.00</t>
  </si>
  <si>
    <t>PIANTA CONTROSOFFITTO SALONE</t>
  </si>
  <si>
    <t/>
  </si>
  <si>
    <t/>
  </si>
  <si>
    <t/>
  </si>
  <si>
    <t>0</t>
  </si>
  <si>
    <t>ROUND(PRODUCT(E$ROW_PU$:H$ROW_LUNG$),2)</t>
  </si>
  <si>
    <t>0.00</t>
  </si>
  <si>
    <t>Inghisaggio a radice</t>
  </si>
  <si>
    <t>8.00</t>
  </si>
  <si>
    <t/>
  </si>
  <si>
    <t/>
  </si>
  <si>
    <t/>
  </si>
  <si>
    <t>ROUND(PRODUCT(E$ROW_PU$:H$ROW_LUNG$),2)</t>
  </si>
  <si>
    <t>8.00</t>
  </si>
  <si>
    <t>3'</t>
  </si>
  <si>
    <t>SOMMANO cadauno</t>
  </si>
  <si>
    <t>ROUND(SUM(I$ROW_ID_SOMMANO_INIT$:I$ROW_ID_SOMMANO_FINE$),2)</t>
  </si>
  <si>
    <t>39.00</t>
  </si>
  <si>
    <t>498.53</t>
  </si>
  <si>
    <t>ROUND(PRODUCT(I$ROW_SOMMANO_QTA$:J$ROW_UNITARIO$),2)</t>
  </si>
  <si>
    <t>19442.67</t>
  </si>
  <si>
    <t/>
  </si>
  <si>
    <t>94</t>
  </si>
  <si>
    <t>B02.004.040</t>
  </si>
  <si>
    <t>Fornitura e posa in opera di paletto capochiave per l'ancoraggio di catene costituito da profilati in acciaio, compresi il taglio, le lavorazioni, le saldature, la zincatura o l'applicazione di due mani di vernice antiruggine e quanto altro occorre per dare il lavoro finito a regola d'arte in opera secondo le indicazioni della D.L. Prezzario Regione Emilia Romagna Aggionamento infrannuale 2022</t>
  </si>
  <si>
    <t>M I S U R A Z I O N I:</t>
  </si>
  <si>
    <t>Trattamento superficiale anticorrosivo con sistema triplex o equivalnte</t>
  </si>
  <si>
    <t/>
  </si>
  <si>
    <t/>
  </si>
  <si>
    <t/>
  </si>
  <si>
    <t>0</t>
  </si>
  <si>
    <t>ROUND(PRODUCT(E$ROW_PU$:H$ROW_LUNG$),2)</t>
  </si>
  <si>
    <t>0.00</t>
  </si>
  <si>
    <t>Piastra diam 30 sp 18 mm per tiranti diam 20</t>
  </si>
  <si>
    <t/>
  </si>
  <si>
    <t/>
  </si>
  <si>
    <t/>
  </si>
  <si>
    <t>0</t>
  </si>
  <si>
    <t>ROUND(PRODUCT(E$ROW_PU$:H$ROW_LUNG$),2)</t>
  </si>
  <si>
    <t>0.00</t>
  </si>
  <si>
    <t>PIANTA SOLAIO PIANO TERRA/PIANO PRIMO</t>
  </si>
  <si>
    <t/>
  </si>
  <si>
    <t/>
  </si>
  <si>
    <t/>
  </si>
  <si>
    <t>0</t>
  </si>
  <si>
    <t>ROUND(PRODUCT(E$ROW_PU$:H$ROW_LUNG$),2)</t>
  </si>
  <si>
    <t>0.00</t>
  </si>
  <si>
    <t>Piastra</t>
  </si>
  <si>
    <t>7.00</t>
  </si>
  <si>
    <t>0.07</t>
  </si>
  <si>
    <t>0.018</t>
  </si>
  <si>
    <t>8000.000</t>
  </si>
  <si>
    <t>ROUND(PRODUCT(E$ROW_PU$:H$ROW_LUNG$),2)</t>
  </si>
  <si>
    <t>70.56</t>
  </si>
  <si>
    <t>PIANTA SOLAIO PIANO PRIMO/SOTTOTETTO</t>
  </si>
  <si>
    <t/>
  </si>
  <si>
    <t/>
  </si>
  <si>
    <t/>
  </si>
  <si>
    <t>0</t>
  </si>
  <si>
    <t>ROUND(PRODUCT(E$ROW_PU$:H$ROW_LUNG$),2)</t>
  </si>
  <si>
    <t>0.00</t>
  </si>
  <si>
    <t>Piastra </t>
  </si>
  <si>
    <t>3.00</t>
  </si>
  <si>
    <t>0.07</t>
  </si>
  <si>
    <t>0.018</t>
  </si>
  <si>
    <t>8000.000</t>
  </si>
  <si>
    <t>ROUND(PRODUCT(E$ROW_PU$:H$ROW_LUNG$),2)</t>
  </si>
  <si>
    <t>30.24</t>
  </si>
  <si>
    <t>Piastra diam 30 sp 18 mm per tirante piatto</t>
  </si>
  <si>
    <t/>
  </si>
  <si>
    <t/>
  </si>
  <si>
    <t/>
  </si>
  <si>
    <t>0</t>
  </si>
  <si>
    <t>ROUND(PRODUCT(E$ROW_PU$:H$ROW_LUNG$),2)</t>
  </si>
  <si>
    <t>0.00</t>
  </si>
  <si>
    <t>PIANTA SOLAIO PIANO TERRA/PIANO PRIMO</t>
  </si>
  <si>
    <t/>
  </si>
  <si>
    <t/>
  </si>
  <si>
    <t/>
  </si>
  <si>
    <t>0</t>
  </si>
  <si>
    <t>ROUND(PRODUCT(E$ROW_PU$:H$ROW_LUNG$),2)</t>
  </si>
  <si>
    <t>0.00</t>
  </si>
  <si>
    <t>Piastra </t>
  </si>
  <si>
    <t>6.00</t>
  </si>
  <si>
    <t>0.07</t>
  </si>
  <si>
    <t>0.018</t>
  </si>
  <si>
    <t>8000.000</t>
  </si>
  <si>
    <t>ROUND(PRODUCT(E$ROW_PU$:H$ROW_LUNG$),2)</t>
  </si>
  <si>
    <t>60.48</t>
  </si>
  <si>
    <t>3'</t>
  </si>
  <si>
    <t>SOMMANO kg</t>
  </si>
  <si>
    <t>ROUND(SUM(I$ROW_ID_SOMMANO_INIT$:I$ROW_ID_SOMMANO_FINE$),2)</t>
  </si>
  <si>
    <t>161.28</t>
  </si>
  <si>
    <t>10.02</t>
  </si>
  <si>
    <t>ROUND(PRODUCT(I$ROW_SOMMANO_QTA$:J$ROW_UNITARIO$),2)</t>
  </si>
  <si>
    <t>1616.03</t>
  </si>
  <si>
    <t/>
  </si>
  <si>
    <t>95</t>
  </si>
  <si>
    <t>1C.13.200.0010.a</t>
  </si>
  <si>
    <t>Manto in policloruro di vinile (PVC) stabilizzato ai raggi UV, armato con velo di vetro. Posato a secco con saldatura dei sormonti ad aria calda o con solvente; compresi sfridi, sormonti e assistenze murarie: - spessore 1,2 mm</t>
  </si>
  <si>
    <t>M I S U R A Z I O N I:</t>
  </si>
  <si>
    <t>In analogia per strato separatore tra piastra e intonaco </t>
  </si>
  <si>
    <t/>
  </si>
  <si>
    <t/>
  </si>
  <si>
    <t/>
  </si>
  <si>
    <t>0</t>
  </si>
  <si>
    <t>ROUND(PRODUCT(E$ROW_PU$:H$ROW_LUNG$),2)</t>
  </si>
  <si>
    <t>0.00</t>
  </si>
  <si>
    <t>Piastra diam 30 sp 18 mm per tiranti diam 20</t>
  </si>
  <si>
    <t/>
  </si>
  <si>
    <t/>
  </si>
  <si>
    <t/>
  </si>
  <si>
    <t>0</t>
  </si>
  <si>
    <t>ROUND(PRODUCT(E$ROW_PU$:H$ROW_LUNG$),2)</t>
  </si>
  <si>
    <t>0.00</t>
  </si>
  <si>
    <t>PIANTA SOLAIO PIANO TERRA/PIANO PRIMO</t>
  </si>
  <si>
    <t/>
  </si>
  <si>
    <t/>
  </si>
  <si>
    <t/>
  </si>
  <si>
    <t>0</t>
  </si>
  <si>
    <t>ROUND(PRODUCT(E$ROW_PU$:H$ROW_LUNG$),2)</t>
  </si>
  <si>
    <t>0.00</t>
  </si>
  <si>
    <t>0.50 mq/cad</t>
  </si>
  <si>
    <t>7.00</t>
  </si>
  <si>
    <t>0.50</t>
  </si>
  <si>
    <t/>
  </si>
  <si>
    <t/>
  </si>
  <si>
    <t>ROUND(PRODUCT(E$ROW_PU$:H$ROW_LUNG$),2)</t>
  </si>
  <si>
    <t>3.50</t>
  </si>
  <si>
    <t>PIANTA SOLAIO PIANO PRIMO/SOTTOTETTO</t>
  </si>
  <si>
    <t/>
  </si>
  <si>
    <t/>
  </si>
  <si>
    <t/>
  </si>
  <si>
    <t>0</t>
  </si>
  <si>
    <t>ROUND(PRODUCT(E$ROW_PU$:H$ROW_LUNG$),2)</t>
  </si>
  <si>
    <t>0.00</t>
  </si>
  <si>
    <t>0.50 mq/cad</t>
  </si>
  <si>
    <t>3.00</t>
  </si>
  <si>
    <t>0.50</t>
  </si>
  <si>
    <t/>
  </si>
  <si>
    <t/>
  </si>
  <si>
    <t>ROUND(PRODUCT(E$ROW_PU$:H$ROW_LUNG$),2)</t>
  </si>
  <si>
    <t>1.50</t>
  </si>
  <si>
    <t>Piastra diam 30 sp 18 mm per tirante piatto</t>
  </si>
  <si>
    <t/>
  </si>
  <si>
    <t/>
  </si>
  <si>
    <t/>
  </si>
  <si>
    <t>0</t>
  </si>
  <si>
    <t>ROUND(PRODUCT(E$ROW_PU$:H$ROW_LUNG$),2)</t>
  </si>
  <si>
    <t>0.00</t>
  </si>
  <si>
    <t>PIANTA SOLAIO PIANO TERRA/PIANO PRIMO</t>
  </si>
  <si>
    <t/>
  </si>
  <si>
    <t/>
  </si>
  <si>
    <t/>
  </si>
  <si>
    <t>0</t>
  </si>
  <si>
    <t>ROUND(PRODUCT(E$ROW_PU$:H$ROW_LUNG$),2)</t>
  </si>
  <si>
    <t>0.00</t>
  </si>
  <si>
    <t>0.50 mq/cad</t>
  </si>
  <si>
    <t>6.00</t>
  </si>
  <si>
    <t>0.50</t>
  </si>
  <si>
    <t/>
  </si>
  <si>
    <t/>
  </si>
  <si>
    <t>ROUND(PRODUCT(E$ROW_PU$:H$ROW_LUNG$),2)</t>
  </si>
  <si>
    <t>3.00</t>
  </si>
  <si>
    <t>3'</t>
  </si>
  <si>
    <t>SOMMANO m²</t>
  </si>
  <si>
    <t>ROUND(SUM(I$ROW_ID_SOMMANO_INIT$:I$ROW_ID_SOMMANO_FINE$),2)</t>
  </si>
  <si>
    <t>8.00</t>
  </si>
  <si>
    <t>21.44</t>
  </si>
  <si>
    <t>ROUND(PRODUCT(I$ROW_SOMMANO_QTA$:J$ROW_UNITARIO$),2)</t>
  </si>
  <si>
    <t>171.52</t>
  </si>
  <si>
    <t/>
  </si>
  <si>
    <t>96</t>
  </si>
  <si>
    <t>N.P.017</t>
  </si>
  <si>
    <t>Ancoraggio ad iniezione controllata con calza iniettato con malta di iniezione tipo bossong Presstec o equivalente costituito da barre tipo bossong GBOS 20/304 o equivalente con diametro nominale 20 mm (peso × metro lineare 2,10 kg/m), in acciaio inossidabile AISI 304 (A2) ad alta resistenza (fu 750 N/mm2 - fy 650 N/mm2) con filettatura dx a passo grosso continua su tutta la lunghezza, ottenuta per rullatura, ovvero senza asportazione di materiale, da barra a sezione circolare diam. 18,20 mm circa. Ancoraggio su misura completamente preassemblato con dispositivi di iniezione e calza di contenimento malta, fornito in cantiere con idoneo imballo e idoneo quantitativo di malta di iniezione per perforo di diam. 60 mm circa. Compresa la fornitura e posa di piastra con foglio in PVC a separazione della stessa con l’intonaco. Nel prezzo si intendono compresi e compensati gli oneri per l'approvvigionamento del materiale e delle attrezzature necessarie, la realizzazione del perforo, la formazione e il disfacimento dei piani di lavoro, lo sgombero, il trasporto alle pubbliche discariche del materiale di risulta, lo smaltimento e quant'altro necessario per dare il lavoro finito a regola d'arte. Il tutto come da elaborati grafici di progetto</t>
  </si>
  <si>
    <t>M I S U R A Z I O N I:</t>
  </si>
  <si>
    <t>Piastra diam 30 sp 18 mm per barre provvisorie</t>
  </si>
  <si>
    <t/>
  </si>
  <si>
    <t/>
  </si>
  <si>
    <t/>
  </si>
  <si>
    <t>0</t>
  </si>
  <si>
    <t>ROUND(PRODUCT(E$ROW_PU$:H$ROW_LUNG$),2)</t>
  </si>
  <si>
    <t>0.00</t>
  </si>
  <si>
    <t>PIANTA SOLAIO PIANO TERRA/PIANO PRIMO</t>
  </si>
  <si>
    <t/>
  </si>
  <si>
    <t/>
  </si>
  <si>
    <t/>
  </si>
  <si>
    <t>0</t>
  </si>
  <si>
    <t>ROUND(PRODUCT(E$ROW_PU$:H$ROW_LUNG$),2)</t>
  </si>
  <si>
    <t>0.00</t>
  </si>
  <si>
    <t>Ancoraggio con piastra</t>
  </si>
  <si>
    <t>16.00</t>
  </si>
  <si>
    <t/>
  </si>
  <si>
    <t/>
  </si>
  <si>
    <t/>
  </si>
  <si>
    <t>ROUND(PRODUCT(E$ROW_PU$:H$ROW_LUNG$),2)</t>
  </si>
  <si>
    <t>16.00</t>
  </si>
  <si>
    <t>PIANTA SOLAIO PIANO AMMEZZATO</t>
  </si>
  <si>
    <t/>
  </si>
  <si>
    <t/>
  </si>
  <si>
    <t/>
  </si>
  <si>
    <t>0</t>
  </si>
  <si>
    <t>ROUND(PRODUCT(E$ROW_PU$:H$ROW_LUNG$),2)</t>
  </si>
  <si>
    <t>0.00</t>
  </si>
  <si>
    <t>Ancoraggio con piastra</t>
  </si>
  <si>
    <t>4.00</t>
  </si>
  <si>
    <t/>
  </si>
  <si>
    <t/>
  </si>
  <si>
    <t/>
  </si>
  <si>
    <t>ROUND(PRODUCT(E$ROW_PU$:H$ROW_LUNG$),2)</t>
  </si>
  <si>
    <t>4.00</t>
  </si>
  <si>
    <t>PIANTA SOLAIO PIANO PRIMO/SOTTOTETTO</t>
  </si>
  <si>
    <t/>
  </si>
  <si>
    <t/>
  </si>
  <si>
    <t/>
  </si>
  <si>
    <t>0</t>
  </si>
  <si>
    <t>ROUND(PRODUCT(E$ROW_PU$:H$ROW_LUNG$),2)</t>
  </si>
  <si>
    <t>0.00</t>
  </si>
  <si>
    <t>Ancoraggio con piastra</t>
  </si>
  <si>
    <t>3.00</t>
  </si>
  <si>
    <t/>
  </si>
  <si>
    <t/>
  </si>
  <si>
    <t/>
  </si>
  <si>
    <t>ROUND(PRODUCT(E$ROW_PU$:H$ROW_LUNG$),2)</t>
  </si>
  <si>
    <t>3.00</t>
  </si>
  <si>
    <t>3'</t>
  </si>
  <si>
    <t>SOMMANO cadauno</t>
  </si>
  <si>
    <t>ROUND(SUM(I$ROW_ID_SOMMANO_INIT$:I$ROW_ID_SOMMANO_FINE$),2)</t>
  </si>
  <si>
    <t>23.00</t>
  </si>
  <si>
    <t>280.92</t>
  </si>
  <si>
    <t>ROUND(PRODUCT(I$ROW_SOMMANO_QTA$:J$ROW_UNITARIO$),2)</t>
  </si>
  <si>
    <t>6461.16</t>
  </si>
  <si>
    <t/>
  </si>
  <si>
    <t>97</t>
  </si>
  <si>
    <t>01.05.01.08</t>
  </si>
  <si>
    <t>Formazione nelle murature esistenti, in mattoni pieni, di tracce continue per l’appoggio di nuovi solai, compresa la preparazione del piano di posa con malta di cemento, escluso ponteggio, il carico, il trasporto delle macerie alle discariche e l’onere di accesso alle stesse, le eventuali opere di presidio; fino ad una sezione di cm2 300. Prezzario Provinciale Opere Edili Mantova 1/2022</t>
  </si>
  <si>
    <t>M I S U R A Z I O N I:</t>
  </si>
  <si>
    <t>Utilizzo dei prodotti a base di calce in luogo della malta di cemento</t>
  </si>
  <si>
    <t/>
  </si>
  <si>
    <t/>
  </si>
  <si>
    <t/>
  </si>
  <si>
    <t>0</t>
  </si>
  <si>
    <t>ROUND(PRODUCT(E$ROW_PU$:H$ROW_LUNG$),2)</t>
  </si>
  <si>
    <t>0.00</t>
  </si>
  <si>
    <t>Per passaggio tiranti piatti</t>
  </si>
  <si>
    <t/>
  </si>
  <si>
    <t/>
  </si>
  <si>
    <t/>
  </si>
  <si>
    <t>0</t>
  </si>
  <si>
    <t>ROUND(PRODUCT(E$ROW_PU$:H$ROW_LUNG$),2)</t>
  </si>
  <si>
    <t>0.00</t>
  </si>
  <si>
    <t>PIANTA SOLAIO PIANO TERRA/PIANO PRIMO</t>
  </si>
  <si>
    <t/>
  </si>
  <si>
    <t/>
  </si>
  <si>
    <t/>
  </si>
  <si>
    <t>0</t>
  </si>
  <si>
    <t>ROUND(PRODUCT(E$ROW_PU$:H$ROW_LUNG$),2)</t>
  </si>
  <si>
    <t>0.00</t>
  </si>
  <si>
    <t>Spessore medio 50 cm</t>
  </si>
  <si>
    <t>13.00</t>
  </si>
  <si>
    <t>0.50</t>
  </si>
  <si>
    <t/>
  </si>
  <si>
    <t/>
  </si>
  <si>
    <t>ROUND(PRODUCT(E$ROW_PU$:H$ROW_LUNG$),2)</t>
  </si>
  <si>
    <t>6.50</t>
  </si>
  <si>
    <t>Spessore medio 35 cm</t>
  </si>
  <si>
    <t>4.00</t>
  </si>
  <si>
    <t>0.35</t>
  </si>
  <si>
    <t/>
  </si>
  <si>
    <t/>
  </si>
  <si>
    <t>ROUND(PRODUCT(E$ROW_PU$:H$ROW_LUNG$),2)</t>
  </si>
  <si>
    <t>1.40</t>
  </si>
  <si>
    <t>Per realizzazione di nuove travi</t>
  </si>
  <si>
    <t/>
  </si>
  <si>
    <t/>
  </si>
  <si>
    <t/>
  </si>
  <si>
    <t>0</t>
  </si>
  <si>
    <t>ROUND(PRODUCT(E$ROW_PU$:H$ROW_LUNG$),2)</t>
  </si>
  <si>
    <t>0.00</t>
  </si>
  <si>
    <t>PIANO TERRA/PIANO AMMEZZATO</t>
  </si>
  <si>
    <t/>
  </si>
  <si>
    <t/>
  </si>
  <si>
    <t/>
  </si>
  <si>
    <t>0</t>
  </si>
  <si>
    <t>ROUND(PRODUCT(E$ROW_PU$:H$ROW_LUNG$),2)</t>
  </si>
  <si>
    <t>0.00</t>
  </si>
  <si>
    <t>VG.0.01 - con incasso 0.15+0.15</t>
  </si>
  <si>
    <t>26.00</t>
  </si>
  <si>
    <t>0.15</t>
  </si>
  <si>
    <t/>
  </si>
  <si>
    <t/>
  </si>
  <si>
    <t>ROUND(PRODUCT(E$ROW_PU$:H$ROW_LUNG$),2)</t>
  </si>
  <si>
    <t>3.90</t>
  </si>
  <si>
    <t>VG.0.02 - con incasso 0.15+0.15</t>
  </si>
  <si>
    <t>8.00</t>
  </si>
  <si>
    <t>0.15</t>
  </si>
  <si>
    <t/>
  </si>
  <si>
    <t/>
  </si>
  <si>
    <t>ROUND(PRODUCT(E$ROW_PU$:H$ROW_LUNG$),2)</t>
  </si>
  <si>
    <t>1.20</t>
  </si>
  <si>
    <t>SOLAIO PIANO TERRA/PRIMO</t>
  </si>
  <si>
    <t/>
  </si>
  <si>
    <t/>
  </si>
  <si>
    <t/>
  </si>
  <si>
    <t>0</t>
  </si>
  <si>
    <t>ROUND(PRODUCT(E$ROW_PU$:H$ROW_LUNG$),2)</t>
  </si>
  <si>
    <t>0.00</t>
  </si>
  <si>
    <t>VG.1.08</t>
  </si>
  <si>
    <t>2.00</t>
  </si>
  <si>
    <t>0.15</t>
  </si>
  <si>
    <t/>
  </si>
  <si>
    <t/>
  </si>
  <si>
    <t>ROUND(PRODUCT(E$ROW_PU$:H$ROW_LUNG$),2)</t>
  </si>
  <si>
    <t>0.30</t>
  </si>
  <si>
    <t>VG.1.08</t>
  </si>
  <si>
    <t>12.00</t>
  </si>
  <si>
    <t>0.15</t>
  </si>
  <si>
    <t/>
  </si>
  <si>
    <t/>
  </si>
  <si>
    <t>ROUND(PRODUCT(E$ROW_PU$:H$ROW_LUNG$),2)</t>
  </si>
  <si>
    <t>1.80</t>
  </si>
  <si>
    <t>VG.1.10 </t>
  </si>
  <si>
    <t>2.00</t>
  </si>
  <si>
    <t>0.15</t>
  </si>
  <si>
    <t/>
  </si>
  <si>
    <t/>
  </si>
  <si>
    <t>ROUND(PRODUCT(E$ROW_PU$:H$ROW_LUNG$),2)</t>
  </si>
  <si>
    <t>0.30</t>
  </si>
  <si>
    <t>VG.1.10 </t>
  </si>
  <si>
    <t>6.00</t>
  </si>
  <si>
    <t>0.15</t>
  </si>
  <si>
    <t/>
  </si>
  <si>
    <t/>
  </si>
  <si>
    <t>ROUND(PRODUCT(E$ROW_PU$:H$ROW_LUNG$),2)</t>
  </si>
  <si>
    <t>0.90</t>
  </si>
  <si>
    <t>VG.1.10 </t>
  </si>
  <si>
    <t>6.00</t>
  </si>
  <si>
    <t>0.15</t>
  </si>
  <si>
    <t/>
  </si>
  <si>
    <t/>
  </si>
  <si>
    <t>ROUND(PRODUCT(E$ROW_PU$:H$ROW_LUNG$),2)</t>
  </si>
  <si>
    <t>0.90</t>
  </si>
  <si>
    <t>VG.1.10 </t>
  </si>
  <si>
    <t>6.00</t>
  </si>
  <si>
    <t>0.15</t>
  </si>
  <si>
    <t/>
  </si>
  <si>
    <t/>
  </si>
  <si>
    <t>ROUND(PRODUCT(E$ROW_PU$:H$ROW_LUNG$),2)</t>
  </si>
  <si>
    <t>0.90</t>
  </si>
  <si>
    <t>VG.1.10 </t>
  </si>
  <si>
    <t>6.00</t>
  </si>
  <si>
    <t>0.15</t>
  </si>
  <si>
    <t/>
  </si>
  <si>
    <t/>
  </si>
  <si>
    <t>ROUND(PRODUCT(E$ROW_PU$:H$ROW_LUNG$),2)</t>
  </si>
  <si>
    <t>0.90</t>
  </si>
  <si>
    <t>SOLAIO PIANO PRIMO/SOTTOTETTO</t>
  </si>
  <si>
    <t/>
  </si>
  <si>
    <t/>
  </si>
  <si>
    <t/>
  </si>
  <si>
    <t>0</t>
  </si>
  <si>
    <t>ROUND(PRODUCT(E$ROW_PU$:H$ROW_LUNG$),2)</t>
  </si>
  <si>
    <t>0.00</t>
  </si>
  <si>
    <t>VG.1.09 - con incasso 0.15+0.15</t>
  </si>
  <si>
    <t>12.00</t>
  </si>
  <si>
    <t>0.15</t>
  </si>
  <si>
    <t/>
  </si>
  <si>
    <t/>
  </si>
  <si>
    <t>ROUND(PRODUCT(E$ROW_PU$:H$ROW_LUNG$),2)</t>
  </si>
  <si>
    <t>1.80</t>
  </si>
  <si>
    <t>VG.1.10 - con incasso 0.15+0.15</t>
  </si>
  <si>
    <t>6.00</t>
  </si>
  <si>
    <t>0.15</t>
  </si>
  <si>
    <t/>
  </si>
  <si>
    <t/>
  </si>
  <si>
    <t>ROUND(PRODUCT(E$ROW_PU$:H$ROW_LUNG$),2)</t>
  </si>
  <si>
    <t>0.90</t>
  </si>
  <si>
    <t>VG.1.10 - con incasso 0.15+0.15</t>
  </si>
  <si>
    <t>22.00</t>
  </si>
  <si>
    <t>0.15</t>
  </si>
  <si>
    <t/>
  </si>
  <si>
    <t/>
  </si>
  <si>
    <t>ROUND(PRODUCT(E$ROW_PU$:H$ROW_LUNG$),2)</t>
  </si>
  <si>
    <t>3.30</t>
  </si>
  <si>
    <t>3'</t>
  </si>
  <si>
    <t>SOMMANO m</t>
  </si>
  <si>
    <t>ROUND(SUM(I$ROW_ID_SOMMANO_INIT$:I$ROW_ID_SOMMANO_FINE$),2)</t>
  </si>
  <si>
    <t>25.00</t>
  </si>
  <si>
    <t>48.00</t>
  </si>
  <si>
    <t>ROUND(PRODUCT(I$ROW_SOMMANO_QTA$:J$ROW_UNITARIO$),2)</t>
  </si>
  <si>
    <t>1200.00</t>
  </si>
  <si>
    <t/>
  </si>
  <si>
    <t>98</t>
  </si>
  <si>
    <t>B02.004.035</t>
  </si>
  <si>
    <t>Fornitura e posa in opera di catene in acciaio di diametro non inferiore a 20 mm, complete di filettatura all'estremità, pezzi speciali, bulloneria, secondo i dettagli costruttivi forniti dalla D.L., compresi l'eventuale guaina di protezione dei tiranti stessi, il tensionamento secondo indicazione della D.L., la sigillatura, la riparazione delle parti smosse, la ripresa degli intonaci, l'applicazione di due mani di vernice antiruggine sulle parti metalliche rimaste in vista ed ogni onere e modalità di esecuzione, escluse le piastre e la realizzazione degli attraversamenti delle murature. Prezzario Regione Emilia Romagna Aggionamento infrannuale 2022</t>
  </si>
  <si>
    <t>M I S U R A Z I O N I:</t>
  </si>
  <si>
    <t>Compreso Manicotto tenditore</t>
  </si>
  <si>
    <t/>
  </si>
  <si>
    <t/>
  </si>
  <si>
    <t/>
  </si>
  <si>
    <t>0</t>
  </si>
  <si>
    <t>ROUND(PRODUCT(E$ROW_PU$:H$ROW_LUNG$),2)</t>
  </si>
  <si>
    <t>0.00</t>
  </si>
  <si>
    <t>PIANTA SOLAIO PIANO TERRA/PIANO PRIMO</t>
  </si>
  <si>
    <t/>
  </si>
  <si>
    <t/>
  </si>
  <si>
    <t/>
  </si>
  <si>
    <t>0</t>
  </si>
  <si>
    <t>ROUND(PRODUCT(E$ROW_PU$:H$ROW_LUNG$),2)</t>
  </si>
  <si>
    <t>0.00</t>
  </si>
  <si>
    <t>VG.1.03-VG.1.06</t>
  </si>
  <si>
    <t/>
  </si>
  <si>
    <t>14.40</t>
  </si>
  <si>
    <t/>
  </si>
  <si>
    <t>2.466</t>
  </si>
  <si>
    <t>ROUND(PRODUCT(E$ROW_PU$:H$ROW_LUNG$),2)</t>
  </si>
  <si>
    <t>35.51</t>
  </si>
  <si>
    <t>VG.1.04-VG.1.05</t>
  </si>
  <si>
    <t/>
  </si>
  <si>
    <t>14.40</t>
  </si>
  <si>
    <t/>
  </si>
  <si>
    <t>2.466</t>
  </si>
  <si>
    <t>ROUND(PRODUCT(E$ROW_PU$:H$ROW_LUNG$),2)</t>
  </si>
  <si>
    <t>35.51</t>
  </si>
  <si>
    <t>VG.1.04-VG.1.05</t>
  </si>
  <si>
    <t/>
  </si>
  <si>
    <t>14.30</t>
  </si>
  <si>
    <t/>
  </si>
  <si>
    <t>2.466</t>
  </si>
  <si>
    <t>ROUND(PRODUCT(E$ROW_PU$:H$ROW_LUNG$),2)</t>
  </si>
  <si>
    <t>35.26</t>
  </si>
  <si>
    <t>VG.1.04</t>
  </si>
  <si>
    <t/>
  </si>
  <si>
    <t>5.70</t>
  </si>
  <si>
    <t/>
  </si>
  <si>
    <t>2.466</t>
  </si>
  <si>
    <t>ROUND(PRODUCT(E$ROW_PU$:H$ROW_LUNG$),2)</t>
  </si>
  <si>
    <t>14.06</t>
  </si>
  <si>
    <t>VG.1.05</t>
  </si>
  <si>
    <t/>
  </si>
  <si>
    <t>5.70</t>
  </si>
  <si>
    <t/>
  </si>
  <si>
    <t>2.466</t>
  </si>
  <si>
    <t>ROUND(PRODUCT(E$ROW_PU$:H$ROW_LUNG$),2)</t>
  </si>
  <si>
    <t>14.06</t>
  </si>
  <si>
    <t>VG.1.10</t>
  </si>
  <si>
    <t/>
  </si>
  <si>
    <t>8.44</t>
  </si>
  <si>
    <t/>
  </si>
  <si>
    <t>2.466</t>
  </si>
  <si>
    <t>ROUND(PRODUCT(E$ROW_PU$:H$ROW_LUNG$),2)</t>
  </si>
  <si>
    <t>20.81</t>
  </si>
  <si>
    <t>VG.1.09 - VG.1.10</t>
  </si>
  <si>
    <t/>
  </si>
  <si>
    <t>11.82</t>
  </si>
  <si>
    <t/>
  </si>
  <si>
    <t>2.466</t>
  </si>
  <si>
    <t>ROUND(PRODUCT(E$ROW_PU$:H$ROW_LUNG$),2)</t>
  </si>
  <si>
    <t>29.15</t>
  </si>
  <si>
    <t>PIANTA SOLAIO PIANO PRIMO/SOTTOTETTO</t>
  </si>
  <si>
    <t/>
  </si>
  <si>
    <t/>
  </si>
  <si>
    <t/>
  </si>
  <si>
    <t>0</t>
  </si>
  <si>
    <t>ROUND(PRODUCT(E$ROW_PU$:H$ROW_LUNG$),2)</t>
  </si>
  <si>
    <t>0.00</t>
  </si>
  <si>
    <t>Sottotetto</t>
  </si>
  <si>
    <t/>
  </si>
  <si>
    <t>22.12</t>
  </si>
  <si>
    <t/>
  </si>
  <si>
    <t>2.466</t>
  </si>
  <si>
    <t>ROUND(PRODUCT(E$ROW_PU$:H$ROW_LUNG$),2)</t>
  </si>
  <si>
    <t>54.55</t>
  </si>
  <si>
    <t>Sottotetto</t>
  </si>
  <si>
    <t>3.00</t>
  </si>
  <si>
    <t>5.14</t>
  </si>
  <si>
    <t/>
  </si>
  <si>
    <t>2.466</t>
  </si>
  <si>
    <t>ROUND(PRODUCT(E$ROW_PU$:H$ROW_LUNG$),2)</t>
  </si>
  <si>
    <t>38.03</t>
  </si>
  <si>
    <t>Sottotetto</t>
  </si>
  <si>
    <t>3.00</t>
  </si>
  <si>
    <t>4.00</t>
  </si>
  <si>
    <t/>
  </si>
  <si>
    <t>2.466</t>
  </si>
  <si>
    <t>ROUND(PRODUCT(E$ROW_PU$:H$ROW_LUNG$),2)</t>
  </si>
  <si>
    <t>29.59</t>
  </si>
  <si>
    <t>Sottotetto</t>
  </si>
  <si>
    <t>2.00</t>
  </si>
  <si>
    <t>10.45</t>
  </si>
  <si>
    <t/>
  </si>
  <si>
    <t>2.466</t>
  </si>
  <si>
    <t>ROUND(PRODUCT(E$ROW_PU$:H$ROW_LUNG$),2)</t>
  </si>
  <si>
    <t>51.54</t>
  </si>
  <si>
    <t>Sottotetto</t>
  </si>
  <si>
    <t>2.00</t>
  </si>
  <si>
    <t>10.47</t>
  </si>
  <si>
    <t/>
  </si>
  <si>
    <t>2.466</t>
  </si>
  <si>
    <t>ROUND(PRODUCT(E$ROW_PU$:H$ROW_LUNG$),2)</t>
  </si>
  <si>
    <t>51.64</t>
  </si>
  <si>
    <t>Sottotetto</t>
  </si>
  <si>
    <t/>
  </si>
  <si>
    <t>21.73</t>
  </si>
  <si>
    <t/>
  </si>
  <si>
    <t>2.466</t>
  </si>
  <si>
    <t>ROUND(PRODUCT(E$ROW_PU$:H$ROW_LUNG$),2)</t>
  </si>
  <si>
    <t>53.59</t>
  </si>
  <si>
    <t>Sottotetto</t>
  </si>
  <si>
    <t/>
  </si>
  <si>
    <t>22.23</t>
  </si>
  <si>
    <t/>
  </si>
  <si>
    <t>2.466</t>
  </si>
  <si>
    <t>ROUND(PRODUCT(E$ROW_PU$:H$ROW_LUNG$),2)</t>
  </si>
  <si>
    <t>54.82</t>
  </si>
  <si>
    <t>Sottotetto</t>
  </si>
  <si>
    <t/>
  </si>
  <si>
    <t>22.29</t>
  </si>
  <si>
    <t/>
  </si>
  <si>
    <t>2.466</t>
  </si>
  <si>
    <t>ROUND(PRODUCT(E$ROW_PU$:H$ROW_LUNG$),2)</t>
  </si>
  <si>
    <t>54.97</t>
  </si>
  <si>
    <t>Sottotetto</t>
  </si>
  <si>
    <t>2.00</t>
  </si>
  <si>
    <t>6.60</t>
  </si>
  <si>
    <t/>
  </si>
  <si>
    <t>2.466</t>
  </si>
  <si>
    <t>ROUND(PRODUCT(E$ROW_PU$:H$ROW_LUNG$),2)</t>
  </si>
  <si>
    <t>32.55</t>
  </si>
  <si>
    <t>Sottotetto</t>
  </si>
  <si>
    <t>2.00</t>
  </si>
  <si>
    <t>6.65</t>
  </si>
  <si>
    <t/>
  </si>
  <si>
    <t>2.466</t>
  </si>
  <si>
    <t>ROUND(PRODUCT(E$ROW_PU$:H$ROW_LUNG$),2)</t>
  </si>
  <si>
    <t>32.80</t>
  </si>
  <si>
    <t>Sottotetto</t>
  </si>
  <si>
    <t/>
  </si>
  <si>
    <t>16.70</t>
  </si>
  <si>
    <t/>
  </si>
  <si>
    <t>2.466</t>
  </si>
  <si>
    <t>ROUND(PRODUCT(E$ROW_PU$:H$ROW_LUNG$),2)</t>
  </si>
  <si>
    <t>41.18</t>
  </si>
  <si>
    <t>Sottotetto</t>
  </si>
  <si>
    <t/>
  </si>
  <si>
    <t>14.37</t>
  </si>
  <si>
    <t/>
  </si>
  <si>
    <t>2.466</t>
  </si>
  <si>
    <t>ROUND(PRODUCT(E$ROW_PU$:H$ROW_LUNG$),2)</t>
  </si>
  <si>
    <t>35.44</t>
  </si>
  <si>
    <t>Sottotetto</t>
  </si>
  <si>
    <t/>
  </si>
  <si>
    <t>14.21</t>
  </si>
  <si>
    <t/>
  </si>
  <si>
    <t>2.466</t>
  </si>
  <si>
    <t>ROUND(PRODUCT(E$ROW_PU$:H$ROW_LUNG$),2)</t>
  </si>
  <si>
    <t>35.04</t>
  </si>
  <si>
    <t>Sottotetto</t>
  </si>
  <si>
    <t>2.00</t>
  </si>
  <si>
    <t>5.70</t>
  </si>
  <si>
    <t/>
  </si>
  <si>
    <t>2.466</t>
  </si>
  <si>
    <t>ROUND(PRODUCT(E$ROW_PU$:H$ROW_LUNG$),2)</t>
  </si>
  <si>
    <t>28.11</t>
  </si>
  <si>
    <t>Sottotetto</t>
  </si>
  <si>
    <t>2.00</t>
  </si>
  <si>
    <t>5.55</t>
  </si>
  <si>
    <t/>
  </si>
  <si>
    <t>2.466</t>
  </si>
  <si>
    <t>ROUND(PRODUCT(E$ROW_PU$:H$ROW_LUNG$),2)</t>
  </si>
  <si>
    <t>27.37</t>
  </si>
  <si>
    <t>3'</t>
  </si>
  <si>
    <t>SOMMANO kg</t>
  </si>
  <si>
    <t>ROUND(SUM(I$ROW_ID_SOMMANO_INIT$:I$ROW_ID_SOMMANO_FINE$),2)</t>
  </si>
  <si>
    <t>805.58</t>
  </si>
  <si>
    <t>12.03</t>
  </si>
  <si>
    <t>ROUND(PRODUCT(I$ROW_SOMMANO_QTA$:J$ROW_UNITARIO$),2)</t>
  </si>
  <si>
    <t>9691.13</t>
  </si>
  <si>
    <t/>
  </si>
  <si>
    <t>99</t>
  </si>
  <si>
    <t>N.P.008</t>
  </si>
  <si>
    <t>Compenso aggiuntivo per l'assemlamento di tiranti piatti in opera da eseguirsi mediante:	Fornitura ed installazione di tenditore provvisorio completo di Barre da tesare a 65.0 kN;	Messa in tensione dei due spezzoni a 65.0 kN secondo gli elaborati grafici e di progetto e le indicazioni del direttore operativo delle strutture. Compreso il compenso la fornitura e posa per piatti provvisori per fissaggio tenditori in acciaio saldati in officina e rifilati dopo la saldatura con misure 150x110x14 mm;	Saldatura dgli spezzoni e rimozione del tenditore e relative piastre utilizzate per il tesaggio;	Nel prezzo si intendono compresi e compensati gli oneri per l'approvvigionamento del materiale e delle attrezzature necessarie, la formazione e il disfacimento dei piani di lavoro, lo sgombero, il trasporto alle pubbliche discariche del materiale di risulta, lo smaltimento e quant'altro necessario per dare il lavoro finito a regola d'arte. </t>
  </si>
  <si>
    <t>M I S U R A Z I O N I:</t>
  </si>
  <si>
    <t>PIANTA SOLAIO PIANO TERRA/PIANO PRIMO</t>
  </si>
  <si>
    <t/>
  </si>
  <si>
    <t/>
  </si>
  <si>
    <t/>
  </si>
  <si>
    <t>0</t>
  </si>
  <si>
    <t>ROUND(PRODUCT(E$ROW_PU$:H$ROW_LUNG$),2)</t>
  </si>
  <si>
    <t>0.00</t>
  </si>
  <si>
    <t>Assemblaggio con tenditori provvisori</t>
  </si>
  <si>
    <t>16.00</t>
  </si>
  <si>
    <t/>
  </si>
  <si>
    <t/>
  </si>
  <si>
    <t/>
  </si>
  <si>
    <t>ROUND(PRODUCT(E$ROW_PU$:H$ROW_LUNG$),2)</t>
  </si>
  <si>
    <t>16.00</t>
  </si>
  <si>
    <t>3'</t>
  </si>
  <si>
    <t>SOMMANO cadauno</t>
  </si>
  <si>
    <t>ROUND(SUM(I$ROW_ID_SOMMANO_INIT$:I$ROW_ID_SOMMANO_FINE$),2)</t>
  </si>
  <si>
    <t>16.00</t>
  </si>
  <si>
    <t>142.23</t>
  </si>
  <si>
    <t>ROUND(PRODUCT(I$ROW_SOMMANO_QTA$:J$ROW_UNITARIO$),2)</t>
  </si>
  <si>
    <t>2275.68</t>
  </si>
  <si>
    <t/>
  </si>
  <si>
    <t>100</t>
  </si>
  <si>
    <t>N.P.009</t>
  </si>
  <si>
    <t>Realizzazione di sistema di connessione tra tiranti diam 20 e muratura in corrispondenza del sottotetto composto da: n.4 barre di connessione diam 20 orizzontali e inclinate fissate con malta fluidificante, compresa la formazione del foro diam 40 e sua pulizia; n. 4 Piastre di fissaggio in acciaio forate compresi il taglio, le lavorazioni, le saldature, la zincatura o l'applicazione di due mani di vernice antiruggine; Sigillatura fori con boiacca premiscelata di calce pozzolanica, priva di cemento, con marcatura CE, a granulometria finissima, ad elevata fluidità ed eccellente mantenimento della lavorabilità, espansiva in fase plastica, per garantire il riempimento anche dei vuoti più piccoli, tipo MasterInject 222 o equivalente. Il tutto messo in opera come da elaborati grafici e di progetto e secondo le indicazioni del Direttore Operativo delle strutture, compreso il collegamento ed il tensionamento dei tiranti in acciaio. Nel prezzo si intendono compresi e compensati gli oneri per l'approvvigionamento del materiale e delle attrezzature necessarie, la formazione e il disfacimento dei piani di lavoro, lo sgombero, il trasporto alle pubbliche discariche del materiale di risulta, lo smaltimento e quant'altro necessario per dare il lavoro finito a regola d'arte.  </t>
  </si>
  <si>
    <t>M I S U R A Z I O N I:</t>
  </si>
  <si>
    <t>Per tiranti diam 20</t>
  </si>
  <si>
    <t/>
  </si>
  <si>
    <t/>
  </si>
  <si>
    <t/>
  </si>
  <si>
    <t>0</t>
  </si>
  <si>
    <t>ROUND(PRODUCT(E$ROW_PU$:H$ROW_LUNG$),2)</t>
  </si>
  <si>
    <t>0.00</t>
  </si>
  <si>
    <t>PIANTA SOLAIO PIANO PRIMO/SOTTOTETTO</t>
  </si>
  <si>
    <t/>
  </si>
  <si>
    <t/>
  </si>
  <si>
    <t/>
  </si>
  <si>
    <t>0</t>
  </si>
  <si>
    <t>ROUND(PRODUCT(E$ROW_PU$:H$ROW_LUNG$),2)</t>
  </si>
  <si>
    <t>0.00</t>
  </si>
  <si>
    <t>Sistema di ancoraggio</t>
  </si>
  <si>
    <t>22.00</t>
  </si>
  <si>
    <t/>
  </si>
  <si>
    <t/>
  </si>
  <si>
    <t/>
  </si>
  <si>
    <t>ROUND(PRODUCT(E$ROW_PU$:H$ROW_LUNG$),2)</t>
  </si>
  <si>
    <t>22.00</t>
  </si>
  <si>
    <t>3'</t>
  </si>
  <si>
    <t>SOMMANO cadauno</t>
  </si>
  <si>
    <t>ROUND(SUM(I$ROW_ID_SOMMANO_INIT$:I$ROW_ID_SOMMANO_FINE$),2)</t>
  </si>
  <si>
    <t>22.00</t>
  </si>
  <si>
    <t>598.08</t>
  </si>
  <si>
    <t>ROUND(PRODUCT(I$ROW_SOMMANO_QTA$:J$ROW_UNITARIO$),2)</t>
  </si>
  <si>
    <t>13157.76</t>
  </si>
  <si>
    <t/>
  </si>
  <si>
    <t>101</t>
  </si>
  <si>
    <t>1C.08.010.0020</t>
  </si>
  <si>
    <t>Sottofondo in ghiaia grossa ed intasamento con ghiaia minuta, pietrisco e ghiaietto compresa sistemazione e costipazione del materiale.</t>
  </si>
  <si>
    <t>M I S U R A Z I O N I:</t>
  </si>
  <si>
    <t>PIANO INTERRATO</t>
  </si>
  <si>
    <t/>
  </si>
  <si>
    <t/>
  </si>
  <si>
    <t/>
  </si>
  <si>
    <t>0</t>
  </si>
  <si>
    <t>ROUND(PRODUCT(E$ROW_PU$:H$ROW_LUNG$),2)</t>
  </si>
  <si>
    <t>0.00</t>
  </si>
  <si>
    <t>VG.INT.01</t>
  </si>
  <si>
    <t>11.31</t>
  </si>
  <si>
    <t/>
  </si>
  <si>
    <t/>
  </si>
  <si>
    <t>0.200</t>
  </si>
  <si>
    <t>ROUND(PRODUCT(E$ROW_PU$:H$ROW_LUNG$),2)</t>
  </si>
  <si>
    <t>2.26</t>
  </si>
  <si>
    <t>VG.INT.02</t>
  </si>
  <si>
    <t/>
  </si>
  <si>
    <t>2.15</t>
  </si>
  <si>
    <t>6.470</t>
  </si>
  <si>
    <t>0.200</t>
  </si>
  <si>
    <t>ROUND(PRODUCT(E$ROW_PU$:H$ROW_LUNG$),2)</t>
  </si>
  <si>
    <t>2.78</t>
  </si>
  <si>
    <t>PIANO TERRA</t>
  </si>
  <si>
    <t/>
  </si>
  <si>
    <t/>
  </si>
  <si>
    <t/>
  </si>
  <si>
    <t>0</t>
  </si>
  <si>
    <t>ROUND(PRODUCT(E$ROW_PU$:H$ROW_LUNG$),2)</t>
  </si>
  <si>
    <t>0.00</t>
  </si>
  <si>
    <t>VG.0.01</t>
  </si>
  <si>
    <t>15.80</t>
  </si>
  <si>
    <t/>
  </si>
  <si>
    <t/>
  </si>
  <si>
    <t>0.200</t>
  </si>
  <si>
    <t>ROUND(PRODUCT(E$ROW_PU$:H$ROW_LUNG$),2)</t>
  </si>
  <si>
    <t>3.16</t>
  </si>
  <si>
    <t>VG.0.02</t>
  </si>
  <si>
    <t>6.10</t>
  </si>
  <si>
    <t/>
  </si>
  <si>
    <t/>
  </si>
  <si>
    <t>0.200</t>
  </si>
  <si>
    <t>ROUND(PRODUCT(E$ROW_PU$:H$ROW_LUNG$),2)</t>
  </si>
  <si>
    <t>1.22</t>
  </si>
  <si>
    <t>VG.0.03</t>
  </si>
  <si>
    <t>17.04</t>
  </si>
  <si>
    <t/>
  </si>
  <si>
    <t/>
  </si>
  <si>
    <t>0.200</t>
  </si>
  <si>
    <t>ROUND(PRODUCT(E$ROW_PU$:H$ROW_LUNG$),2)</t>
  </si>
  <si>
    <t>3.41</t>
  </si>
  <si>
    <t>VG.0.04</t>
  </si>
  <si>
    <t>48.90</t>
  </si>
  <si>
    <t/>
  </si>
  <si>
    <t/>
  </si>
  <si>
    <t>0.200</t>
  </si>
  <si>
    <t>ROUND(PRODUCT(E$ROW_PU$:H$ROW_LUNG$),2)</t>
  </si>
  <si>
    <t>9.78</t>
  </si>
  <si>
    <t>VG.0.06</t>
  </si>
  <si>
    <t>2.93</t>
  </si>
  <si>
    <t/>
  </si>
  <si>
    <t/>
  </si>
  <si>
    <t>0.200</t>
  </si>
  <si>
    <t>ROUND(PRODUCT(E$ROW_PU$:H$ROW_LUNG$),2)</t>
  </si>
  <si>
    <t>0.59</t>
  </si>
  <si>
    <t>VG.0.07</t>
  </si>
  <si>
    <t>6.25</t>
  </si>
  <si>
    <t/>
  </si>
  <si>
    <t/>
  </si>
  <si>
    <t>0.200</t>
  </si>
  <si>
    <t>ROUND(PRODUCT(E$ROW_PU$:H$ROW_LUNG$),2)</t>
  </si>
  <si>
    <t>1.25</t>
  </si>
  <si>
    <t>VG.0.08</t>
  </si>
  <si>
    <t>24.75</t>
  </si>
  <si>
    <t/>
  </si>
  <si>
    <t/>
  </si>
  <si>
    <t>0.200</t>
  </si>
  <si>
    <t>ROUND(PRODUCT(E$ROW_PU$:H$ROW_LUNG$),2)</t>
  </si>
  <si>
    <t>4.95</t>
  </si>
  <si>
    <t>VG.0.09</t>
  </si>
  <si>
    <t>125.75</t>
  </si>
  <si>
    <t/>
  </si>
  <si>
    <t/>
  </si>
  <si>
    <t>0.200</t>
  </si>
  <si>
    <t>ROUND(PRODUCT(E$ROW_PU$:H$ROW_LUNG$),2)</t>
  </si>
  <si>
    <t>25.15</t>
  </si>
  <si>
    <t>VG.0.10</t>
  </si>
  <si>
    <t>49.86</t>
  </si>
  <si>
    <t/>
  </si>
  <si>
    <t/>
  </si>
  <si>
    <t>0.200</t>
  </si>
  <si>
    <t>ROUND(PRODUCT(E$ROW_PU$:H$ROW_LUNG$),2)</t>
  </si>
  <si>
    <t>9.97</t>
  </si>
  <si>
    <t>VG.0.12</t>
  </si>
  <si>
    <t>4.91</t>
  </si>
  <si>
    <t/>
  </si>
  <si>
    <t/>
  </si>
  <si>
    <t>0.200</t>
  </si>
  <si>
    <t>ROUND(PRODUCT(E$ROW_PU$:H$ROW_LUNG$),2)</t>
  </si>
  <si>
    <t>0.98</t>
  </si>
  <si>
    <t>VG.0.15</t>
  </si>
  <si>
    <t>11.66</t>
  </si>
  <si>
    <t/>
  </si>
  <si>
    <t/>
  </si>
  <si>
    <t>0.200</t>
  </si>
  <si>
    <t>ROUND(PRODUCT(E$ROW_PU$:H$ROW_LUNG$),2)</t>
  </si>
  <si>
    <t>2.33</t>
  </si>
  <si>
    <t>VG.0.16</t>
  </si>
  <si>
    <t>42.03</t>
  </si>
  <si>
    <t/>
  </si>
  <si>
    <t/>
  </si>
  <si>
    <t>0.200</t>
  </si>
  <si>
    <t>ROUND(PRODUCT(E$ROW_PU$:H$ROW_LUNG$),2)</t>
  </si>
  <si>
    <t>8.41</t>
  </si>
  <si>
    <t>VG.0.17</t>
  </si>
  <si>
    <t>22.48</t>
  </si>
  <si>
    <t/>
  </si>
  <si>
    <t/>
  </si>
  <si>
    <t>0.200</t>
  </si>
  <si>
    <t>ROUND(PRODUCT(E$ROW_PU$:H$ROW_LUNG$),2)</t>
  </si>
  <si>
    <t>4.50</t>
  </si>
  <si>
    <t>VG.0.18</t>
  </si>
  <si>
    <t>9.55</t>
  </si>
  <si>
    <t/>
  </si>
  <si>
    <t/>
  </si>
  <si>
    <t>0.200</t>
  </si>
  <si>
    <t>ROUND(PRODUCT(E$ROW_PU$:H$ROW_LUNG$),2)</t>
  </si>
  <si>
    <t>1.91</t>
  </si>
  <si>
    <t>VG.0.17-18 - Elevatore</t>
  </si>
  <si>
    <t/>
  </si>
  <si>
    <t>2.56</t>
  </si>
  <si>
    <t>2.400</t>
  </si>
  <si>
    <t>0.200</t>
  </si>
  <si>
    <t>ROUND(PRODUCT(E$ROW_PU$:H$ROW_LUNG$),2)</t>
  </si>
  <si>
    <t>1.23</t>
  </si>
  <si>
    <t>3'</t>
  </si>
  <si>
    <t>SOMMANO m³</t>
  </si>
  <si>
    <t>ROUND(SUM(I$ROW_ID_SOMMANO_INIT$:I$ROW_ID_SOMMANO_FINE$),2)</t>
  </si>
  <si>
    <t>83.88</t>
  </si>
  <si>
    <t>48.71</t>
  </si>
  <si>
    <t>ROUND(PRODUCT(I$ROW_SOMMANO_QTA$:J$ROW_UNITARIO$),2)</t>
  </si>
  <si>
    <t>4085.79</t>
  </si>
  <si>
    <t/>
  </si>
  <si>
    <t>102</t>
  </si>
  <si>
    <t>N.P.011</t>
  </si>
  <si>
    <t>Realizzazione di Betoncino leggero a base di calce idraulica naturale NHL 3.5 tipo “Betoncino Strutturale Centrostorico NHL” o equivalente, predosato a base di argilla espansa tipo Lecapiù (assorbimento di umidità circa 1% a 30’), inerti naturali, additivi. Densità in opera circa 1400 kg/m3, resistenza a compressione cubica 18 MPa, resistenza a compressione cilindrica 15 MPa, modulo elastico &gt;= 10 GPa. Confezionamento e getto in opera secondo le indicazioni del produttore compreso idoneo additivo idrofobizzante. Esclusi armatura e casseri.</t>
  </si>
  <si>
    <t>M I S U R A Z I O N I:</t>
  </si>
  <si>
    <t>Per Magrone</t>
  </si>
  <si>
    <t/>
  </si>
  <si>
    <t/>
  </si>
  <si>
    <t/>
  </si>
  <si>
    <t>0</t>
  </si>
  <si>
    <t>ROUND(PRODUCT(E$ROW_PU$:H$ROW_LUNG$),2)</t>
  </si>
  <si>
    <t>0.00</t>
  </si>
  <si>
    <t>PIANO INTERRATO</t>
  </si>
  <si>
    <t/>
  </si>
  <si>
    <t/>
  </si>
  <si>
    <t/>
  </si>
  <si>
    <t>0</t>
  </si>
  <si>
    <t>ROUND(PRODUCT(E$ROW_PU$:H$ROW_LUNG$),2)</t>
  </si>
  <si>
    <t>0.00</t>
  </si>
  <si>
    <t>VG.INT.01</t>
  </si>
  <si>
    <t>11.31</t>
  </si>
  <si>
    <t/>
  </si>
  <si>
    <t/>
  </si>
  <si>
    <t>0.100</t>
  </si>
  <si>
    <t>ROUND(PRODUCT(E$ROW_PU$:H$ROW_LUNG$),2)</t>
  </si>
  <si>
    <t>1.13</t>
  </si>
  <si>
    <t>VG.INT.02</t>
  </si>
  <si>
    <t/>
  </si>
  <si>
    <t>2.15</t>
  </si>
  <si>
    <t>6.470</t>
  </si>
  <si>
    <t>0.100</t>
  </si>
  <si>
    <t>ROUND(PRODUCT(E$ROW_PU$:H$ROW_LUNG$),2)</t>
  </si>
  <si>
    <t>1.39</t>
  </si>
  <si>
    <t>PIANO TERRA</t>
  </si>
  <si>
    <t/>
  </si>
  <si>
    <t/>
  </si>
  <si>
    <t/>
  </si>
  <si>
    <t>0</t>
  </si>
  <si>
    <t>ROUND(PRODUCT(E$ROW_PU$:H$ROW_LUNG$),2)</t>
  </si>
  <si>
    <t>0.00</t>
  </si>
  <si>
    <t>VG.0.01</t>
  </si>
  <si>
    <t>15.80</t>
  </si>
  <si>
    <t/>
  </si>
  <si>
    <t/>
  </si>
  <si>
    <t>0.100</t>
  </si>
  <si>
    <t>ROUND(PRODUCT(E$ROW_PU$:H$ROW_LUNG$),2)</t>
  </si>
  <si>
    <t>1.58</t>
  </si>
  <si>
    <t>VG.0.02</t>
  </si>
  <si>
    <t>6.10</t>
  </si>
  <si>
    <t/>
  </si>
  <si>
    <t/>
  </si>
  <si>
    <t>0.100</t>
  </si>
  <si>
    <t>ROUND(PRODUCT(E$ROW_PU$:H$ROW_LUNG$),2)</t>
  </si>
  <si>
    <t>0.61</t>
  </si>
  <si>
    <t>VG.0.03</t>
  </si>
  <si>
    <t>17.04</t>
  </si>
  <si>
    <t/>
  </si>
  <si>
    <t/>
  </si>
  <si>
    <t>0.100</t>
  </si>
  <si>
    <t>ROUND(PRODUCT(E$ROW_PU$:H$ROW_LUNG$),2)</t>
  </si>
  <si>
    <t>1.70</t>
  </si>
  <si>
    <t>VG.0.04</t>
  </si>
  <si>
    <t>48.90</t>
  </si>
  <si>
    <t/>
  </si>
  <si>
    <t/>
  </si>
  <si>
    <t>0.100</t>
  </si>
  <si>
    <t>ROUND(PRODUCT(E$ROW_PU$:H$ROW_LUNG$),2)</t>
  </si>
  <si>
    <t>4.89</t>
  </si>
  <si>
    <t>VG.0.06</t>
  </si>
  <si>
    <t>2.93</t>
  </si>
  <si>
    <t/>
  </si>
  <si>
    <t/>
  </si>
  <si>
    <t>0.100</t>
  </si>
  <si>
    <t>ROUND(PRODUCT(E$ROW_PU$:H$ROW_LUNG$),2)</t>
  </si>
  <si>
    <t>0.29</t>
  </si>
  <si>
    <t>VG.0.07</t>
  </si>
  <si>
    <t>6.25</t>
  </si>
  <si>
    <t/>
  </si>
  <si>
    <t/>
  </si>
  <si>
    <t>0.100</t>
  </si>
  <si>
    <t>ROUND(PRODUCT(E$ROW_PU$:H$ROW_LUNG$),2)</t>
  </si>
  <si>
    <t>0.63</t>
  </si>
  <si>
    <t>VG.0.08</t>
  </si>
  <si>
    <t>24.75</t>
  </si>
  <si>
    <t/>
  </si>
  <si>
    <t/>
  </si>
  <si>
    <t>0.100</t>
  </si>
  <si>
    <t>ROUND(PRODUCT(E$ROW_PU$:H$ROW_LUNG$),2)</t>
  </si>
  <si>
    <t>2.48</t>
  </si>
  <si>
    <t>VG.0.09</t>
  </si>
  <si>
    <t>125.75</t>
  </si>
  <si>
    <t/>
  </si>
  <si>
    <t/>
  </si>
  <si>
    <t>0.100</t>
  </si>
  <si>
    <t>ROUND(PRODUCT(E$ROW_PU$:H$ROW_LUNG$),2)</t>
  </si>
  <si>
    <t>12.58</t>
  </si>
  <si>
    <t>VG.0.10</t>
  </si>
  <si>
    <t>49.86</t>
  </si>
  <si>
    <t/>
  </si>
  <si>
    <t/>
  </si>
  <si>
    <t>0.100</t>
  </si>
  <si>
    <t>ROUND(PRODUCT(E$ROW_PU$:H$ROW_LUNG$),2)</t>
  </si>
  <si>
    <t>4.99</t>
  </si>
  <si>
    <t>VG.0.12</t>
  </si>
  <si>
    <t>4.91</t>
  </si>
  <si>
    <t/>
  </si>
  <si>
    <t/>
  </si>
  <si>
    <t>0.100</t>
  </si>
  <si>
    <t>ROUND(PRODUCT(E$ROW_PU$:H$ROW_LUNG$),2)</t>
  </si>
  <si>
    <t>0.49</t>
  </si>
  <si>
    <t>VG.0.15</t>
  </si>
  <si>
    <t>11.66</t>
  </si>
  <si>
    <t/>
  </si>
  <si>
    <t/>
  </si>
  <si>
    <t>0.100</t>
  </si>
  <si>
    <t>ROUND(PRODUCT(E$ROW_PU$:H$ROW_LUNG$),2)</t>
  </si>
  <si>
    <t>1.17</t>
  </si>
  <si>
    <t>VG.0.16</t>
  </si>
  <si>
    <t>42.03</t>
  </si>
  <si>
    <t/>
  </si>
  <si>
    <t/>
  </si>
  <si>
    <t>0.100</t>
  </si>
  <si>
    <t>ROUND(PRODUCT(E$ROW_PU$:H$ROW_LUNG$),2)</t>
  </si>
  <si>
    <t>4.20</t>
  </si>
  <si>
    <t>VG.0.17</t>
  </si>
  <si>
    <t>22.48</t>
  </si>
  <si>
    <t/>
  </si>
  <si>
    <t/>
  </si>
  <si>
    <t>0.100</t>
  </si>
  <si>
    <t>ROUND(PRODUCT(E$ROW_PU$:H$ROW_LUNG$),2)</t>
  </si>
  <si>
    <t>2.25</t>
  </si>
  <si>
    <t>VG.0.18</t>
  </si>
  <si>
    <t>9.55</t>
  </si>
  <si>
    <t/>
  </si>
  <si>
    <t/>
  </si>
  <si>
    <t>0.100</t>
  </si>
  <si>
    <t>ROUND(PRODUCT(E$ROW_PU$:H$ROW_LUNG$),2)</t>
  </si>
  <si>
    <t>0.96</t>
  </si>
  <si>
    <t>VG.0.17 - 18 - Elevatore</t>
  </si>
  <si>
    <t/>
  </si>
  <si>
    <t>2.56</t>
  </si>
  <si>
    <t>2.400</t>
  </si>
  <si>
    <t>0.100</t>
  </si>
  <si>
    <t>ROUND(PRODUCT(E$ROW_PU$:H$ROW_LUNG$),2)</t>
  </si>
  <si>
    <t>0.61</t>
  </si>
  <si>
    <t>Per sottofondazioni</t>
  </si>
  <si>
    <t/>
  </si>
  <si>
    <t/>
  </si>
  <si>
    <t/>
  </si>
  <si>
    <t>0</t>
  </si>
  <si>
    <t>ROUND(PRODUCT(E$ROW_PU$:H$ROW_LUNG$),2)</t>
  </si>
  <si>
    <t>0.00</t>
  </si>
  <si>
    <t>PIANO INTERRATO</t>
  </si>
  <si>
    <t/>
  </si>
  <si>
    <t/>
  </si>
  <si>
    <t/>
  </si>
  <si>
    <t>0</t>
  </si>
  <si>
    <t>ROUND(PRODUCT(E$ROW_PU$:H$ROW_LUNG$),2)</t>
  </si>
  <si>
    <t>0.00</t>
  </si>
  <si>
    <t>VG.INT.02 - sottofondazioni</t>
  </si>
  <si>
    <t/>
  </si>
  <si>
    <t>2.86</t>
  </si>
  <si>
    <t>0.470</t>
  </si>
  <si>
    <t>1.040</t>
  </si>
  <si>
    <t>ROUND(PRODUCT(E$ROW_PU$:H$ROW_LUNG$),2)</t>
  </si>
  <si>
    <t>1.40</t>
  </si>
  <si>
    <t>Per soletta</t>
  </si>
  <si>
    <t/>
  </si>
  <si>
    <t/>
  </si>
  <si>
    <t/>
  </si>
  <si>
    <t>0</t>
  </si>
  <si>
    <t>ROUND(PRODUCT(E$ROW_PU$:H$ROW_LUNG$),2)</t>
  </si>
  <si>
    <t>0.00</t>
  </si>
  <si>
    <t>PIANO INTERRATO</t>
  </si>
  <si>
    <t/>
  </si>
  <si>
    <t/>
  </si>
  <si>
    <t/>
  </si>
  <si>
    <t>0</t>
  </si>
  <si>
    <t>ROUND(PRODUCT(E$ROW_PU$:H$ROW_LUNG$),2)</t>
  </si>
  <si>
    <t>0.00</t>
  </si>
  <si>
    <t>VG.INT.01</t>
  </si>
  <si>
    <t>11.31</t>
  </si>
  <si>
    <t/>
  </si>
  <si>
    <t/>
  </si>
  <si>
    <t>0.200</t>
  </si>
  <si>
    <t>ROUND(PRODUCT(E$ROW_PU$:H$ROW_LUNG$),2)</t>
  </si>
  <si>
    <t>2.26</t>
  </si>
  <si>
    <t>VG.INT.02</t>
  </si>
  <si>
    <t/>
  </si>
  <si>
    <t>2.15</t>
  </si>
  <si>
    <t>6.470</t>
  </si>
  <si>
    <t>0.200</t>
  </si>
  <si>
    <t>ROUND(PRODUCT(E$ROW_PU$:H$ROW_LUNG$),2)</t>
  </si>
  <si>
    <t>2.78</t>
  </si>
  <si>
    <t>PIANO TERRA</t>
  </si>
  <si>
    <t/>
  </si>
  <si>
    <t/>
  </si>
  <si>
    <t/>
  </si>
  <si>
    <t>0</t>
  </si>
  <si>
    <t>ROUND(PRODUCT(E$ROW_PU$:H$ROW_LUNG$),2)</t>
  </si>
  <si>
    <t>0.00</t>
  </si>
  <si>
    <t>VG.0.01</t>
  </si>
  <si>
    <t>15.80</t>
  </si>
  <si>
    <t/>
  </si>
  <si>
    <t/>
  </si>
  <si>
    <t>0.200</t>
  </si>
  <si>
    <t>ROUND(PRODUCT(E$ROW_PU$:H$ROW_LUNG$),2)</t>
  </si>
  <si>
    <t>3.16</t>
  </si>
  <si>
    <t>VG.0.02</t>
  </si>
  <si>
    <t>6.10</t>
  </si>
  <si>
    <t/>
  </si>
  <si>
    <t/>
  </si>
  <si>
    <t>0.200</t>
  </si>
  <si>
    <t>ROUND(PRODUCT(E$ROW_PU$:H$ROW_LUNG$),2)</t>
  </si>
  <si>
    <t>1.22</t>
  </si>
  <si>
    <t>VG.0.03</t>
  </si>
  <si>
    <t>17.04</t>
  </si>
  <si>
    <t/>
  </si>
  <si>
    <t/>
  </si>
  <si>
    <t>0.200</t>
  </si>
  <si>
    <t>ROUND(PRODUCT(E$ROW_PU$:H$ROW_LUNG$),2)</t>
  </si>
  <si>
    <t>3.41</t>
  </si>
  <si>
    <t>VG.0.04</t>
  </si>
  <si>
    <t>48.90</t>
  </si>
  <si>
    <t/>
  </si>
  <si>
    <t/>
  </si>
  <si>
    <t>0.200</t>
  </si>
  <si>
    <t>ROUND(PRODUCT(E$ROW_PU$:H$ROW_LUNG$),2)</t>
  </si>
  <si>
    <t>9.78</t>
  </si>
  <si>
    <t>VG.0.06</t>
  </si>
  <si>
    <t>2.93</t>
  </si>
  <si>
    <t/>
  </si>
  <si>
    <t/>
  </si>
  <si>
    <t>0.200</t>
  </si>
  <si>
    <t>ROUND(PRODUCT(E$ROW_PU$:H$ROW_LUNG$),2)</t>
  </si>
  <si>
    <t>0.59</t>
  </si>
  <si>
    <t>VG.0.07</t>
  </si>
  <si>
    <t>6.25</t>
  </si>
  <si>
    <t/>
  </si>
  <si>
    <t/>
  </si>
  <si>
    <t>0.200</t>
  </si>
  <si>
    <t>ROUND(PRODUCT(E$ROW_PU$:H$ROW_LUNG$),2)</t>
  </si>
  <si>
    <t>1.25</t>
  </si>
  <si>
    <t>VG.0.08</t>
  </si>
  <si>
    <t>24.75</t>
  </si>
  <si>
    <t/>
  </si>
  <si>
    <t/>
  </si>
  <si>
    <t>0.200</t>
  </si>
  <si>
    <t>ROUND(PRODUCT(E$ROW_PU$:H$ROW_LUNG$),2)</t>
  </si>
  <si>
    <t>4.95</t>
  </si>
  <si>
    <t>VG.0.09</t>
  </si>
  <si>
    <t>125.75</t>
  </si>
  <si>
    <t/>
  </si>
  <si>
    <t/>
  </si>
  <si>
    <t>0.200</t>
  </si>
  <si>
    <t>ROUND(PRODUCT(E$ROW_PU$:H$ROW_LUNG$),2)</t>
  </si>
  <si>
    <t>25.15</t>
  </si>
  <si>
    <t>VG.0.10</t>
  </si>
  <si>
    <t>49.86</t>
  </si>
  <si>
    <t/>
  </si>
  <si>
    <t/>
  </si>
  <si>
    <t>0.200</t>
  </si>
  <si>
    <t>ROUND(PRODUCT(E$ROW_PU$:H$ROW_LUNG$),2)</t>
  </si>
  <si>
    <t>9.97</t>
  </si>
  <si>
    <t>VG.0.11</t>
  </si>
  <si>
    <t>10.97</t>
  </si>
  <si>
    <t/>
  </si>
  <si>
    <t/>
  </si>
  <si>
    <t>0.200</t>
  </si>
  <si>
    <t>ROUND(PRODUCT(E$ROW_PU$:H$ROW_LUNG$),2)</t>
  </si>
  <si>
    <t>2.19</t>
  </si>
  <si>
    <t>VG.0.12</t>
  </si>
  <si>
    <t>4.91</t>
  </si>
  <si>
    <t/>
  </si>
  <si>
    <t/>
  </si>
  <si>
    <t>0.200</t>
  </si>
  <si>
    <t>ROUND(PRODUCT(E$ROW_PU$:H$ROW_LUNG$),2)</t>
  </si>
  <si>
    <t>0.98</t>
  </si>
  <si>
    <t>VG.0.15</t>
  </si>
  <si>
    <t>11.66</t>
  </si>
  <si>
    <t/>
  </si>
  <si>
    <t/>
  </si>
  <si>
    <t>0.200</t>
  </si>
  <si>
    <t>ROUND(PRODUCT(E$ROW_PU$:H$ROW_LUNG$),2)</t>
  </si>
  <si>
    <t>2.33</t>
  </si>
  <si>
    <t>VG.0.16</t>
  </si>
  <si>
    <t>42.03</t>
  </si>
  <si>
    <t/>
  </si>
  <si>
    <t/>
  </si>
  <si>
    <t>0.200</t>
  </si>
  <si>
    <t>ROUND(PRODUCT(E$ROW_PU$:H$ROW_LUNG$),2)</t>
  </si>
  <si>
    <t>8.41</t>
  </si>
  <si>
    <t>VG.0.17 - 18 - Elevatore</t>
  </si>
  <si>
    <t/>
  </si>
  <si>
    <t>2.56</t>
  </si>
  <si>
    <t>2.400</t>
  </si>
  <si>
    <t>0.500</t>
  </si>
  <si>
    <t>ROUND(PRODUCT(E$ROW_PU$:H$ROW_LUNG$),2)</t>
  </si>
  <si>
    <t>3.07</t>
  </si>
  <si>
    <t>VG.0.17</t>
  </si>
  <si>
    <t>22.48</t>
  </si>
  <si>
    <t/>
  </si>
  <si>
    <t/>
  </si>
  <si>
    <t>0.200</t>
  </si>
  <si>
    <t>ROUND(PRODUCT(E$ROW_PU$:H$ROW_LUNG$),2)</t>
  </si>
  <si>
    <t>4.50</t>
  </si>
  <si>
    <t>VG.0.18</t>
  </si>
  <si>
    <t>9.55</t>
  </si>
  <si>
    <t/>
  </si>
  <si>
    <t/>
  </si>
  <si>
    <t>0.200</t>
  </si>
  <si>
    <t>ROUND(PRODUCT(E$ROW_PU$:H$ROW_LUNG$),2)</t>
  </si>
  <si>
    <t>1.91</t>
  </si>
  <si>
    <t>Murature fosse elevatore</t>
  </si>
  <si>
    <t/>
  </si>
  <si>
    <t/>
  </si>
  <si>
    <t/>
  </si>
  <si>
    <t>0.200</t>
  </si>
  <si>
    <t>ROUND(PRODUCT(E$ROW_PU$:H$ROW_LUNG$),2)</t>
  </si>
  <si>
    <t>0.20</t>
  </si>
  <si>
    <t>PIANO TERRA</t>
  </si>
  <si>
    <t/>
  </si>
  <si>
    <t/>
  </si>
  <si>
    <t/>
  </si>
  <si>
    <t>0</t>
  </si>
  <si>
    <t>ROUND(PRODUCT(E$ROW_PU$:H$ROW_LUNG$),2)</t>
  </si>
  <si>
    <t>0.00</t>
  </si>
  <si>
    <t>VG.0.17 - VG.0.18 - Elevatore</t>
  </si>
  <si>
    <t>2.00</t>
  </si>
  <si>
    <t>2.56</t>
  </si>
  <si>
    <t>0.200</t>
  </si>
  <si>
    <t>1.480</t>
  </si>
  <si>
    <t>ROUND(PRODUCT(E$ROW_PU$:H$ROW_LUNG$),2)</t>
  </si>
  <si>
    <t>1.52</t>
  </si>
  <si>
    <t>VG.0.17 - VG.0.18 - Elevatore</t>
  </si>
  <si>
    <t>2.00</t>
  </si>
  <si>
    <t>2.40</t>
  </si>
  <si>
    <t>0.200</t>
  </si>
  <si>
    <t>1.480</t>
  </si>
  <si>
    <t>ROUND(PRODUCT(E$ROW_PU$:H$ROW_LUNG$),2)</t>
  </si>
  <si>
    <t>1.42</t>
  </si>
  <si>
    <t>Soletta ascensore</t>
  </si>
  <si>
    <t/>
  </si>
  <si>
    <t/>
  </si>
  <si>
    <t/>
  </si>
  <si>
    <t>0</t>
  </si>
  <si>
    <t>ROUND(PRODUCT(E$ROW_PU$:H$ROW_LUNG$),2)</t>
  </si>
  <si>
    <t>0.00</t>
  </si>
  <si>
    <t>VG.0.17 - VG.0.18 - Elevatore</t>
  </si>
  <si>
    <t/>
  </si>
  <si>
    <t>2.40</t>
  </si>
  <si>
    <t>2.560</t>
  </si>
  <si>
    <t>0.190</t>
  </si>
  <si>
    <t>ROUND(PRODUCT(E$ROW_PU$:H$ROW_LUNG$),2)</t>
  </si>
  <si>
    <t>1.17</t>
  </si>
  <si>
    <t>a detrarre fossa</t>
  </si>
  <si>
    <t/>
  </si>
  <si>
    <t>1.86</t>
  </si>
  <si>
    <t>1.680</t>
  </si>
  <si>
    <t>0.190</t>
  </si>
  <si>
    <t>ROUND(PRODUCT(E$ROW_PU$:H$ROW_LUNG$,-1),2)</t>
  </si>
  <si>
    <t>-0.59</t>
  </si>
  <si>
    <t>3</t>
  </si>
  <si>
    <t>3'</t>
  </si>
  <si>
    <t>SOMMANO m3</t>
  </si>
  <si>
    <t>ROUND(SUM(I$ROW_ID_SOMMANO_INIT$:I$ROW_ID_SOMMANO_FINE$),2)</t>
  </si>
  <si>
    <t>134.98</t>
  </si>
  <si>
    <t>835.59</t>
  </si>
  <si>
    <t>ROUND(PRODUCT(I$ROW_SOMMANO_QTA$:J$ROW_UNITARIO$),2)</t>
  </si>
  <si>
    <t>112787.94</t>
  </si>
  <si>
    <t/>
  </si>
  <si>
    <t>103</t>
  </si>
  <si>
    <t>1C.04.400.0010.b</t>
  </si>
  <si>
    <t>Casseforme per getti in calcestruzzo, eseguite fino a 4,50 m dal piano d'appoggio, con impiego di pannelli di legno lamellare, comprese armature di sostegno, disarmante, manutenzione e disarmo: - per murature di cantinato ed in elevazione, di qualsiasi spessore</t>
  </si>
  <si>
    <t>M I S U R A Z I O N I:</t>
  </si>
  <si>
    <t>PIANO INTERRATO</t>
  </si>
  <si>
    <t/>
  </si>
  <si>
    <t/>
  </si>
  <si>
    <t/>
  </si>
  <si>
    <t>0</t>
  </si>
  <si>
    <t>ROUND(PRODUCT(E$ROW_PU$:H$ROW_LUNG$),2)</t>
  </si>
  <si>
    <t>0.00</t>
  </si>
  <si>
    <t>VG.INT.01 - sottofondazioni</t>
  </si>
  <si>
    <t/>
  </si>
  <si>
    <t>2.83</t>
  </si>
  <si>
    <t/>
  </si>
  <si>
    <t>1.040</t>
  </si>
  <si>
    <t>ROUND(PRODUCT(E$ROW_PU$:H$ROW_LUNG$),2)</t>
  </si>
  <si>
    <t>2.94</t>
  </si>
  <si>
    <t>PIANO TERRA</t>
  </si>
  <si>
    <t/>
  </si>
  <si>
    <t/>
  </si>
  <si>
    <t/>
  </si>
  <si>
    <t>0</t>
  </si>
  <si>
    <t>ROUND(PRODUCT(E$ROW_PU$:H$ROW_LUNG$),2)</t>
  </si>
  <si>
    <t>0.00</t>
  </si>
  <si>
    <t>VG.0.17 - VG.0.18 - Elevatore</t>
  </si>
  <si>
    <t>4.00</t>
  </si>
  <si>
    <t>2.56</t>
  </si>
  <si>
    <t/>
  </si>
  <si>
    <t>1.480</t>
  </si>
  <si>
    <t>ROUND(PRODUCT(E$ROW_PU$:H$ROW_LUNG$),2)</t>
  </si>
  <si>
    <t>15.16</t>
  </si>
  <si>
    <t>VG.0.17 - VG.0.18 - Elevatore</t>
  </si>
  <si>
    <t>4.00</t>
  </si>
  <si>
    <t>2.40</t>
  </si>
  <si>
    <t/>
  </si>
  <si>
    <t>1.480</t>
  </si>
  <si>
    <t>ROUND(PRODUCT(E$ROW_PU$:H$ROW_LUNG$),2)</t>
  </si>
  <si>
    <t>14.21</t>
  </si>
  <si>
    <t>3'</t>
  </si>
  <si>
    <t>SOMMANO m²</t>
  </si>
  <si>
    <t>ROUND(SUM(I$ROW_ID_SOMMANO_INIT$:I$ROW_ID_SOMMANO_FINE$),2)</t>
  </si>
  <si>
    <t>32.31</t>
  </si>
  <si>
    <t>21.87</t>
  </si>
  <si>
    <t>ROUND(PRODUCT(I$ROW_SOMMANO_QTA$:J$ROW_UNITARIO$),2)</t>
  </si>
  <si>
    <t>706.62</t>
  </si>
  <si>
    <t/>
  </si>
  <si>
    <t>104</t>
  </si>
  <si>
    <t>1C.04.400.0010.c</t>
  </si>
  <si>
    <t>Casseforme per getti in calcestruzzo, eseguite fino a 4,50 m dal piano d'appoggio, con impiego di pannelli di legno lamellare, comprese armature di sostegno, disarmante, manutenzione e disarmo: - orizzontali per solette piene</t>
  </si>
  <si>
    <t>M I S U R A Z I O N I:</t>
  </si>
  <si>
    <t>PIANO TERRA</t>
  </si>
  <si>
    <t/>
  </si>
  <si>
    <t/>
  </si>
  <si>
    <t/>
  </si>
  <si>
    <t>0</t>
  </si>
  <si>
    <t>ROUND(PRODUCT(E$ROW_PU$:H$ROW_LUNG$),2)</t>
  </si>
  <si>
    <t>0.00</t>
  </si>
  <si>
    <t>VG.0.17 - VG.0.18 - Elevatore</t>
  </si>
  <si>
    <t/>
  </si>
  <si>
    <t>2.56</t>
  </si>
  <si>
    <t>2.400</t>
  </si>
  <si>
    <t/>
  </si>
  <si>
    <t>ROUND(PRODUCT(E$ROW_PU$:H$ROW_LUNG$),2)</t>
  </si>
  <si>
    <t>6.14</t>
  </si>
  <si>
    <t>3'</t>
  </si>
  <si>
    <t>SOMMANO m²</t>
  </si>
  <si>
    <t>ROUND(SUM(I$ROW_ID_SOMMANO_INIT$:I$ROW_ID_SOMMANO_FINE$),2)</t>
  </si>
  <si>
    <t>6.14</t>
  </si>
  <si>
    <t>24.26</t>
  </si>
  <si>
    <t>ROUND(PRODUCT(I$ROW_SOMMANO_QTA$:J$ROW_UNITARIO$),2)</t>
  </si>
  <si>
    <t>148.96</t>
  </si>
  <si>
    <t/>
  </si>
  <si>
    <t>105</t>
  </si>
  <si>
    <t>1C.04.450.0020</t>
  </si>
  <si>
    <t>Rete  di acciaio elettrosaldata, rispondente ai Criteri Ambientali Minimi di cui al Decreto 11 ottobre 2017 del Ministero dell'Ambiente e della tutela del Territorio e del Mare, con caratteristiche rispondenti alla norma UNI EN 10080 e prodotto con sistemi di controllo di produzione in stabilimento di cui al D.M.17/01/2018,  in opera compreso sormonti, tagli,  sfridi, legature:</t>
  </si>
  <si>
    <t>M I S U R A Z I O N I:</t>
  </si>
  <si>
    <t>Per soletta</t>
  </si>
  <si>
    <t/>
  </si>
  <si>
    <t/>
  </si>
  <si>
    <t/>
  </si>
  <si>
    <t>0</t>
  </si>
  <si>
    <t>ROUND(PRODUCT(E$ROW_PU$:H$ROW_LUNG$),2)</t>
  </si>
  <si>
    <t>0.00</t>
  </si>
  <si>
    <t>Doppia ete elettrosaldata diam 16/20x20 peso 16.32 kg/mq con un incremento del 5% per tagli, sfridi ecc si considera un peso di 17,14 Kg/mq x2 = 34,28 Kg/mq</t>
  </si>
  <si>
    <t/>
  </si>
  <si>
    <t/>
  </si>
  <si>
    <t/>
  </si>
  <si>
    <t>0</t>
  </si>
  <si>
    <t>ROUND(PRODUCT(E$ROW_PU$:H$ROW_LUNG$),2)</t>
  </si>
  <si>
    <t>0.00</t>
  </si>
  <si>
    <t>Compresa la rete elettrosaldata necessaria per la soletta delle trincee</t>
  </si>
  <si>
    <t/>
  </si>
  <si>
    <t/>
  </si>
  <si>
    <t/>
  </si>
  <si>
    <t>0</t>
  </si>
  <si>
    <t>ROUND(PRODUCT(E$ROW_PU$:H$ROW_LUNG$),2)</t>
  </si>
  <si>
    <t>0.00</t>
  </si>
  <si>
    <t>PIANO TERRA</t>
  </si>
  <si>
    <t/>
  </si>
  <si>
    <t/>
  </si>
  <si>
    <t/>
  </si>
  <si>
    <t>0</t>
  </si>
  <si>
    <t>ROUND(PRODUCT(E$ROW_PU$:H$ROW_LUNG$),2)</t>
  </si>
  <si>
    <t>0.00</t>
  </si>
  <si>
    <t>VG.0.01</t>
  </si>
  <si>
    <t>15.80</t>
  </si>
  <si>
    <t/>
  </si>
  <si>
    <t/>
  </si>
  <si>
    <t>34.280</t>
  </si>
  <si>
    <t>ROUND(PRODUCT(E$ROW_PU$:H$ROW_LUNG$),2)</t>
  </si>
  <si>
    <t>541.62</t>
  </si>
  <si>
    <t>VG.0.02</t>
  </si>
  <si>
    <t>6.10</t>
  </si>
  <si>
    <t/>
  </si>
  <si>
    <t/>
  </si>
  <si>
    <t>34.280</t>
  </si>
  <si>
    <t>ROUND(PRODUCT(E$ROW_PU$:H$ROW_LUNG$),2)</t>
  </si>
  <si>
    <t>209.11</t>
  </si>
  <si>
    <t>VG.0.03</t>
  </si>
  <si>
    <t>17.04</t>
  </si>
  <si>
    <t/>
  </si>
  <si>
    <t/>
  </si>
  <si>
    <t>34.280</t>
  </si>
  <si>
    <t>ROUND(PRODUCT(E$ROW_PU$:H$ROW_LUNG$),2)</t>
  </si>
  <si>
    <t>584.13</t>
  </si>
  <si>
    <t>VG.0.04</t>
  </si>
  <si>
    <t>48.90</t>
  </si>
  <si>
    <t/>
  </si>
  <si>
    <t/>
  </si>
  <si>
    <t>34.280</t>
  </si>
  <si>
    <t>ROUND(PRODUCT(E$ROW_PU$:H$ROW_LUNG$),2)</t>
  </si>
  <si>
    <t>1676.29</t>
  </si>
  <si>
    <t>VG.0.06</t>
  </si>
  <si>
    <t>2.93</t>
  </si>
  <si>
    <t/>
  </si>
  <si>
    <t/>
  </si>
  <si>
    <t>34.280</t>
  </si>
  <si>
    <t>ROUND(PRODUCT(E$ROW_PU$:H$ROW_LUNG$),2)</t>
  </si>
  <si>
    <t>100.44</t>
  </si>
  <si>
    <t>VG.0.07</t>
  </si>
  <si>
    <t>6.25</t>
  </si>
  <si>
    <t/>
  </si>
  <si>
    <t/>
  </si>
  <si>
    <t>34.280</t>
  </si>
  <si>
    <t>ROUND(PRODUCT(E$ROW_PU$:H$ROW_LUNG$),2)</t>
  </si>
  <si>
    <t>214.25</t>
  </si>
  <si>
    <t>VG.0.08</t>
  </si>
  <si>
    <t>24.75</t>
  </si>
  <si>
    <t/>
  </si>
  <si>
    <t/>
  </si>
  <si>
    <t>34.280</t>
  </si>
  <si>
    <t>ROUND(PRODUCT(E$ROW_PU$:H$ROW_LUNG$),2)</t>
  </si>
  <si>
    <t>848.43</t>
  </si>
  <si>
    <t>VG.0.09</t>
  </si>
  <si>
    <t>125.75</t>
  </si>
  <si>
    <t/>
  </si>
  <si>
    <t/>
  </si>
  <si>
    <t>34.280</t>
  </si>
  <si>
    <t>ROUND(PRODUCT(E$ROW_PU$:H$ROW_LUNG$),2)</t>
  </si>
  <si>
    <t>4310.71</t>
  </si>
  <si>
    <t>VG.0.10</t>
  </si>
  <si>
    <t>49.86</t>
  </si>
  <si>
    <t/>
  </si>
  <si>
    <t/>
  </si>
  <si>
    <t>34.280</t>
  </si>
  <si>
    <t>ROUND(PRODUCT(E$ROW_PU$:H$ROW_LUNG$),2)</t>
  </si>
  <si>
    <t>1709.20</t>
  </si>
  <si>
    <t>VG.0.11</t>
  </si>
  <si>
    <t>10.97</t>
  </si>
  <si>
    <t/>
  </si>
  <si>
    <t/>
  </si>
  <si>
    <t>34.280</t>
  </si>
  <si>
    <t>ROUND(PRODUCT(E$ROW_PU$:H$ROW_LUNG$),2)</t>
  </si>
  <si>
    <t>376.05</t>
  </si>
  <si>
    <t>VG.0.12</t>
  </si>
  <si>
    <t>4.91</t>
  </si>
  <si>
    <t/>
  </si>
  <si>
    <t/>
  </si>
  <si>
    <t>34.280</t>
  </si>
  <si>
    <t>ROUND(PRODUCT(E$ROW_PU$:H$ROW_LUNG$),2)</t>
  </si>
  <si>
    <t>168.31</t>
  </si>
  <si>
    <t>VG.0.15</t>
  </si>
  <si>
    <t>11.66</t>
  </si>
  <si>
    <t/>
  </si>
  <si>
    <t/>
  </si>
  <si>
    <t>32.280</t>
  </si>
  <si>
    <t>ROUND(PRODUCT(E$ROW_PU$:H$ROW_LUNG$),2)</t>
  </si>
  <si>
    <t>376.38</t>
  </si>
  <si>
    <t>VG.0.16</t>
  </si>
  <si>
    <t>42.03</t>
  </si>
  <si>
    <t/>
  </si>
  <si>
    <t/>
  </si>
  <si>
    <t>34.280</t>
  </si>
  <si>
    <t>ROUND(PRODUCT(E$ROW_PU$:H$ROW_LUNG$),2)</t>
  </si>
  <si>
    <t>1440.79</t>
  </si>
  <si>
    <t>VG.0.17</t>
  </si>
  <si>
    <t>22.48</t>
  </si>
  <si>
    <t/>
  </si>
  <si>
    <t/>
  </si>
  <si>
    <t>34.280</t>
  </si>
  <si>
    <t>ROUND(PRODUCT(E$ROW_PU$:H$ROW_LUNG$),2)</t>
  </si>
  <si>
    <t>770.61</t>
  </si>
  <si>
    <t>VG.0.18</t>
  </si>
  <si>
    <t>9.55</t>
  </si>
  <si>
    <t/>
  </si>
  <si>
    <t/>
  </si>
  <si>
    <t>34.280</t>
  </si>
  <si>
    <t>ROUND(PRODUCT(E$ROW_PU$:H$ROW_LUNG$),2)</t>
  </si>
  <si>
    <t>327.37</t>
  </si>
  <si>
    <t>Murature fosse elevatore</t>
  </si>
  <si>
    <t/>
  </si>
  <si>
    <t/>
  </si>
  <si>
    <t/>
  </si>
  <si>
    <t>0</t>
  </si>
  <si>
    <t>ROUND(PRODUCT(E$ROW_PU$:H$ROW_LUNG$),2)</t>
  </si>
  <si>
    <t>0.00</t>
  </si>
  <si>
    <t>Doppia ete elettrosaldata diam 16/20x20 peso 16.32 kg/mq con un incremento del 5% per tagli, sfridi ecc si considera un peso di 17,14 Kg/mq x2 = 34,28 Kg/mq</t>
  </si>
  <si>
    <t/>
  </si>
  <si>
    <t/>
  </si>
  <si>
    <t/>
  </si>
  <si>
    <t>0</t>
  </si>
  <si>
    <t>ROUND(PRODUCT(E$ROW_PU$:H$ROW_LUNG$),2)</t>
  </si>
  <si>
    <t>0.00</t>
  </si>
  <si>
    <t>PIANO TERRA</t>
  </si>
  <si>
    <t/>
  </si>
  <si>
    <t/>
  </si>
  <si>
    <t/>
  </si>
  <si>
    <t>0</t>
  </si>
  <si>
    <t>ROUND(PRODUCT(E$ROW_PU$:H$ROW_LUNG$),2)</t>
  </si>
  <si>
    <t>0.00</t>
  </si>
  <si>
    <t>VG.0.17 - VG.0.18 - Elevatore</t>
  </si>
  <si>
    <t>2.00</t>
  </si>
  <si>
    <t>2.56</t>
  </si>
  <si>
    <t>0.200</t>
  </si>
  <si>
    <t>34.280</t>
  </si>
  <si>
    <t>ROUND(PRODUCT(E$ROW_PU$:H$ROW_LUNG$),2)</t>
  </si>
  <si>
    <t>35.10</t>
  </si>
  <si>
    <t>VG.0.17 - VG.0.18 - Elevatore</t>
  </si>
  <si>
    <t>2.00</t>
  </si>
  <si>
    <t>2.40</t>
  </si>
  <si>
    <t>0.200</t>
  </si>
  <si>
    <t>34.280</t>
  </si>
  <si>
    <t>ROUND(PRODUCT(E$ROW_PU$:H$ROW_LUNG$),2)</t>
  </si>
  <si>
    <t>32.91</t>
  </si>
  <si>
    <t>3'</t>
  </si>
  <si>
    <t>SOMMANO kg</t>
  </si>
  <si>
    <t>ROUND(SUM(I$ROW_ID_SOMMANO_INIT$:I$ROW_ID_SOMMANO_FINE$),2)</t>
  </si>
  <si>
    <t>13721.70</t>
  </si>
  <si>
    <t>2.20</t>
  </si>
  <si>
    <t>ROUND(PRODUCT(I$ROW_SOMMANO_QTA$:J$ROW_UNITARIO$),2)</t>
  </si>
  <si>
    <t>30187.74</t>
  </si>
  <si>
    <t/>
  </si>
  <si>
    <t>106</t>
  </si>
  <si>
    <t>03.03.01</t>
  </si>
  <si>
    <t>MANTO IMPERMEABILE per murature verticali contro terra eseguito con uno strato di guaina bituminosa prefabbricata, da 4 kg./m2, armata con rete di poliestere ad alta resistenza, in opera a fiamma diretta, previa applicazione sul supporto di primer bituminoso a freddo. Sono escluse le necessarie opere di protezione meccanica e di drenaggio. Prezzario Provinciale Opere Edili Mantova 1/2022</t>
  </si>
  <si>
    <t>M I S U R A Z I O N I:</t>
  </si>
  <si>
    <t>Incremento del 5% per risvolti sulle pareti</t>
  </si>
  <si>
    <t/>
  </si>
  <si>
    <t/>
  </si>
  <si>
    <t/>
  </si>
  <si>
    <t>0</t>
  </si>
  <si>
    <t>ROUND(PRODUCT(E$ROW_PU$:H$ROW_LUNG$),2)</t>
  </si>
  <si>
    <t>0.00</t>
  </si>
  <si>
    <t>PIANO INTERRATO</t>
  </si>
  <si>
    <t/>
  </si>
  <si>
    <t/>
  </si>
  <si>
    <t/>
  </si>
  <si>
    <t>0</t>
  </si>
  <si>
    <t>ROUND(PRODUCT(E$ROW_PU$:H$ROW_LUNG$),2)</t>
  </si>
  <si>
    <t>0.00</t>
  </si>
  <si>
    <t>VG.INT.01</t>
  </si>
  <si>
    <t>11.88</t>
  </si>
  <si>
    <t/>
  </si>
  <si>
    <t/>
  </si>
  <si>
    <t/>
  </si>
  <si>
    <t>ROUND(PRODUCT(E$ROW_PU$:H$ROW_LUNG$),2)</t>
  </si>
  <si>
    <t>11.88</t>
  </si>
  <si>
    <t>VG.INT.02</t>
  </si>
  <si>
    <t>1.05</t>
  </si>
  <si>
    <t>2.15</t>
  </si>
  <si>
    <t>6.470</t>
  </si>
  <si>
    <t/>
  </si>
  <si>
    <t>ROUND(PRODUCT(E$ROW_PU$:H$ROW_LUNG$),2)</t>
  </si>
  <si>
    <t>14.61</t>
  </si>
  <si>
    <t>PIANO TERRA</t>
  </si>
  <si>
    <t/>
  </si>
  <si>
    <t/>
  </si>
  <si>
    <t/>
  </si>
  <si>
    <t>0</t>
  </si>
  <si>
    <t>ROUND(PRODUCT(E$ROW_PU$:H$ROW_LUNG$),2)</t>
  </si>
  <si>
    <t>0.00</t>
  </si>
  <si>
    <t>VG.0.01</t>
  </si>
  <si>
    <t>16.59</t>
  </si>
  <si>
    <t/>
  </si>
  <si>
    <t/>
  </si>
  <si>
    <t/>
  </si>
  <si>
    <t>ROUND(PRODUCT(E$ROW_PU$:H$ROW_LUNG$),2)</t>
  </si>
  <si>
    <t>16.59</t>
  </si>
  <si>
    <t>VG.0.02</t>
  </si>
  <si>
    <t>6.41</t>
  </si>
  <si>
    <t/>
  </si>
  <si>
    <t/>
  </si>
  <si>
    <t/>
  </si>
  <si>
    <t>ROUND(PRODUCT(E$ROW_PU$:H$ROW_LUNG$),2)</t>
  </si>
  <si>
    <t>6.41</t>
  </si>
  <si>
    <t>VG.0.03</t>
  </si>
  <si>
    <t>17.89</t>
  </si>
  <si>
    <t/>
  </si>
  <si>
    <t/>
  </si>
  <si>
    <t/>
  </si>
  <si>
    <t>ROUND(PRODUCT(E$ROW_PU$:H$ROW_LUNG$),2)</t>
  </si>
  <si>
    <t>17.89</t>
  </si>
  <si>
    <t>VG.0.04</t>
  </si>
  <si>
    <t>51.35</t>
  </si>
  <si>
    <t/>
  </si>
  <si>
    <t/>
  </si>
  <si>
    <t/>
  </si>
  <si>
    <t>ROUND(PRODUCT(E$ROW_PU$:H$ROW_LUNG$),2)</t>
  </si>
  <si>
    <t>51.35</t>
  </si>
  <si>
    <t>VG.0.06</t>
  </si>
  <si>
    <t>3.08</t>
  </si>
  <si>
    <t/>
  </si>
  <si>
    <t/>
  </si>
  <si>
    <t/>
  </si>
  <si>
    <t>ROUND(PRODUCT(E$ROW_PU$:H$ROW_LUNG$),2)</t>
  </si>
  <si>
    <t>3.08</t>
  </si>
  <si>
    <t>VG.0.07</t>
  </si>
  <si>
    <t>6.56</t>
  </si>
  <si>
    <t/>
  </si>
  <si>
    <t/>
  </si>
  <si>
    <t/>
  </si>
  <si>
    <t>ROUND(PRODUCT(E$ROW_PU$:H$ROW_LUNG$),2)</t>
  </si>
  <si>
    <t>6.56</t>
  </si>
  <si>
    <t>VG.0.08</t>
  </si>
  <si>
    <t>25.99</t>
  </si>
  <si>
    <t/>
  </si>
  <si>
    <t/>
  </si>
  <si>
    <t/>
  </si>
  <si>
    <t>ROUND(PRODUCT(E$ROW_PU$:H$ROW_LUNG$),2)</t>
  </si>
  <si>
    <t>25.99</t>
  </si>
  <si>
    <t>VG.0.09</t>
  </si>
  <si>
    <t>132.04</t>
  </si>
  <si>
    <t/>
  </si>
  <si>
    <t/>
  </si>
  <si>
    <t/>
  </si>
  <si>
    <t>ROUND(PRODUCT(E$ROW_PU$:H$ROW_LUNG$),2)</t>
  </si>
  <si>
    <t>132.04</t>
  </si>
  <si>
    <t>VG.0.10</t>
  </si>
  <si>
    <t>52.35</t>
  </si>
  <si>
    <t/>
  </si>
  <si>
    <t/>
  </si>
  <si>
    <t/>
  </si>
  <si>
    <t>ROUND(PRODUCT(E$ROW_PU$:H$ROW_LUNG$),2)</t>
  </si>
  <si>
    <t>52.35</t>
  </si>
  <si>
    <t>VG.0.11</t>
  </si>
  <si>
    <t>11.52</t>
  </si>
  <si>
    <t/>
  </si>
  <si>
    <t/>
  </si>
  <si>
    <t/>
  </si>
  <si>
    <t>ROUND(PRODUCT(E$ROW_PU$:H$ROW_LUNG$),2)</t>
  </si>
  <si>
    <t>11.52</t>
  </si>
  <si>
    <t>VG.0.12</t>
  </si>
  <si>
    <t>5.16</t>
  </si>
  <si>
    <t/>
  </si>
  <si>
    <t/>
  </si>
  <si>
    <t/>
  </si>
  <si>
    <t>ROUND(PRODUCT(E$ROW_PU$:H$ROW_LUNG$),2)</t>
  </si>
  <si>
    <t>5.16</t>
  </si>
  <si>
    <t>VG.0.15</t>
  </si>
  <si>
    <t>12.24</t>
  </si>
  <si>
    <t/>
  </si>
  <si>
    <t/>
  </si>
  <si>
    <t/>
  </si>
  <si>
    <t>ROUND(PRODUCT(E$ROW_PU$:H$ROW_LUNG$),2)</t>
  </si>
  <si>
    <t>12.24</t>
  </si>
  <si>
    <t>VG.0.16</t>
  </si>
  <si>
    <t>44.13</t>
  </si>
  <si>
    <t/>
  </si>
  <si>
    <t/>
  </si>
  <si>
    <t/>
  </si>
  <si>
    <t>ROUND(PRODUCT(E$ROW_PU$:H$ROW_LUNG$),2)</t>
  </si>
  <si>
    <t>44.13</t>
  </si>
  <si>
    <t>VG.0.17</t>
  </si>
  <si>
    <t>23.60</t>
  </si>
  <si>
    <t/>
  </si>
  <si>
    <t/>
  </si>
  <si>
    <t/>
  </si>
  <si>
    <t>ROUND(PRODUCT(E$ROW_PU$:H$ROW_LUNG$),2)</t>
  </si>
  <si>
    <t>23.60</t>
  </si>
  <si>
    <t>VG.0.18</t>
  </si>
  <si>
    <t>10.03</t>
  </si>
  <si>
    <t/>
  </si>
  <si>
    <t/>
  </si>
  <si>
    <t/>
  </si>
  <si>
    <t>ROUND(PRODUCT(E$ROW_PU$:H$ROW_LUNG$),2)</t>
  </si>
  <si>
    <t>10.03</t>
  </si>
  <si>
    <t>VG.0.17-18 - Elevatore</t>
  </si>
  <si>
    <t/>
  </si>
  <si>
    <t>2.56</t>
  </si>
  <si>
    <t>2.400</t>
  </si>
  <si>
    <t/>
  </si>
  <si>
    <t>ROUND(PRODUCT(E$ROW_PU$:H$ROW_LUNG$),2)</t>
  </si>
  <si>
    <t>6.14</t>
  </si>
  <si>
    <t>VG.0.17-18 - Elevatore - Pareti verticali</t>
  </si>
  <si>
    <t>2.00</t>
  </si>
  <si>
    <t>2.56</t>
  </si>
  <si>
    <t/>
  </si>
  <si>
    <t>1.480</t>
  </si>
  <si>
    <t>ROUND(PRODUCT(E$ROW_PU$:H$ROW_LUNG$),2)</t>
  </si>
  <si>
    <t>7.58</t>
  </si>
  <si>
    <t>VG.0.17-18 - Elevatore - Pareti verticali</t>
  </si>
  <si>
    <t>2.00</t>
  </si>
  <si>
    <t/>
  </si>
  <si>
    <t>2.400</t>
  </si>
  <si>
    <t>1.480</t>
  </si>
  <si>
    <t>ROUND(PRODUCT(E$ROW_PU$:H$ROW_LUNG$),2)</t>
  </si>
  <si>
    <t>7.10</t>
  </si>
  <si>
    <t>3'</t>
  </si>
  <si>
    <t>SOMMANO m2</t>
  </si>
  <si>
    <t>ROUND(SUM(I$ROW_ID_SOMMANO_INIT$:I$ROW_ID_SOMMANO_FINE$),2)</t>
  </si>
  <si>
    <t>466.25</t>
  </si>
  <si>
    <t>17.50</t>
  </si>
  <si>
    <t>ROUND(PRODUCT(I$ROW_SOMMANO_QTA$:J$ROW_UNITARIO$),2)</t>
  </si>
  <si>
    <t>8159.38</t>
  </si>
  <si>
    <t/>
  </si>
  <si>
    <t>107</t>
  </si>
  <si>
    <t>1C.10.200.0110.a</t>
  </si>
  <si>
    <t>Isolamento termico sotto pavimento di solai su porticati o su terra, realizzato con lastre di schiuma poliyso prodotte con gas senza CFC e HCFC, superfici rivestite con velo vetro saturato; conduttività termica W/mK 0,028, resistenza alla compressione kPa 150 per spessori fino a 30 mm, e kPa 170 per spessori da 40 mm e oltre; reazione al fuoco Euroclasse E; conformi alla norma UNI EN 13165, con marcatura CE. Compresi: tagli, adattamenti, fissaggi, sigillature dei tagli, raccordi, assistenza muraria. Negli spessori: - 20 mm</t>
  </si>
  <si>
    <t>M I S U R A Z I O N I:</t>
  </si>
  <si>
    <t>PIANO INTERRATO</t>
  </si>
  <si>
    <t/>
  </si>
  <si>
    <t/>
  </si>
  <si>
    <t/>
  </si>
  <si>
    <t>0</t>
  </si>
  <si>
    <t>ROUND(PRODUCT(E$ROW_PU$:H$ROW_LUNG$),2)</t>
  </si>
  <si>
    <t>0.00</t>
  </si>
  <si>
    <t>VG.INT.01</t>
  </si>
  <si>
    <t>11.31</t>
  </si>
  <si>
    <t/>
  </si>
  <si>
    <t/>
  </si>
  <si>
    <t/>
  </si>
  <si>
    <t>ROUND(PRODUCT(E$ROW_PU$:H$ROW_LUNG$),2)</t>
  </si>
  <si>
    <t>11.31</t>
  </si>
  <si>
    <t>VG.INT.02</t>
  </si>
  <si>
    <t/>
  </si>
  <si>
    <t>2.15</t>
  </si>
  <si>
    <t>6.470</t>
  </si>
  <si>
    <t/>
  </si>
  <si>
    <t>ROUND(PRODUCT(E$ROW_PU$:H$ROW_LUNG$),2)</t>
  </si>
  <si>
    <t>13.91</t>
  </si>
  <si>
    <t>PIANO TERRA</t>
  </si>
  <si>
    <t/>
  </si>
  <si>
    <t/>
  </si>
  <si>
    <t/>
  </si>
  <si>
    <t>0</t>
  </si>
  <si>
    <t>ROUND(PRODUCT(E$ROW_PU$:H$ROW_LUNG$),2)</t>
  </si>
  <si>
    <t>0.00</t>
  </si>
  <si>
    <t>VG.0.01</t>
  </si>
  <si>
    <t>15.80</t>
  </si>
  <si>
    <t/>
  </si>
  <si>
    <t/>
  </si>
  <si>
    <t/>
  </si>
  <si>
    <t>ROUND(PRODUCT(E$ROW_PU$:H$ROW_LUNG$),2)</t>
  </si>
  <si>
    <t>15.80</t>
  </si>
  <si>
    <t>VG.0.02</t>
  </si>
  <si>
    <t>6.10</t>
  </si>
  <si>
    <t/>
  </si>
  <si>
    <t/>
  </si>
  <si>
    <t/>
  </si>
  <si>
    <t>ROUND(PRODUCT(E$ROW_PU$:H$ROW_LUNG$),2)</t>
  </si>
  <si>
    <t>6.10</t>
  </si>
  <si>
    <t>VG.0.03</t>
  </si>
  <si>
    <t>17.04</t>
  </si>
  <si>
    <t/>
  </si>
  <si>
    <t/>
  </si>
  <si>
    <t/>
  </si>
  <si>
    <t>ROUND(PRODUCT(E$ROW_PU$:H$ROW_LUNG$),2)</t>
  </si>
  <si>
    <t>17.04</t>
  </si>
  <si>
    <t>VG.0.04</t>
  </si>
  <si>
    <t>48.90</t>
  </si>
  <si>
    <t/>
  </si>
  <si>
    <t/>
  </si>
  <si>
    <t/>
  </si>
  <si>
    <t>ROUND(PRODUCT(E$ROW_PU$:H$ROW_LUNG$),2)</t>
  </si>
  <si>
    <t>48.90</t>
  </si>
  <si>
    <t>VG.0.06</t>
  </si>
  <si>
    <t>2.93</t>
  </si>
  <si>
    <t/>
  </si>
  <si>
    <t/>
  </si>
  <si>
    <t/>
  </si>
  <si>
    <t>ROUND(PRODUCT(E$ROW_PU$:H$ROW_LUNG$),2)</t>
  </si>
  <si>
    <t>2.93</t>
  </si>
  <si>
    <t>VG.0.07</t>
  </si>
  <si>
    <t>6.25</t>
  </si>
  <si>
    <t/>
  </si>
  <si>
    <t/>
  </si>
  <si>
    <t/>
  </si>
  <si>
    <t>ROUND(PRODUCT(E$ROW_PU$:H$ROW_LUNG$),2)</t>
  </si>
  <si>
    <t>6.25</t>
  </si>
  <si>
    <t>VG.0.08</t>
  </si>
  <si>
    <t>24.75</t>
  </si>
  <si>
    <t/>
  </si>
  <si>
    <t/>
  </si>
  <si>
    <t/>
  </si>
  <si>
    <t>ROUND(PRODUCT(E$ROW_PU$:H$ROW_LUNG$),2)</t>
  </si>
  <si>
    <t>24.75</t>
  </si>
  <si>
    <t>VG.0.09</t>
  </si>
  <si>
    <t>125.75</t>
  </si>
  <si>
    <t/>
  </si>
  <si>
    <t/>
  </si>
  <si>
    <t/>
  </si>
  <si>
    <t>ROUND(PRODUCT(E$ROW_PU$:H$ROW_LUNG$),2)</t>
  </si>
  <si>
    <t>125.75</t>
  </si>
  <si>
    <t>VG.0.10</t>
  </si>
  <si>
    <t>49.86</t>
  </si>
  <si>
    <t/>
  </si>
  <si>
    <t/>
  </si>
  <si>
    <t/>
  </si>
  <si>
    <t>ROUND(PRODUCT(E$ROW_PU$:H$ROW_LUNG$),2)</t>
  </si>
  <si>
    <t>49.86</t>
  </si>
  <si>
    <t>VG.0.12</t>
  </si>
  <si>
    <t>4.91</t>
  </si>
  <si>
    <t/>
  </si>
  <si>
    <t/>
  </si>
  <si>
    <t/>
  </si>
  <si>
    <t>ROUND(PRODUCT(E$ROW_PU$:H$ROW_LUNG$),2)</t>
  </si>
  <si>
    <t>4.91</t>
  </si>
  <si>
    <t>VG.0.15</t>
  </si>
  <si>
    <t>11.66</t>
  </si>
  <si>
    <t/>
  </si>
  <si>
    <t/>
  </si>
  <si>
    <t/>
  </si>
  <si>
    <t>ROUND(PRODUCT(E$ROW_PU$:H$ROW_LUNG$),2)</t>
  </si>
  <si>
    <t>11.66</t>
  </si>
  <si>
    <t>VG.0.16</t>
  </si>
  <si>
    <t>42.03</t>
  </si>
  <si>
    <t/>
  </si>
  <si>
    <t/>
  </si>
  <si>
    <t/>
  </si>
  <si>
    <t>ROUND(PRODUCT(E$ROW_PU$:H$ROW_LUNG$),2)</t>
  </si>
  <si>
    <t>42.03</t>
  </si>
  <si>
    <t>VG.0.17</t>
  </si>
  <si>
    <t>22.48</t>
  </si>
  <si>
    <t/>
  </si>
  <si>
    <t/>
  </si>
  <si>
    <t/>
  </si>
  <si>
    <t>ROUND(PRODUCT(E$ROW_PU$:H$ROW_LUNG$),2)</t>
  </si>
  <si>
    <t>22.48</t>
  </si>
  <si>
    <t>VG.0.18</t>
  </si>
  <si>
    <t>9.55</t>
  </si>
  <si>
    <t/>
  </si>
  <si>
    <t/>
  </si>
  <si>
    <t/>
  </si>
  <si>
    <t>ROUND(PRODUCT(E$ROW_PU$:H$ROW_LUNG$),2)</t>
  </si>
  <si>
    <t>9.55</t>
  </si>
  <si>
    <t>3'</t>
  </si>
  <si>
    <t>SOMMANO m²</t>
  </si>
  <si>
    <t>ROUND(SUM(I$ROW_ID_SOMMANO_INIT$:I$ROW_ID_SOMMANO_FINE$),2)</t>
  </si>
  <si>
    <t>413.23</t>
  </si>
  <si>
    <t>15.69</t>
  </si>
  <si>
    <t>ROUND(PRODUCT(I$ROW_SOMMANO_QTA$:J$ROW_UNITARIO$),2)</t>
  </si>
  <si>
    <t>6483.58</t>
  </si>
  <si>
    <t/>
  </si>
  <si>
    <t>108</t>
  </si>
  <si>
    <t>1C.10.200.0110.b</t>
  </si>
  <si>
    <t>Isolamento termico sotto pavimento di solai su porticati o su terra, realizzato con lastre di schiuma poliyso prodotte con gas senza CFC e HCFC, superfici rivestite con velo vetro saturato; conduttività termica W/mK 0,028, resistenza alla compressione kPa 150 per spessori fino a 30 mm, e kPa 170 per spessori da 40 mm e oltre; reazione al fuoco Euroclasse E; conformi alla norma UNI EN 13165, con marcatura CE. Compresi: tagli, adattamenti, fissaggi, sigillature dei tagli, raccordi, assistenza muraria. Negli spessori: - per ogni 10 mm in più</t>
  </si>
  <si>
    <t>M I S U R A Z I O N I:</t>
  </si>
  <si>
    <t>Vedi voce n° 107 [m² 413.23]</t>
  </si>
  <si>
    <t>4.00</t>
  </si>
  <si>
    <t/>
  </si>
  <si>
    <t/>
  </si>
  <si>
    <t/>
  </si>
  <si>
    <t>ROUND(PRODUCT(E$ROW_PU$:H$ROW_LUNG$,413.23),2)</t>
  </si>
  <si>
    <t>1652.92</t>
  </si>
  <si>
    <t>3'</t>
  </si>
  <si>
    <t>SOMMANO m² x cm</t>
  </si>
  <si>
    <t>ROUND(SUM(I$ROW_ID_SOMMANO_INIT$:I$ROW_ID_SOMMANO_FINE$),2)</t>
  </si>
  <si>
    <t>1652.92</t>
  </si>
  <si>
    <t>4.49</t>
  </si>
  <si>
    <t>ROUND(PRODUCT(I$ROW_SOMMANO_QTA$:J$ROW_UNITARIO$),2)</t>
  </si>
  <si>
    <t>7421.61</t>
  </si>
  <si>
    <t/>
  </si>
  <si>
    <t>109</t>
  </si>
  <si>
    <t>1C.16.060.0010.c</t>
  </si>
  <si>
    <t>Posa in opera (esclusa fornitura) di pavimento in lastre di pietra naturale a spacco di cava, squadrate o a contorno irregolare, spessore variabile e correlato al tipo di materiale, posato a disegno o ad opus incertum, compresa la fornitura della malta di allettamento, la sigillatura dei giunti, la pulizia finale e tutte le assistenze murarie; esclusa la formazione del sottofondo, nei tipi: - Pietra di Luserna e simili in quadrettoni alla romana</t>
  </si>
  <si>
    <t>M I S U R A Z I O N I:</t>
  </si>
  <si>
    <t>In analogia per pavimentazione in cotto rimossa e da recuperare</t>
  </si>
  <si>
    <t/>
  </si>
  <si>
    <t/>
  </si>
  <si>
    <t/>
  </si>
  <si>
    <t>0</t>
  </si>
  <si>
    <t>ROUND(PRODUCT(E$ROW_PU$:H$ROW_LUNG$),2)</t>
  </si>
  <si>
    <t>0.00</t>
  </si>
  <si>
    <t>PIANO INTERRATO</t>
  </si>
  <si>
    <t/>
  </si>
  <si>
    <t/>
  </si>
  <si>
    <t/>
  </si>
  <si>
    <t>0</t>
  </si>
  <si>
    <t>ROUND(PRODUCT(E$ROW_PU$:H$ROW_LUNG$),2)</t>
  </si>
  <si>
    <t>0.00</t>
  </si>
  <si>
    <t>VG.INT.01</t>
  </si>
  <si>
    <t>3.39</t>
  </si>
  <si>
    <t/>
  </si>
  <si>
    <t/>
  </si>
  <si>
    <t/>
  </si>
  <si>
    <t>ROUND(PRODUCT(E$ROW_PU$:H$ROW_LUNG$),2)</t>
  </si>
  <si>
    <t>3.39</t>
  </si>
  <si>
    <t>PIANO TERRA</t>
  </si>
  <si>
    <t/>
  </si>
  <si>
    <t/>
  </si>
  <si>
    <t/>
  </si>
  <si>
    <t>0</t>
  </si>
  <si>
    <t>ROUND(PRODUCT(E$ROW_PU$:H$ROW_LUNG$),2)</t>
  </si>
  <si>
    <t>0.00</t>
  </si>
  <si>
    <t>VG.0.01</t>
  </si>
  <si>
    <t>4.74</t>
  </si>
  <si>
    <t/>
  </si>
  <si>
    <t/>
  </si>
  <si>
    <t/>
  </si>
  <si>
    <t>ROUND(PRODUCT(E$ROW_PU$:H$ROW_LUNG$),2)</t>
  </si>
  <si>
    <t>4.74</t>
  </si>
  <si>
    <t>VG.0.02</t>
  </si>
  <si>
    <t>1.83</t>
  </si>
  <si>
    <t/>
  </si>
  <si>
    <t/>
  </si>
  <si>
    <t/>
  </si>
  <si>
    <t>ROUND(PRODUCT(E$ROW_PU$:H$ROW_LUNG$),2)</t>
  </si>
  <si>
    <t>1.83</t>
  </si>
  <si>
    <t>VG.0.03</t>
  </si>
  <si>
    <t>5.11</t>
  </si>
  <si>
    <t/>
  </si>
  <si>
    <t/>
  </si>
  <si>
    <t/>
  </si>
  <si>
    <t>ROUND(PRODUCT(E$ROW_PU$:H$ROW_LUNG$),2)</t>
  </si>
  <si>
    <t>5.11</t>
  </si>
  <si>
    <t>VG.0.04</t>
  </si>
  <si>
    <t>44.01</t>
  </si>
  <si>
    <t/>
  </si>
  <si>
    <t/>
  </si>
  <si>
    <t/>
  </si>
  <si>
    <t>ROUND(PRODUCT(E$ROW_PU$:H$ROW_LUNG$),2)</t>
  </si>
  <si>
    <t>44.01</t>
  </si>
  <si>
    <t>VG.0.06</t>
  </si>
  <si>
    <t>1.47</t>
  </si>
  <si>
    <t/>
  </si>
  <si>
    <t/>
  </si>
  <si>
    <t/>
  </si>
  <si>
    <t>ROUND(PRODUCT(E$ROW_PU$:H$ROW_LUNG$),2)</t>
  </si>
  <si>
    <t>1.47</t>
  </si>
  <si>
    <t>VG.0.07</t>
  </si>
  <si>
    <t>3.13</t>
  </si>
  <si>
    <t/>
  </si>
  <si>
    <t/>
  </si>
  <si>
    <t/>
  </si>
  <si>
    <t>ROUND(PRODUCT(E$ROW_PU$:H$ROW_LUNG$),2)</t>
  </si>
  <si>
    <t>3.13</t>
  </si>
  <si>
    <t>VG.0.08</t>
  </si>
  <si>
    <t>22.28</t>
  </si>
  <si>
    <t/>
  </si>
  <si>
    <t/>
  </si>
  <si>
    <t/>
  </si>
  <si>
    <t>ROUND(PRODUCT(E$ROW_PU$:H$ROW_LUNG$),2)</t>
  </si>
  <si>
    <t>22.28</t>
  </si>
  <si>
    <t>VG.0.09</t>
  </si>
  <si>
    <t>88.03</t>
  </si>
  <si>
    <t/>
  </si>
  <si>
    <t/>
  </si>
  <si>
    <t/>
  </si>
  <si>
    <t>ROUND(PRODUCT(E$ROW_PU$:H$ROW_LUNG$),2)</t>
  </si>
  <si>
    <t>88.03</t>
  </si>
  <si>
    <t>VG.0.10</t>
  </si>
  <si>
    <t>34.90</t>
  </si>
  <si>
    <t/>
  </si>
  <si>
    <t/>
  </si>
  <si>
    <t/>
  </si>
  <si>
    <t>ROUND(PRODUCT(E$ROW_PU$:H$ROW_LUNG$),2)</t>
  </si>
  <si>
    <t>34.90</t>
  </si>
  <si>
    <t>VG.0.11</t>
  </si>
  <si>
    <t>3.29</t>
  </si>
  <si>
    <t/>
  </si>
  <si>
    <t/>
  </si>
  <si>
    <t/>
  </si>
  <si>
    <t>ROUND(PRODUCT(E$ROW_PU$:H$ROW_LUNG$),2)</t>
  </si>
  <si>
    <t>3.29</t>
  </si>
  <si>
    <t>VG.0.12</t>
  </si>
  <si>
    <t>3.44</t>
  </si>
  <si>
    <t/>
  </si>
  <si>
    <t/>
  </si>
  <si>
    <t/>
  </si>
  <si>
    <t>ROUND(PRODUCT(E$ROW_PU$:H$ROW_LUNG$),2)</t>
  </si>
  <si>
    <t>3.44</t>
  </si>
  <si>
    <t>VG.0.15</t>
  </si>
  <si>
    <t>8.16</t>
  </si>
  <si>
    <t/>
  </si>
  <si>
    <t/>
  </si>
  <si>
    <t/>
  </si>
  <si>
    <t>ROUND(PRODUCT(E$ROW_PU$:H$ROW_LUNG$),2)</t>
  </si>
  <si>
    <t>8.16</t>
  </si>
  <si>
    <t>VG.0.16</t>
  </si>
  <si>
    <t>37.83</t>
  </si>
  <si>
    <t/>
  </si>
  <si>
    <t/>
  </si>
  <si>
    <t/>
  </si>
  <si>
    <t>ROUND(PRODUCT(E$ROW_PU$:H$ROW_LUNG$),2)</t>
  </si>
  <si>
    <t>37.83</t>
  </si>
  <si>
    <t>VG.0.17 - VG.0.18</t>
  </si>
  <si>
    <t>22.42</t>
  </si>
  <si>
    <t/>
  </si>
  <si>
    <t/>
  </si>
  <si>
    <t/>
  </si>
  <si>
    <t>ROUND(PRODUCT(E$ROW_PU$:H$ROW_LUNG$),2)</t>
  </si>
  <si>
    <t>22.42</t>
  </si>
  <si>
    <t>PIANO AMMEZZATO</t>
  </si>
  <si>
    <t/>
  </si>
  <si>
    <t/>
  </si>
  <si>
    <t/>
  </si>
  <si>
    <t>0</t>
  </si>
  <si>
    <t>ROUND(PRODUCT(E$ROW_PU$:H$ROW_LUNG$),2)</t>
  </si>
  <si>
    <t>0.00</t>
  </si>
  <si>
    <t>VG.AM.01</t>
  </si>
  <si>
    <t>4.74</t>
  </si>
  <si>
    <t/>
  </si>
  <si>
    <t/>
  </si>
  <si>
    <t/>
  </si>
  <si>
    <t>ROUND(PRODUCT(E$ROW_PU$:H$ROW_LUNG$),2)</t>
  </si>
  <si>
    <t>4.74</t>
  </si>
  <si>
    <t>VG.AM.02</t>
  </si>
  <si>
    <t>1.88</t>
  </si>
  <si>
    <t/>
  </si>
  <si>
    <t/>
  </si>
  <si>
    <t/>
  </si>
  <si>
    <t>ROUND(PRODUCT(E$ROW_PU$:H$ROW_LUNG$),2)</t>
  </si>
  <si>
    <t>1.88</t>
  </si>
  <si>
    <t>VG.AM.03</t>
  </si>
  <si>
    <t>3.50</t>
  </si>
  <si>
    <t/>
  </si>
  <si>
    <t/>
  </si>
  <si>
    <t/>
  </si>
  <si>
    <t>ROUND(PRODUCT(E$ROW_PU$:H$ROW_LUNG$),2)</t>
  </si>
  <si>
    <t>3.50</t>
  </si>
  <si>
    <t>PIANO PRIMO</t>
  </si>
  <si>
    <t/>
  </si>
  <si>
    <t/>
  </si>
  <si>
    <t/>
  </si>
  <si>
    <t>0</t>
  </si>
  <si>
    <t>ROUND(PRODUCT(E$ROW_PU$:H$ROW_LUNG$),2)</t>
  </si>
  <si>
    <t>0.00</t>
  </si>
  <si>
    <t>VG.1.01</t>
  </si>
  <si>
    <t>4.84</t>
  </si>
  <si>
    <t/>
  </si>
  <si>
    <t/>
  </si>
  <si>
    <t/>
  </si>
  <si>
    <t>ROUND(PRODUCT(E$ROW_PU$:H$ROW_LUNG$),2)</t>
  </si>
  <si>
    <t>4.84</t>
  </si>
  <si>
    <t>VG.1.02</t>
  </si>
  <si>
    <t>21.94</t>
  </si>
  <si>
    <t/>
  </si>
  <si>
    <t/>
  </si>
  <si>
    <t/>
  </si>
  <si>
    <t>ROUND(PRODUCT(E$ROW_PU$:H$ROW_LUNG$),2)</t>
  </si>
  <si>
    <t>21.94</t>
  </si>
  <si>
    <t>VG.1.03</t>
  </si>
  <si>
    <t>43.01</t>
  </si>
  <si>
    <t/>
  </si>
  <si>
    <t/>
  </si>
  <si>
    <t/>
  </si>
  <si>
    <t>ROUND(PRODUCT(E$ROW_PU$:H$ROW_LUNG$),2)</t>
  </si>
  <si>
    <t>43.01</t>
  </si>
  <si>
    <t>VG.1.05</t>
  </si>
  <si>
    <t>45.17</t>
  </si>
  <si>
    <t/>
  </si>
  <si>
    <t/>
  </si>
  <si>
    <t/>
  </si>
  <si>
    <t>ROUND(PRODUCT(E$ROW_PU$:H$ROW_LUNG$),2)</t>
  </si>
  <si>
    <t>45.17</t>
  </si>
  <si>
    <t>VG.1.06</t>
  </si>
  <si>
    <t>8.24</t>
  </si>
  <si>
    <t/>
  </si>
  <si>
    <t/>
  </si>
  <si>
    <t/>
  </si>
  <si>
    <t>ROUND(PRODUCT(E$ROW_PU$:H$ROW_LUNG$),2)</t>
  </si>
  <si>
    <t>8.24</t>
  </si>
  <si>
    <t>VG.1.07</t>
  </si>
  <si>
    <t>8.22</t>
  </si>
  <si>
    <t/>
  </si>
  <si>
    <t/>
  </si>
  <si>
    <t/>
  </si>
  <si>
    <t>ROUND(PRODUCT(E$ROW_PU$:H$ROW_LUNG$),2)</t>
  </si>
  <si>
    <t>8.22</t>
  </si>
  <si>
    <t>VG.1.09</t>
  </si>
  <si>
    <t>39.02</t>
  </si>
  <si>
    <t/>
  </si>
  <si>
    <t/>
  </si>
  <si>
    <t/>
  </si>
  <si>
    <t>ROUND(PRODUCT(E$ROW_PU$:H$ROW_LUNG$),2)</t>
  </si>
  <si>
    <t>39.02</t>
  </si>
  <si>
    <t>VG.1.10</t>
  </si>
  <si>
    <t>25.71</t>
  </si>
  <si>
    <t/>
  </si>
  <si>
    <t/>
  </si>
  <si>
    <t/>
  </si>
  <si>
    <t>ROUND(PRODUCT(E$ROW_PU$:H$ROW_LUNG$),2)</t>
  </si>
  <si>
    <t>25.71</t>
  </si>
  <si>
    <t>A detrarre scale</t>
  </si>
  <si>
    <t/>
  </si>
  <si>
    <t>4.43</t>
  </si>
  <si>
    <t>1.210</t>
  </si>
  <si>
    <t/>
  </si>
  <si>
    <t>ROUND(PRODUCT(E$ROW_PU$:H$ROW_LUNG$,-1),2)</t>
  </si>
  <si>
    <t>-5.36</t>
  </si>
  <si>
    <t>3</t>
  </si>
  <si>
    <t>A detrarre ascensore</t>
  </si>
  <si>
    <t/>
  </si>
  <si>
    <t>1.82</t>
  </si>
  <si>
    <t>1.660</t>
  </si>
  <si>
    <t/>
  </si>
  <si>
    <t>ROUND(PRODUCT(E$ROW_PU$:H$ROW_LUNG$,-1),2)</t>
  </si>
  <si>
    <t>-3.02</t>
  </si>
  <si>
    <t>3</t>
  </si>
  <si>
    <t>3'</t>
  </si>
  <si>
    <t>SOMMANO m²</t>
  </si>
  <si>
    <t>ROUND(SUM(I$ROW_ID_SOMMANO_INIT$:I$ROW_ID_SOMMANO_FINE$),2)</t>
  </si>
  <si>
    <t>481.92</t>
  </si>
  <si>
    <t>51.72</t>
  </si>
  <si>
    <t>ROUND(PRODUCT(I$ROW_SOMMANO_QTA$:J$ROW_UNITARIO$),2)</t>
  </si>
  <si>
    <t>24924.90</t>
  </si>
  <si>
    <t/>
  </si>
  <si>
    <t>110</t>
  </si>
  <si>
    <t>N.P.040</t>
  </si>
  <si>
    <t>Fornitura e posa in opera di pavimentazione in cotto fatto a mano con finitura spazzolata a colori misti in analogia con l’esistente, posta in opera senza fughe su idoneo sottofondo. Nel prezzo si intendono compresi e compensati gli oneri per la realizzazione di soglie o gradini, l'adeguamento del livello alle quote originali ed alla morfologia planimetrica dei locali, il raccordo con elementi di contorno o di arredo, i tagli, gli sfridi, gli eventuali sollevamenti o abbassamenti dei materiali, il trasporto con qualunque mezzo a discarica autorizzata di tutto il materiale di risulta, compreso il carico e lo scarico e l'indennità di discarica e ogni altro onere occorrente per dare il lavoro finito a regola d'arte. </t>
  </si>
  <si>
    <t>M I S U R A Z I O N I:</t>
  </si>
  <si>
    <t>PIANO INTERRATO</t>
  </si>
  <si>
    <t/>
  </si>
  <si>
    <t/>
  </si>
  <si>
    <t/>
  </si>
  <si>
    <t>0</t>
  </si>
  <si>
    <t>ROUND(PRODUCT(E$ROW_PU$:H$ROW_LUNG$),2)</t>
  </si>
  <si>
    <t>0.00</t>
  </si>
  <si>
    <t>VG.INT.01</t>
  </si>
  <si>
    <t>7.92</t>
  </si>
  <si>
    <t/>
  </si>
  <si>
    <t/>
  </si>
  <si>
    <t/>
  </si>
  <si>
    <t>ROUND(PRODUCT(E$ROW_PU$:H$ROW_LUNG$),2)</t>
  </si>
  <si>
    <t>7.92</t>
  </si>
  <si>
    <t>VG.INT.02</t>
  </si>
  <si>
    <t/>
  </si>
  <si>
    <t>2.15</t>
  </si>
  <si>
    <t>6.470</t>
  </si>
  <si>
    <t/>
  </si>
  <si>
    <t>ROUND(PRODUCT(E$ROW_PU$:H$ROW_LUNG$),2)</t>
  </si>
  <si>
    <t>13.91</t>
  </si>
  <si>
    <t>PIANO TERRA</t>
  </si>
  <si>
    <t/>
  </si>
  <si>
    <t/>
  </si>
  <si>
    <t/>
  </si>
  <si>
    <t>0</t>
  </si>
  <si>
    <t>ROUND(PRODUCT(E$ROW_PU$:H$ROW_LUNG$),2)</t>
  </si>
  <si>
    <t>0.00</t>
  </si>
  <si>
    <t>VG.0.01</t>
  </si>
  <si>
    <t>11.06</t>
  </si>
  <si>
    <t/>
  </si>
  <si>
    <t/>
  </si>
  <si>
    <t/>
  </si>
  <si>
    <t>ROUND(PRODUCT(E$ROW_PU$:H$ROW_LUNG$),2)</t>
  </si>
  <si>
    <t>11.06</t>
  </si>
  <si>
    <t>VG.0.02</t>
  </si>
  <si>
    <t>4.27</t>
  </si>
  <si>
    <t/>
  </si>
  <si>
    <t/>
  </si>
  <si>
    <t/>
  </si>
  <si>
    <t>ROUND(PRODUCT(E$ROW_PU$:H$ROW_LUNG$),2)</t>
  </si>
  <si>
    <t>4.27</t>
  </si>
  <si>
    <t>VG.0.03</t>
  </si>
  <si>
    <t>11.93</t>
  </si>
  <si>
    <t/>
  </si>
  <si>
    <t/>
  </si>
  <si>
    <t/>
  </si>
  <si>
    <t>ROUND(PRODUCT(E$ROW_PU$:H$ROW_LUNG$),2)</t>
  </si>
  <si>
    <t>11.93</t>
  </si>
  <si>
    <t>VG.0.04</t>
  </si>
  <si>
    <t>4.89</t>
  </si>
  <si>
    <t/>
  </si>
  <si>
    <t/>
  </si>
  <si>
    <t/>
  </si>
  <si>
    <t>ROUND(PRODUCT(E$ROW_PU$:H$ROW_LUNG$),2)</t>
  </si>
  <si>
    <t>4.89</t>
  </si>
  <si>
    <t>VG.0.06</t>
  </si>
  <si>
    <t>1.47</t>
  </si>
  <si>
    <t/>
  </si>
  <si>
    <t/>
  </si>
  <si>
    <t/>
  </si>
  <si>
    <t>ROUND(PRODUCT(E$ROW_PU$:H$ROW_LUNG$),2)</t>
  </si>
  <si>
    <t>1.47</t>
  </si>
  <si>
    <t>VG.0.07</t>
  </si>
  <si>
    <t>3.13</t>
  </si>
  <si>
    <t/>
  </si>
  <si>
    <t/>
  </si>
  <si>
    <t/>
  </si>
  <si>
    <t>ROUND(PRODUCT(E$ROW_PU$:H$ROW_LUNG$),2)</t>
  </si>
  <si>
    <t>3.13</t>
  </si>
  <si>
    <t>VG.0.08</t>
  </si>
  <si>
    <t>2.48</t>
  </si>
  <si>
    <t/>
  </si>
  <si>
    <t/>
  </si>
  <si>
    <t/>
  </si>
  <si>
    <t>ROUND(PRODUCT(E$ROW_PU$:H$ROW_LUNG$),2)</t>
  </si>
  <si>
    <t>2.48</t>
  </si>
  <si>
    <t>VG.0.09</t>
  </si>
  <si>
    <t>37.73</t>
  </si>
  <si>
    <t/>
  </si>
  <si>
    <t/>
  </si>
  <si>
    <t/>
  </si>
  <si>
    <t>ROUND(PRODUCT(E$ROW_PU$:H$ROW_LUNG$),2)</t>
  </si>
  <si>
    <t>37.73</t>
  </si>
  <si>
    <t>VG.0.10</t>
  </si>
  <si>
    <t>14.96</t>
  </si>
  <si>
    <t/>
  </si>
  <si>
    <t/>
  </si>
  <si>
    <t/>
  </si>
  <si>
    <t>ROUND(PRODUCT(E$ROW_PU$:H$ROW_LUNG$),2)</t>
  </si>
  <si>
    <t>14.96</t>
  </si>
  <si>
    <t>VG.0.11</t>
  </si>
  <si>
    <t>7.68</t>
  </si>
  <si>
    <t/>
  </si>
  <si>
    <t/>
  </si>
  <si>
    <t/>
  </si>
  <si>
    <t>ROUND(PRODUCT(E$ROW_PU$:H$ROW_LUNG$),2)</t>
  </si>
  <si>
    <t>7.68</t>
  </si>
  <si>
    <t>VG.0.12</t>
  </si>
  <si>
    <t>1.47</t>
  </si>
  <si>
    <t/>
  </si>
  <si>
    <t/>
  </si>
  <si>
    <t/>
  </si>
  <si>
    <t>ROUND(PRODUCT(E$ROW_PU$:H$ROW_LUNG$),2)</t>
  </si>
  <si>
    <t>1.47</t>
  </si>
  <si>
    <t>VG.0.15</t>
  </si>
  <si>
    <t>3.48</t>
  </si>
  <si>
    <t/>
  </si>
  <si>
    <t/>
  </si>
  <si>
    <t/>
  </si>
  <si>
    <t>ROUND(PRODUCT(E$ROW_PU$:H$ROW_LUNG$),2)</t>
  </si>
  <si>
    <t>3.48</t>
  </si>
  <si>
    <t>VG.0.16</t>
  </si>
  <si>
    <t>4.20</t>
  </si>
  <si>
    <t/>
  </si>
  <si>
    <t/>
  </si>
  <si>
    <t/>
  </si>
  <si>
    <t>ROUND(PRODUCT(E$ROW_PU$:H$ROW_LUNG$),2)</t>
  </si>
  <si>
    <t>4.20</t>
  </si>
  <si>
    <t>VG.0.17 - VG.0.18</t>
  </si>
  <si>
    <t>9.61</t>
  </si>
  <si>
    <t/>
  </si>
  <si>
    <t/>
  </si>
  <si>
    <t/>
  </si>
  <si>
    <t>ROUND(PRODUCT(E$ROW_PU$:H$ROW_LUNG$),2)</t>
  </si>
  <si>
    <t>9.61</t>
  </si>
  <si>
    <t>PIANO AMMEZZATO</t>
  </si>
  <si>
    <t/>
  </si>
  <si>
    <t/>
  </si>
  <si>
    <t/>
  </si>
  <si>
    <t>0</t>
  </si>
  <si>
    <t>ROUND(PRODUCT(E$ROW_PU$:H$ROW_LUNG$),2)</t>
  </si>
  <si>
    <t>0.00</t>
  </si>
  <si>
    <t>VG.AM.01</t>
  </si>
  <si>
    <t>11.06</t>
  </si>
  <si>
    <t/>
  </si>
  <si>
    <t/>
  </si>
  <si>
    <t/>
  </si>
  <si>
    <t>ROUND(PRODUCT(E$ROW_PU$:H$ROW_LUNG$),2)</t>
  </si>
  <si>
    <t>11.06</t>
  </si>
  <si>
    <t>VG.AM.02</t>
  </si>
  <si>
    <t>4.38</t>
  </si>
  <si>
    <t/>
  </si>
  <si>
    <t/>
  </si>
  <si>
    <t/>
  </si>
  <si>
    <t>ROUND(PRODUCT(E$ROW_PU$:H$ROW_LUNG$),2)</t>
  </si>
  <si>
    <t>4.38</t>
  </si>
  <si>
    <t>VG.AM.03</t>
  </si>
  <si>
    <t>8.16</t>
  </si>
  <si>
    <t/>
  </si>
  <si>
    <t/>
  </si>
  <si>
    <t/>
  </si>
  <si>
    <t>ROUND(PRODUCT(E$ROW_PU$:H$ROW_LUNG$),2)</t>
  </si>
  <si>
    <t>8.16</t>
  </si>
  <si>
    <t>PIANO PRIMO</t>
  </si>
  <si>
    <t/>
  </si>
  <si>
    <t/>
  </si>
  <si>
    <t/>
  </si>
  <si>
    <t>0</t>
  </si>
  <si>
    <t>ROUND(PRODUCT(E$ROW_PU$:H$ROW_LUNG$),2)</t>
  </si>
  <si>
    <t>0.00</t>
  </si>
  <si>
    <t>VG.1.01</t>
  </si>
  <si>
    <t>11.29</t>
  </si>
  <si>
    <t/>
  </si>
  <si>
    <t/>
  </si>
  <si>
    <t/>
  </si>
  <si>
    <t>ROUND(PRODUCT(E$ROW_PU$:H$ROW_LUNG$),2)</t>
  </si>
  <si>
    <t>11.29</t>
  </si>
  <si>
    <t>VG.1.02</t>
  </si>
  <si>
    <t>2.44</t>
  </si>
  <si>
    <t/>
  </si>
  <si>
    <t/>
  </si>
  <si>
    <t/>
  </si>
  <si>
    <t>ROUND(PRODUCT(E$ROW_PU$:H$ROW_LUNG$),2)</t>
  </si>
  <si>
    <t>2.44</t>
  </si>
  <si>
    <t>VG.1.03 </t>
  </si>
  <si>
    <t>4.78</t>
  </si>
  <si>
    <t/>
  </si>
  <si>
    <t/>
  </si>
  <si>
    <t/>
  </si>
  <si>
    <t>ROUND(PRODUCT(E$ROW_PU$:H$ROW_LUNG$),2)</t>
  </si>
  <si>
    <t>4.78</t>
  </si>
  <si>
    <t>VG.1.05</t>
  </si>
  <si>
    <t>5.02</t>
  </si>
  <si>
    <t/>
  </si>
  <si>
    <t/>
  </si>
  <si>
    <t/>
  </si>
  <si>
    <t>ROUND(PRODUCT(E$ROW_PU$:H$ROW_LUNG$),2)</t>
  </si>
  <si>
    <t>5.02</t>
  </si>
  <si>
    <t>VG.1.06</t>
  </si>
  <si>
    <t>19.22</t>
  </si>
  <si>
    <t/>
  </si>
  <si>
    <t/>
  </si>
  <si>
    <t/>
  </si>
  <si>
    <t>ROUND(PRODUCT(E$ROW_PU$:H$ROW_LUNG$),2)</t>
  </si>
  <si>
    <t>19.22</t>
  </si>
  <si>
    <t>VG.1.07</t>
  </si>
  <si>
    <t>3.52</t>
  </si>
  <si>
    <t/>
  </si>
  <si>
    <t/>
  </si>
  <si>
    <t/>
  </si>
  <si>
    <t>ROUND(PRODUCT(E$ROW_PU$:H$ROW_LUNG$),2)</t>
  </si>
  <si>
    <t>3.52</t>
  </si>
  <si>
    <t>VG.1.08</t>
  </si>
  <si>
    <t>17.79</t>
  </si>
  <si>
    <t/>
  </si>
  <si>
    <t/>
  </si>
  <si>
    <t/>
  </si>
  <si>
    <t>ROUND(PRODUCT(E$ROW_PU$:H$ROW_LUNG$),2)</t>
  </si>
  <si>
    <t>17.79</t>
  </si>
  <si>
    <t>VG.1.09</t>
  </si>
  <si>
    <t>4.34</t>
  </si>
  <si>
    <t/>
  </si>
  <si>
    <t/>
  </si>
  <si>
    <t/>
  </si>
  <si>
    <t>ROUND(PRODUCT(E$ROW_PU$:H$ROW_LUNG$),2)</t>
  </si>
  <si>
    <t>4.34</t>
  </si>
  <si>
    <t>VG.1.10</t>
  </si>
  <si>
    <t>11.02</t>
  </si>
  <si>
    <t/>
  </si>
  <si>
    <t/>
  </si>
  <si>
    <t/>
  </si>
  <si>
    <t>ROUND(PRODUCT(E$ROW_PU$:H$ROW_LUNG$),2)</t>
  </si>
  <si>
    <t>11.02</t>
  </si>
  <si>
    <t>A detrarre scale</t>
  </si>
  <si>
    <t/>
  </si>
  <si>
    <t>4.43</t>
  </si>
  <si>
    <t>1.210</t>
  </si>
  <si>
    <t/>
  </si>
  <si>
    <t>ROUND(PRODUCT(E$ROW_PU$:H$ROW_LUNG$,-1),2)</t>
  </si>
  <si>
    <t>-5.36</t>
  </si>
  <si>
    <t>3</t>
  </si>
  <si>
    <t>A detrarre ascensore</t>
  </si>
  <si>
    <t/>
  </si>
  <si>
    <t>1.82</t>
  </si>
  <si>
    <t>1.660</t>
  </si>
  <si>
    <t/>
  </si>
  <si>
    <t>ROUND(PRODUCT(E$ROW_PU$:H$ROW_LUNG$,-1),2)</t>
  </si>
  <si>
    <t>-3.02</t>
  </si>
  <si>
    <t>3</t>
  </si>
  <si>
    <t>3'</t>
  </si>
  <si>
    <t>SOMMANO m2</t>
  </si>
  <si>
    <t>ROUND(SUM(I$ROW_ID_SOMMANO_INIT$:I$ROW_ID_SOMMANO_FINE$),2)</t>
  </si>
  <si>
    <t>234.83</t>
  </si>
  <si>
    <t>130.23</t>
  </si>
  <si>
    <t>ROUND(PRODUCT(I$ROW_SOMMANO_QTA$:J$ROW_UNITARIO$),2)</t>
  </si>
  <si>
    <t>30581.91</t>
  </si>
  <si>
    <t/>
  </si>
  <si>
    <t>111</t>
  </si>
  <si>
    <t>N.P.041</t>
  </si>
  <si>
    <t>Trattamento protettivo per pavimentazione in cotto effettuato da personale specializzato</t>
  </si>
  <si>
    <t>M I S U R A Z I O N I:</t>
  </si>
  <si>
    <t>Vedi voce n° 109 [m² 481.92]</t>
  </si>
  <si>
    <t/>
  </si>
  <si>
    <t/>
  </si>
  <si>
    <t/>
  </si>
  <si>
    <t/>
  </si>
  <si>
    <t>ROUND(PRODUCT(E$ROW_PU$:H$ROW_LUNG$,481.92),2)</t>
  </si>
  <si>
    <t>481.92</t>
  </si>
  <si>
    <t>Vedi voce n° 110 [m2 234.83]</t>
  </si>
  <si>
    <t/>
  </si>
  <si>
    <t/>
  </si>
  <si>
    <t/>
  </si>
  <si>
    <t/>
  </si>
  <si>
    <t>ROUND(PRODUCT(E$ROW_PU$:H$ROW_LUNG$,234.83),2)</t>
  </si>
  <si>
    <t>234.83</t>
  </si>
  <si>
    <t>3'</t>
  </si>
  <si>
    <t>SOMMANO m2</t>
  </si>
  <si>
    <t>ROUND(SUM(I$ROW_ID_SOMMANO_INIT$:I$ROW_ID_SOMMANO_FINE$),2)</t>
  </si>
  <si>
    <t>716.75</t>
  </si>
  <si>
    <t>23.40</t>
  </si>
  <si>
    <t>ROUND(PRODUCT(I$ROW_SOMMANO_QTA$:J$ROW_UNITARIO$),2)</t>
  </si>
  <si>
    <t>16771.95</t>
  </si>
  <si>
    <t/>
  </si>
  <si>
    <t>112</t>
  </si>
  <si>
    <t>N.P.016</t>
  </si>
  <si>
    <t>Realizzazione di massetto leggero a base di calce idraulica naturale NHL 3.5 tipo  “Massetto Centrostorico NHL” o equivalente, predosato a base di argilla espansa tipo Lecapiù (assorbimento di umidità circa 1% a 30’), inerti naturali, additive adatto a ricevere la posa diretta della pavimentazione. Densità in opera circa 1300 kg/m3, resistenza media a compressione 12N/mm2 (a 28 gg.) Confezionamento e getto in opera secondo le indicazioni del produttore. Nel prezzo si intendono compresi e compensati gli oneri per le necessarie opere provvisionali e di sicurezza, lo sgombero, la raccolta differenziata del materiale di risulta, il conferimento con trasporto in discarica autorizzata del materiale di risulta, l'indennità di discarica e quanto altro necessario per dare il lavoro finito a regola d'arte.</t>
  </si>
  <si>
    <t>M I S U R A Z I O N I:</t>
  </si>
  <si>
    <t>Massetto a base di calce</t>
  </si>
  <si>
    <t/>
  </si>
  <si>
    <t/>
  </si>
  <si>
    <t/>
  </si>
  <si>
    <t>0</t>
  </si>
  <si>
    <t>ROUND(PRODUCT(E$ROW_PU$:H$ROW_LUNG$),2)</t>
  </si>
  <si>
    <t>0.00</t>
  </si>
  <si>
    <t>PIANO INTERRATO</t>
  </si>
  <si>
    <t/>
  </si>
  <si>
    <t/>
  </si>
  <si>
    <t/>
  </si>
  <si>
    <t>0</t>
  </si>
  <si>
    <t>ROUND(PRODUCT(E$ROW_PU$:H$ROW_LUNG$),2)</t>
  </si>
  <si>
    <t>0.00</t>
  </si>
  <si>
    <t>VG.INT.01</t>
  </si>
  <si>
    <t>11.31</t>
  </si>
  <si>
    <t/>
  </si>
  <si>
    <t/>
  </si>
  <si>
    <t>0.040</t>
  </si>
  <si>
    <t>ROUND(PRODUCT(E$ROW_PU$:H$ROW_LUNG$),2)</t>
  </si>
  <si>
    <t>0.45</t>
  </si>
  <si>
    <t>VG.INT.02</t>
  </si>
  <si>
    <t/>
  </si>
  <si>
    <t>2.15</t>
  </si>
  <si>
    <t>6.470</t>
  </si>
  <si>
    <t>0.040</t>
  </si>
  <si>
    <t>ROUND(PRODUCT(E$ROW_PU$:H$ROW_LUNG$),2)</t>
  </si>
  <si>
    <t>0.56</t>
  </si>
  <si>
    <t>PIANO TERRA</t>
  </si>
  <si>
    <t/>
  </si>
  <si>
    <t/>
  </si>
  <si>
    <t/>
  </si>
  <si>
    <t>0</t>
  </si>
  <si>
    <t>ROUND(PRODUCT(E$ROW_PU$:H$ROW_LUNG$),2)</t>
  </si>
  <si>
    <t>0.00</t>
  </si>
  <si>
    <t>VG.0.01</t>
  </si>
  <si>
    <t>15.80</t>
  </si>
  <si>
    <t/>
  </si>
  <si>
    <t/>
  </si>
  <si>
    <t>0.040</t>
  </si>
  <si>
    <t>ROUND(PRODUCT(E$ROW_PU$:H$ROW_LUNG$),2)</t>
  </si>
  <si>
    <t>0.63</t>
  </si>
  <si>
    <t>VG.0.02</t>
  </si>
  <si>
    <t>6.10</t>
  </si>
  <si>
    <t/>
  </si>
  <si>
    <t/>
  </si>
  <si>
    <t>0.040</t>
  </si>
  <si>
    <t>ROUND(PRODUCT(E$ROW_PU$:H$ROW_LUNG$),2)</t>
  </si>
  <si>
    <t>0.24</t>
  </si>
  <si>
    <t>VG.0.03</t>
  </si>
  <si>
    <t>17.04</t>
  </si>
  <si>
    <t/>
  </si>
  <si>
    <t/>
  </si>
  <si>
    <t>0.040</t>
  </si>
  <si>
    <t>ROUND(PRODUCT(E$ROW_PU$:H$ROW_LUNG$),2)</t>
  </si>
  <si>
    <t>0.68</t>
  </si>
  <si>
    <t>VG.0.04</t>
  </si>
  <si>
    <t>48.90</t>
  </si>
  <si>
    <t/>
  </si>
  <si>
    <t/>
  </si>
  <si>
    <t>0.040</t>
  </si>
  <si>
    <t>ROUND(PRODUCT(E$ROW_PU$:H$ROW_LUNG$),2)</t>
  </si>
  <si>
    <t>1.96</t>
  </si>
  <si>
    <t>VG.0.06</t>
  </si>
  <si>
    <t>2.93</t>
  </si>
  <si>
    <t/>
  </si>
  <si>
    <t/>
  </si>
  <si>
    <t>0.040</t>
  </si>
  <si>
    <t>ROUND(PRODUCT(E$ROW_PU$:H$ROW_LUNG$),2)</t>
  </si>
  <si>
    <t>0.12</t>
  </si>
  <si>
    <t>VG.0.07</t>
  </si>
  <si>
    <t>6.25</t>
  </si>
  <si>
    <t/>
  </si>
  <si>
    <t/>
  </si>
  <si>
    <t>0.040</t>
  </si>
  <si>
    <t>ROUND(PRODUCT(E$ROW_PU$:H$ROW_LUNG$),2)</t>
  </si>
  <si>
    <t>0.25</t>
  </si>
  <si>
    <t>VG.0.08</t>
  </si>
  <si>
    <t>24.75</t>
  </si>
  <si>
    <t/>
  </si>
  <si>
    <t/>
  </si>
  <si>
    <t>0.040</t>
  </si>
  <si>
    <t>ROUND(PRODUCT(E$ROW_PU$:H$ROW_LUNG$),2)</t>
  </si>
  <si>
    <t>0.99</t>
  </si>
  <si>
    <t>VG.0.09</t>
  </si>
  <si>
    <t>125.75</t>
  </si>
  <si>
    <t/>
  </si>
  <si>
    <t/>
  </si>
  <si>
    <t>0.040</t>
  </si>
  <si>
    <t>ROUND(PRODUCT(E$ROW_PU$:H$ROW_LUNG$),2)</t>
  </si>
  <si>
    <t>5.03</t>
  </si>
  <si>
    <t>VG.0.10</t>
  </si>
  <si>
    <t>49.86</t>
  </si>
  <si>
    <t/>
  </si>
  <si>
    <t/>
  </si>
  <si>
    <t>0.040</t>
  </si>
  <si>
    <t>ROUND(PRODUCT(E$ROW_PU$:H$ROW_LUNG$),2)</t>
  </si>
  <si>
    <t>1.99</t>
  </si>
  <si>
    <t>VG.0.11</t>
  </si>
  <si>
    <t>10.97</t>
  </si>
  <si>
    <t/>
  </si>
  <si>
    <t/>
  </si>
  <si>
    <t>0.040</t>
  </si>
  <si>
    <t>ROUND(PRODUCT(E$ROW_PU$:H$ROW_LUNG$),2)</t>
  </si>
  <si>
    <t>0.44</t>
  </si>
  <si>
    <t>VG.0.12</t>
  </si>
  <si>
    <t>4.91</t>
  </si>
  <si>
    <t/>
  </si>
  <si>
    <t/>
  </si>
  <si>
    <t>0.040</t>
  </si>
  <si>
    <t>ROUND(PRODUCT(E$ROW_PU$:H$ROW_LUNG$),2)</t>
  </si>
  <si>
    <t>0.20</t>
  </si>
  <si>
    <t>VG.0.15</t>
  </si>
  <si>
    <t>11.66</t>
  </si>
  <si>
    <t/>
  </si>
  <si>
    <t/>
  </si>
  <si>
    <t>0.040</t>
  </si>
  <si>
    <t>ROUND(PRODUCT(E$ROW_PU$:H$ROW_LUNG$),2)</t>
  </si>
  <si>
    <t>0.47</t>
  </si>
  <si>
    <t>VG.0.16</t>
  </si>
  <si>
    <t>42.03</t>
  </si>
  <si>
    <t/>
  </si>
  <si>
    <t/>
  </si>
  <si>
    <t>0.040</t>
  </si>
  <si>
    <t>ROUND(PRODUCT(E$ROW_PU$:H$ROW_LUNG$),2)</t>
  </si>
  <si>
    <t>1.68</t>
  </si>
  <si>
    <t>VG.0.17 - VG.0.18</t>
  </si>
  <si>
    <t>32.03</t>
  </si>
  <si>
    <t/>
  </si>
  <si>
    <t/>
  </si>
  <si>
    <t>0.040</t>
  </si>
  <si>
    <t>ROUND(PRODUCT(E$ROW_PU$:H$ROW_LUNG$),2)</t>
  </si>
  <si>
    <t>1.28</t>
  </si>
  <si>
    <t>A detrarre minor spessore su trincee</t>
  </si>
  <si>
    <t/>
  </si>
  <si>
    <t/>
  </si>
  <si>
    <t/>
  </si>
  <si>
    <t>0</t>
  </si>
  <si>
    <t>ROUND(PRODUCT(E$ROW_PU$:H$ROW_LUNG$),2)</t>
  </si>
  <si>
    <t>0.00</t>
  </si>
  <si>
    <t>VG.0.03</t>
  </si>
  <si>
    <t/>
  </si>
  <si>
    <t>1.20</t>
  </si>
  <si>
    <t>2.340</t>
  </si>
  <si>
    <t>0.010</t>
  </si>
  <si>
    <t>ROUND(PRODUCT(E$ROW_PU$:H$ROW_LUNG$,-1),2)</t>
  </si>
  <si>
    <t>-0.03</t>
  </si>
  <si>
    <t>3</t>
  </si>
  <si>
    <t>VG.0.04</t>
  </si>
  <si>
    <t/>
  </si>
  <si>
    <t>8.18</t>
  </si>
  <si>
    <t>1.200</t>
  </si>
  <si>
    <t>0.010</t>
  </si>
  <si>
    <t>ROUND(PRODUCT(E$ROW_PU$:H$ROW_LUNG$,-1),2)</t>
  </si>
  <si>
    <t>-0.10</t>
  </si>
  <si>
    <t>3</t>
  </si>
  <si>
    <t>VG.0.04</t>
  </si>
  <si>
    <t/>
  </si>
  <si>
    <t>7.80</t>
  </si>
  <si>
    <t>1.200</t>
  </si>
  <si>
    <t>0.010</t>
  </si>
  <si>
    <t>ROUND(PRODUCT(E$ROW_PU$:H$ROW_LUNG$,-1),2)</t>
  </si>
  <si>
    <t>-0.09</t>
  </si>
  <si>
    <t>3</t>
  </si>
  <si>
    <t>VG.0.07-0.08</t>
  </si>
  <si>
    <t/>
  </si>
  <si>
    <t>7.80</t>
  </si>
  <si>
    <t>1.200</t>
  </si>
  <si>
    <t>0.010</t>
  </si>
  <si>
    <t>ROUND(PRODUCT(E$ROW_PU$:H$ROW_LUNG$,-1),2)</t>
  </si>
  <si>
    <t>-0.09</t>
  </si>
  <si>
    <t>3</t>
  </si>
  <si>
    <t>VG.0.07-0.08</t>
  </si>
  <si>
    <t/>
  </si>
  <si>
    <t>1.20</t>
  </si>
  <si>
    <t>2.040</t>
  </si>
  <si>
    <t>0.010</t>
  </si>
  <si>
    <t>ROUND(PRODUCT(E$ROW_PU$:H$ROW_LUNG$,-1),2)</t>
  </si>
  <si>
    <t>-0.02</t>
  </si>
  <si>
    <t>3</t>
  </si>
  <si>
    <t>VG.0.09</t>
  </si>
  <si>
    <t/>
  </si>
  <si>
    <t>13.02</t>
  </si>
  <si>
    <t>1.200</t>
  </si>
  <si>
    <t>0.010</t>
  </si>
  <si>
    <t>ROUND(PRODUCT(E$ROW_PU$:H$ROW_LUNG$,-1),2)</t>
  </si>
  <si>
    <t>-0.16</t>
  </si>
  <si>
    <t>3</t>
  </si>
  <si>
    <t>VG.0.09</t>
  </si>
  <si>
    <t/>
  </si>
  <si>
    <t>13.14</t>
  </si>
  <si>
    <t>1.200</t>
  </si>
  <si>
    <t>0.010</t>
  </si>
  <si>
    <t>ROUND(PRODUCT(E$ROW_PU$:H$ROW_LUNG$,-1),2)</t>
  </si>
  <si>
    <t>-0.16</t>
  </si>
  <si>
    <t>3</t>
  </si>
  <si>
    <t>VG.0.09</t>
  </si>
  <si>
    <t/>
  </si>
  <si>
    <t>1.20</t>
  </si>
  <si>
    <t>9.280</t>
  </si>
  <si>
    <t>0.010</t>
  </si>
  <si>
    <t>ROUND(PRODUCT(E$ROW_PU$:H$ROW_LUNG$,-1),2)</t>
  </si>
  <si>
    <t>-0.11</t>
  </si>
  <si>
    <t>3</t>
  </si>
  <si>
    <t>VG.0.09</t>
  </si>
  <si>
    <t/>
  </si>
  <si>
    <t>1.20</t>
  </si>
  <si>
    <t>9.370</t>
  </si>
  <si>
    <t>0.010</t>
  </si>
  <si>
    <t>ROUND(PRODUCT(E$ROW_PU$:H$ROW_LUNG$,-1),2)</t>
  </si>
  <si>
    <t>-0.11</t>
  </si>
  <si>
    <t>3</t>
  </si>
  <si>
    <t>VG.0.10</t>
  </si>
  <si>
    <t/>
  </si>
  <si>
    <t>1.20</t>
  </si>
  <si>
    <t>10.060</t>
  </si>
  <si>
    <t>0.010</t>
  </si>
  <si>
    <t>ROUND(PRODUCT(E$ROW_PU$:H$ROW_LUNG$,-1),2)</t>
  </si>
  <si>
    <t>-0.12</t>
  </si>
  <si>
    <t>3</t>
  </si>
  <si>
    <t>VG.0.10</t>
  </si>
  <si>
    <t/>
  </si>
  <si>
    <t>1.20</t>
  </si>
  <si>
    <t>10.090</t>
  </si>
  <si>
    <t>0.010</t>
  </si>
  <si>
    <t>ROUND(PRODUCT(E$ROW_PU$:H$ROW_LUNG$,-1),2)</t>
  </si>
  <si>
    <t>-0.12</t>
  </si>
  <si>
    <t>3</t>
  </si>
  <si>
    <t>VG.0.16</t>
  </si>
  <si>
    <t>2.00</t>
  </si>
  <si>
    <t>6.65</t>
  </si>
  <si>
    <t>1.200</t>
  </si>
  <si>
    <t>0.010</t>
  </si>
  <si>
    <t>ROUND(PRODUCT(E$ROW_PU$:H$ROW_LUNG$,-1),2)</t>
  </si>
  <si>
    <t>-0.16</t>
  </si>
  <si>
    <t>3</t>
  </si>
  <si>
    <t>VG.0.18</t>
  </si>
  <si>
    <t/>
  </si>
  <si>
    <t>1.20</t>
  </si>
  <si>
    <t>3.970</t>
  </si>
  <si>
    <t>0.010</t>
  </si>
  <si>
    <t>ROUND(PRODUCT(E$ROW_PU$:H$ROW_LUNG$,-1),2)</t>
  </si>
  <si>
    <t>-0.05</t>
  </si>
  <si>
    <t>3</t>
  </si>
  <si>
    <t>PIANO AMMEZZATO</t>
  </si>
  <si>
    <t/>
  </si>
  <si>
    <t/>
  </si>
  <si>
    <t/>
  </si>
  <si>
    <t>0</t>
  </si>
  <si>
    <t>ROUND(PRODUCT(E$ROW_PU$:H$ROW_LUNG$),2)</t>
  </si>
  <si>
    <t>0.00</t>
  </si>
  <si>
    <t>VG.AMM.01</t>
  </si>
  <si>
    <t>15.80</t>
  </si>
  <si>
    <t/>
  </si>
  <si>
    <t/>
  </si>
  <si>
    <t>0.070</t>
  </si>
  <si>
    <t>ROUND(PRODUCT(E$ROW_PU$:H$ROW_LUNG$),2)</t>
  </si>
  <si>
    <t>1.11</t>
  </si>
  <si>
    <t>VG.AMM.02</t>
  </si>
  <si>
    <t>6.25</t>
  </si>
  <si>
    <t/>
  </si>
  <si>
    <t/>
  </si>
  <si>
    <t>0.070</t>
  </si>
  <si>
    <t>ROUND(PRODUCT(E$ROW_PU$:H$ROW_LUNG$),2)</t>
  </si>
  <si>
    <t>0.44</t>
  </si>
  <si>
    <t>VG.AMM.03</t>
  </si>
  <si>
    <t>11.65</t>
  </si>
  <si>
    <t/>
  </si>
  <si>
    <t/>
  </si>
  <si>
    <t>0.070</t>
  </si>
  <si>
    <t>ROUND(PRODUCT(E$ROW_PU$:H$ROW_LUNG$),2)</t>
  </si>
  <si>
    <t>0.82</t>
  </si>
  <si>
    <t>PIANO PRIMO</t>
  </si>
  <si>
    <t/>
  </si>
  <si>
    <t/>
  </si>
  <si>
    <t/>
  </si>
  <si>
    <t>0</t>
  </si>
  <si>
    <t>ROUND(PRODUCT(E$ROW_PU$:H$ROW_LUNG$),2)</t>
  </si>
  <si>
    <t>0.00</t>
  </si>
  <si>
    <t>VG.1.01</t>
  </si>
  <si>
    <t>16.13</t>
  </si>
  <si>
    <t/>
  </si>
  <si>
    <t/>
  </si>
  <si>
    <t>0.070</t>
  </si>
  <si>
    <t>ROUND(PRODUCT(E$ROW_PU$:H$ROW_LUNG$),2)</t>
  </si>
  <si>
    <t>1.13</t>
  </si>
  <si>
    <t>VG.1.02</t>
  </si>
  <si>
    <t>24.38</t>
  </si>
  <si>
    <t/>
  </si>
  <si>
    <t/>
  </si>
  <si>
    <t>0.070</t>
  </si>
  <si>
    <t>ROUND(PRODUCT(E$ROW_PU$:H$ROW_LUNG$),2)</t>
  </si>
  <si>
    <t>1.71</t>
  </si>
  <si>
    <t>VG.1.03</t>
  </si>
  <si>
    <t>47.79</t>
  </si>
  <si>
    <t/>
  </si>
  <si>
    <t/>
  </si>
  <si>
    <t>0.050</t>
  </si>
  <si>
    <t>ROUND(PRODUCT(E$ROW_PU$:H$ROW_LUNG$),2)</t>
  </si>
  <si>
    <t>2.39</t>
  </si>
  <si>
    <t>VG.1.04</t>
  </si>
  <si>
    <t>6.33</t>
  </si>
  <si>
    <t/>
  </si>
  <si>
    <t/>
  </si>
  <si>
    <t>0.070</t>
  </si>
  <si>
    <t>ROUND(PRODUCT(E$ROW_PU$:H$ROW_LUNG$),2)</t>
  </si>
  <si>
    <t>0.44</t>
  </si>
  <si>
    <t>VG.1.05</t>
  </si>
  <si>
    <t>50.19</t>
  </si>
  <si>
    <t/>
  </si>
  <si>
    <t/>
  </si>
  <si>
    <t>0.070</t>
  </si>
  <si>
    <t>ROUND(PRODUCT(E$ROW_PU$:H$ROW_LUNG$),2)</t>
  </si>
  <si>
    <t>3.51</t>
  </si>
  <si>
    <t>VG.1.06</t>
  </si>
  <si>
    <t>27.45</t>
  </si>
  <si>
    <t/>
  </si>
  <si>
    <t/>
  </si>
  <si>
    <t>0.070</t>
  </si>
  <si>
    <t>ROUND(PRODUCT(E$ROW_PU$:H$ROW_LUNG$),2)</t>
  </si>
  <si>
    <t>1.92</t>
  </si>
  <si>
    <t>VG.1.07</t>
  </si>
  <si>
    <t>11.74</t>
  </si>
  <si>
    <t/>
  </si>
  <si>
    <t/>
  </si>
  <si>
    <t>0.070</t>
  </si>
  <si>
    <t>ROUND(PRODUCT(E$ROW_PU$:H$ROW_LUNG$),2)</t>
  </si>
  <si>
    <t>0.82</t>
  </si>
  <si>
    <t>VG.1.08</t>
  </si>
  <si>
    <t>17.79</t>
  </si>
  <si>
    <t/>
  </si>
  <si>
    <t/>
  </si>
  <si>
    <t>0.070</t>
  </si>
  <si>
    <t>ROUND(PRODUCT(E$ROW_PU$:H$ROW_LUNG$),2)</t>
  </si>
  <si>
    <t>1.25</t>
  </si>
  <si>
    <t>VG.1.09</t>
  </si>
  <si>
    <t>43.35</t>
  </si>
  <si>
    <t/>
  </si>
  <si>
    <t/>
  </si>
  <si>
    <t>0.070</t>
  </si>
  <si>
    <t>ROUND(PRODUCT(E$ROW_PU$:H$ROW_LUNG$),2)</t>
  </si>
  <si>
    <t>3.03</t>
  </si>
  <si>
    <t>VG.1.10</t>
  </si>
  <si>
    <t>36.73</t>
  </si>
  <si>
    <t/>
  </si>
  <si>
    <t/>
  </si>
  <si>
    <t>0.070</t>
  </si>
  <si>
    <t>ROUND(PRODUCT(E$ROW_PU$:H$ROW_LUNG$),2)</t>
  </si>
  <si>
    <t>2.57</t>
  </si>
  <si>
    <t>3'</t>
  </si>
  <si>
    <t>SOMMANO mc</t>
  </si>
  <si>
    <t>ROUND(SUM(I$ROW_ID_SOMMANO_INIT$:I$ROW_ID_SOMMANO_FINE$),2)</t>
  </si>
  <si>
    <t>36.79</t>
  </si>
  <si>
    <t>724.71</t>
  </si>
  <si>
    <t>ROUND(PRODUCT(I$ROW_SOMMANO_QTA$:J$ROW_UNITARIO$),2)</t>
  </si>
  <si>
    <t>26662.08</t>
  </si>
  <si>
    <t/>
  </si>
  <si>
    <t>113</t>
  </si>
  <si>
    <t>1C.25.200.0110</t>
  </si>
  <si>
    <t>Rimozione di depositi superficiali incoerenti a secco con pennellesse, spazzole e aspiratori; compresi gli oneri relativi alla protezione delle superfici circostanti, per tutti i tipi di paramento murario, le assistenze murarie, i piani di lavoro, la pulizia ed allontanamento dei materiali di risulta.</t>
  </si>
  <si>
    <t>M I S U R A Z I O N I:</t>
  </si>
  <si>
    <t>PROSPETTI</t>
  </si>
  <si>
    <t/>
  </si>
  <si>
    <t/>
  </si>
  <si>
    <t/>
  </si>
  <si>
    <t>0</t>
  </si>
  <si>
    <t>ROUND(PRODUCT(E$ROW_PU$:H$ROW_LUNG$),2)</t>
  </si>
  <si>
    <t>0.00</t>
  </si>
  <si>
    <t>Prospetto sud-ovest</t>
  </si>
  <si>
    <t/>
  </si>
  <si>
    <t>22.20</t>
  </si>
  <si>
    <t/>
  </si>
  <si>
    <t>10.080</t>
  </si>
  <si>
    <t>ROUND(PRODUCT(E$ROW_PU$:H$ROW_LUNG$),2)</t>
  </si>
  <si>
    <t>223.78</t>
  </si>
  <si>
    <t>A detrarre portone</t>
  </si>
  <si>
    <t/>
  </si>
  <si>
    <t>2.17</t>
  </si>
  <si>
    <t/>
  </si>
  <si>
    <t>3.770</t>
  </si>
  <si>
    <t>ROUND(PRODUCT(E$ROW_PU$:H$ROW_LUNG$,-1),2)</t>
  </si>
  <si>
    <t>-8.18</t>
  </si>
  <si>
    <t>3</t>
  </si>
  <si>
    <t>Prospetto sud-est</t>
  </si>
  <si>
    <t/>
  </si>
  <si>
    <t>21.75</t>
  </si>
  <si>
    <t/>
  </si>
  <si>
    <t>10.230</t>
  </si>
  <si>
    <t>ROUND(PRODUCT(E$ROW_PU$:H$ROW_LUNG$),2)</t>
  </si>
  <si>
    <t>222.50</t>
  </si>
  <si>
    <t>Prospetto nord-est</t>
  </si>
  <si>
    <t/>
  </si>
  <si>
    <t>22.05</t>
  </si>
  <si>
    <t/>
  </si>
  <si>
    <t>10.390</t>
  </si>
  <si>
    <t>ROUND(PRODUCT(E$ROW_PU$:H$ROW_LUNG$),2)</t>
  </si>
  <si>
    <t>229.10</t>
  </si>
  <si>
    <t>A detrarre portone</t>
  </si>
  <si>
    <t/>
  </si>
  <si>
    <t>2.23</t>
  </si>
  <si>
    <t/>
  </si>
  <si>
    <t>2.700</t>
  </si>
  <si>
    <t>ROUND(PRODUCT(E$ROW_PU$:H$ROW_LUNG$,-1),2)</t>
  </si>
  <si>
    <t>-6.02</t>
  </si>
  <si>
    <t>3</t>
  </si>
  <si>
    <t>Prospetto nord-ovest</t>
  </si>
  <si>
    <t/>
  </si>
  <si>
    <t>21.63</t>
  </si>
  <si>
    <t/>
  </si>
  <si>
    <t>10.390</t>
  </si>
  <si>
    <t>ROUND(PRODUCT(E$ROW_PU$:H$ROW_LUNG$),2)</t>
  </si>
  <si>
    <t>224.74</t>
  </si>
  <si>
    <t>3'</t>
  </si>
  <si>
    <t>SOMMANO m²</t>
  </si>
  <si>
    <t>ROUND(SUM(I$ROW_ID_SOMMANO_INIT$:I$ROW_ID_SOMMANO_FINE$),2)</t>
  </si>
  <si>
    <t>885.92</t>
  </si>
  <si>
    <t>8.49</t>
  </si>
  <si>
    <t>ROUND(PRODUCT(I$ROW_SOMMANO_QTA$:J$ROW_UNITARIO$),2)</t>
  </si>
  <si>
    <t>7521.46</t>
  </si>
  <si>
    <t/>
  </si>
  <si>
    <t>114</t>
  </si>
  <si>
    <t>1C.25.100.0410.a</t>
  </si>
  <si>
    <t>Rimozione mediante nebulizzazione o atomizzazione di depositi superficiali organici solubili in acqua, con scarsa coerenza ed aderenza alle superfici, eseguita in due cicli, compreso il sistema di raccolta delle acque e completamento della pulizia con pennellesse, spazzole, bisturi: - su marmo, calcari, brecce, arenarie</t>
  </si>
  <si>
    <t>M I S U R A Z I O N I:</t>
  </si>
  <si>
    <t>PROSPETTI</t>
  </si>
  <si>
    <t/>
  </si>
  <si>
    <t/>
  </si>
  <si>
    <t/>
  </si>
  <si>
    <t>0</t>
  </si>
  <si>
    <t>ROUND(PRODUCT(E$ROW_PU$:H$ROW_LUNG$),2)</t>
  </si>
  <si>
    <t>0.00</t>
  </si>
  <si>
    <t>Previsto nel 20% della superfice per rimozione depositi maggiormente tenaci e non rimossi con la pulitura a secco</t>
  </si>
  <si>
    <t/>
  </si>
  <si>
    <t/>
  </si>
  <si>
    <t/>
  </si>
  <si>
    <t>0</t>
  </si>
  <si>
    <t>ROUND(PRODUCT(E$ROW_PU$:H$ROW_LUNG$),2)</t>
  </si>
  <si>
    <t>0.00</t>
  </si>
  <si>
    <t>Vedi voce n° 113 [m² 885.92]</t>
  </si>
  <si>
    <t>0.20</t>
  </si>
  <si>
    <t/>
  </si>
  <si>
    <t/>
  </si>
  <si>
    <t/>
  </si>
  <si>
    <t>ROUND(PRODUCT(E$ROW_PU$:H$ROW_LUNG$,885.92),2)</t>
  </si>
  <si>
    <t>177.18</t>
  </si>
  <si>
    <t>3'</t>
  </si>
  <si>
    <t>SOMMANO m²</t>
  </si>
  <si>
    <t>ROUND(SUM(I$ROW_ID_SOMMANO_INIT$:I$ROW_ID_SOMMANO_FINE$),2)</t>
  </si>
  <si>
    <t>177.18</t>
  </si>
  <si>
    <t>64.99</t>
  </si>
  <si>
    <t>ROUND(PRODUCT(I$ROW_SOMMANO_QTA$:J$ROW_UNITARIO$),2)</t>
  </si>
  <si>
    <t>11514.93</t>
  </si>
  <si>
    <t/>
  </si>
  <si>
    <t>115</t>
  </si>
  <si>
    <t>1C.25.100.0340</t>
  </si>
  <si>
    <t>Rimozione di incrostazioni da attacchi biologici superficiali mediante due cicli di biocida applicato a pennello, a spruzzo o con siringhe.</t>
  </si>
  <si>
    <t>M I S U R A Z I O N I:</t>
  </si>
  <si>
    <t>PROSPETTI</t>
  </si>
  <si>
    <t/>
  </si>
  <si>
    <t/>
  </si>
  <si>
    <t/>
  </si>
  <si>
    <t>0</t>
  </si>
  <si>
    <t>ROUND(PRODUCT(E$ROW_PU$:H$ROW_LUNG$),2)</t>
  </si>
  <si>
    <t>0.00</t>
  </si>
  <si>
    <t>Vedi voce n° 114 [m² 177.18]</t>
  </si>
  <si>
    <t/>
  </si>
  <si>
    <t/>
  </si>
  <si>
    <t/>
  </si>
  <si>
    <t/>
  </si>
  <si>
    <t>ROUND(PRODUCT(E$ROW_PU$:H$ROW_LUNG$,177.18),2)</t>
  </si>
  <si>
    <t>177.18</t>
  </si>
  <si>
    <t>3'</t>
  </si>
  <si>
    <t>SOMMANO m²</t>
  </si>
  <si>
    <t>ROUND(SUM(I$ROW_ID_SOMMANO_INIT$:I$ROW_ID_SOMMANO_FINE$),2)</t>
  </si>
  <si>
    <t>177.18</t>
  </si>
  <si>
    <t>33.72</t>
  </si>
  <si>
    <t>ROUND(PRODUCT(I$ROW_SOMMANO_QTA$:J$ROW_UNITARIO$),2)</t>
  </si>
  <si>
    <t>5974.51</t>
  </si>
  <si>
    <t/>
  </si>
  <si>
    <t>116</t>
  </si>
  <si>
    <t>N.P.012</t>
  </si>
  <si>
    <t>Ripresa della stilatura dei giunti attraverso la scarnitura (Massimo 10 cm) delle vecchie malte con l'onere della salvaguardia dei tratti in cui sia possibile un intervento conservativo in accordo con la Soprintendenza in fase realizzativa, stuccatura delle connessure con malta strutturale di calce idraulica naturale NHL5 e inerti adeguati, compresi gli oneri relativi ai saggi per la composizione di malte idonee per colorazione e granulometria, la lavorazione superficiale della stessa la pulitura di eventuali residui dalle superfici circostanti. 	Con malta strutturale di calce idraulica naturale NHL5 (tipo TD13K di HD System o equivalente) ottenuta dalla cottura e successiva macinazione di marne a scaglia rossa trentina costituite da carbonato di calcio e argilla ad elevato titolo idraulico priva di cemento portland con inerti selezionati di grana inferiore ai 2 mm, reoplastica, antiritiro ad alta resistenza meccanica ed eventuale materiale di riempimento. Da valutare sulla superficie effettivamente trattata. Nel prezzo si intendono compresi e compensati gli oneri per l'approvvigionamento del materiale e delle attrezzature necessarie, la formazione e il disfacimento dei piani di lavoro, lo sgombero, il trasporto alle pubbliche discariche del materiale di risulta, lo smaltimento e quant'altro necessario per dare il lavoro finito a regola d'arte. </t>
  </si>
  <si>
    <t>M I S U R A Z I O N I:</t>
  </si>
  <si>
    <t>PROSPETTI</t>
  </si>
  <si>
    <t/>
  </si>
  <si>
    <t/>
  </si>
  <si>
    <t/>
  </si>
  <si>
    <t>0</t>
  </si>
  <si>
    <t>ROUND(PRODUCT(E$ROW_PU$:H$ROW_LUNG$),2)</t>
  </si>
  <si>
    <t>0.00</t>
  </si>
  <si>
    <t>Vedi voce n° 113 [m² 885.92]</t>
  </si>
  <si>
    <t/>
  </si>
  <si>
    <t/>
  </si>
  <si>
    <t/>
  </si>
  <si>
    <t/>
  </si>
  <si>
    <t>ROUND(PRODUCT(E$ROW_PU$:H$ROW_LUNG$,885.92),2)</t>
  </si>
  <si>
    <t>885.92</t>
  </si>
  <si>
    <t>3'</t>
  </si>
  <si>
    <t>SOMMANO m2</t>
  </si>
  <si>
    <t>ROUND(SUM(I$ROW_ID_SOMMANO_INIT$:I$ROW_ID_SOMMANO_FINE$),2)</t>
  </si>
  <si>
    <t>885.92</t>
  </si>
  <si>
    <t>62.89</t>
  </si>
  <si>
    <t>ROUND(PRODUCT(I$ROW_SOMMANO_QTA$:J$ROW_UNITARIO$),2)</t>
  </si>
  <si>
    <t>55715.51</t>
  </si>
  <si>
    <t/>
  </si>
  <si>
    <t>117</t>
  </si>
  <si>
    <t>B02.001.060</t>
  </si>
  <si>
    <t>Esecuzione di cucitura armata mediante la fornitura e posa in opera in fori praticati con trapano a rotazione/rotopercussione (diametro max di 36 mm) di barre ad aderenza migliorata di diametro minimo 12-16 mm, compreso il lavaggio dei fori, l'iniezione con boiacca fluida per sigillatura eseguita a pressione a dosatura variabile secondo le indicazioni della Direzione Lavori, il tamponamento delle fessure della muratura con cemento in polvere, la ripulitura delle pareti ad iniezione eseguita ed ogni altro onere, fornitura e magistero per dare il lavoro finito a regola d'arte. Prezzario Regione Emilia Romagna Aggionamento infrannuale 2022</t>
  </si>
  <si>
    <t>M I S U R A Z I O N I:</t>
  </si>
  <si>
    <t>Tamponamento delle fessure con malta di calce in sostituzione del cemento in polvere</t>
  </si>
  <si>
    <t/>
  </si>
  <si>
    <t/>
  </si>
  <si>
    <t/>
  </si>
  <si>
    <t>0</t>
  </si>
  <si>
    <t>ROUND(PRODUCT(E$ROW_PU$:H$ROW_LUNG$),2)</t>
  </si>
  <si>
    <t>0.00</t>
  </si>
  <si>
    <t>Pe rinforzo parete libera (41.19/0.20=205.95)</t>
  </si>
  <si>
    <t>206.00</t>
  </si>
  <si>
    <t/>
  </si>
  <si>
    <t/>
  </si>
  <si>
    <t/>
  </si>
  <si>
    <t>ROUND(PRODUCT(E$ROW_PU$:H$ROW_LUNG$),2)</t>
  </si>
  <si>
    <t>206.00</t>
  </si>
  <si>
    <t>3'</t>
  </si>
  <si>
    <t>SOMMANO m</t>
  </si>
  <si>
    <t>ROUND(SUM(I$ROW_ID_SOMMANO_INIT$:I$ROW_ID_SOMMANO_FINE$),2)</t>
  </si>
  <si>
    <t>206.00</t>
  </si>
  <si>
    <t>74.95</t>
  </si>
  <si>
    <t>ROUND(PRODUCT(I$ROW_SOMMANO_QTA$:J$ROW_UNITARIO$),2)</t>
  </si>
  <si>
    <t>15439.70</t>
  </si>
  <si>
    <t/>
  </si>
  <si>
    <t>118</t>
  </si>
  <si>
    <t>N.P.034</t>
  </si>
  <si>
    <t>Rinforzo di murature di qualsiasi genere, mediante tecnica dell'intonaco armato con sistema qualificato ETA secondo le EAD n°340392-00-0104, composto da rete tipo FBMESH66X66T192AR, connettori FBCON, fazzoletti tipo FBFAZZ33X33T96AR, angolari tipo FBANG, ancorante chimico tipo FCVIN400CE aventi le seguenti caratteristiche o equivalenti: 	rete monolitica in materiale composito preformato a maglia quadra dimensione 66x66 mm, reversibile; costituita da fibra di vetro e resina termoindurente di tipo vinilestere-epossidico, rapporto in peso fibra/resina pari a 65/35%.  spessore minimo 4 mm, avente n. 15 barre/metro/lato, tensione a trazione del composito 390 MPa, sezione nominale della singola barra minore o uguale 14,1 mm2, modulo elastico a trazione equivalente maggiore o uguale 25000 N/mm2, resistenza a trazione caratteristica della singola barra maggiore o uguale 5,5 kN, allungamento a rottura 1,3% resistenza caratteristica a strappo del nodo maggiore o uguale 0,43 kN, decadimento di resistenza a trazione e del modulo elastico per l’ambiente umido, alcalino e salino minore 15% in base ai protocolli di prova riportati nelle EAD n°340392-00-0104; riciclabile in conformità ai protocolli "CSI RECYCLABLE COMPOSITES";	connettori a "L" in materiale composito preformato, resistenza a trazione caratteristica 26,6 KN, modulo elastico maggiore o uguale 24 N/mm², sezione 10X7 mm e lunghezza opportuna in relazione allo spessore murario - FBCON10L;	fazzoletto di ripartizione per ogni punto di connessione;	ancorante chimico per l'ancoraggio strutturale.	rinforzo in corrispondenza degli incroci murari tramite l'applicazione di elemento angolare preformato tipo FBANG66X66T192AR.	Sono inoltre compresi: l'esecuzione di perfori; l'inserimento dei connettori sopradescritti e l’applicazione di EPOCA CALCE NHL 115, o equivalente, premiscelato per applicazioni strutturali, di spessore 3 cm con rifinitura a frattazzo. E' inoltre incluso quanto altro occorre per dare il lavoro finito secondo le regole dell'arte. Applicazione su una faccia della parete e per spessori della parete fino a 50 cm.</t>
  </si>
  <si>
    <t>M I S U R A Z I O N I:</t>
  </si>
  <si>
    <t>PROSPETTI</t>
  </si>
  <si>
    <t/>
  </si>
  <si>
    <t/>
  </si>
  <si>
    <t/>
  </si>
  <si>
    <t>0</t>
  </si>
  <si>
    <t>ROUND(PRODUCT(E$ROW_PU$:H$ROW_LUNG$),2)</t>
  </si>
  <si>
    <t>0.00</t>
  </si>
  <si>
    <t>Prospetto sud-ovest</t>
  </si>
  <si>
    <t/>
  </si>
  <si>
    <t>22.20</t>
  </si>
  <si>
    <t/>
  </si>
  <si>
    <t>10.780</t>
  </si>
  <si>
    <t>ROUND(PRODUCT(E$ROW_PU$:H$ROW_LUNG$),2)</t>
  </si>
  <si>
    <t>239.32</t>
  </si>
  <si>
    <t>A detrarre portone</t>
  </si>
  <si>
    <t/>
  </si>
  <si>
    <t>2.17</t>
  </si>
  <si>
    <t/>
  </si>
  <si>
    <t>3.770</t>
  </si>
  <si>
    <t>ROUND(PRODUCT(E$ROW_PU$:H$ROW_LUNG$,-1),2)</t>
  </si>
  <si>
    <t>-8.18</t>
  </si>
  <si>
    <t>3</t>
  </si>
  <si>
    <t>Prospetto sud-est</t>
  </si>
  <si>
    <t/>
  </si>
  <si>
    <t>21.75</t>
  </si>
  <si>
    <t/>
  </si>
  <si>
    <t>10.930</t>
  </si>
  <si>
    <t>ROUND(PRODUCT(E$ROW_PU$:H$ROW_LUNG$),2)</t>
  </si>
  <si>
    <t>237.73</t>
  </si>
  <si>
    <t>Prospetto nord-est</t>
  </si>
  <si>
    <t/>
  </si>
  <si>
    <t>22.05</t>
  </si>
  <si>
    <t/>
  </si>
  <si>
    <t>11.090</t>
  </si>
  <si>
    <t>ROUND(PRODUCT(E$ROW_PU$:H$ROW_LUNG$),2)</t>
  </si>
  <si>
    <t>244.53</t>
  </si>
  <si>
    <t>A detrarre portone</t>
  </si>
  <si>
    <t/>
  </si>
  <si>
    <t>2.23</t>
  </si>
  <si>
    <t/>
  </si>
  <si>
    <t>3.400</t>
  </si>
  <si>
    <t>ROUND(PRODUCT(E$ROW_PU$:H$ROW_LUNG$,-1),2)</t>
  </si>
  <si>
    <t>-7.58</t>
  </si>
  <si>
    <t>3</t>
  </si>
  <si>
    <t>Prospetto nord-ovest</t>
  </si>
  <si>
    <t/>
  </si>
  <si>
    <t>21.63</t>
  </si>
  <si>
    <t/>
  </si>
  <si>
    <t>11.090</t>
  </si>
  <si>
    <t>ROUND(PRODUCT(E$ROW_PU$:H$ROW_LUNG$),2)</t>
  </si>
  <si>
    <t>239.88</t>
  </si>
  <si>
    <t>PROSPETTI INTERNI</t>
  </si>
  <si>
    <t/>
  </si>
  <si>
    <t/>
  </si>
  <si>
    <t/>
  </si>
  <si>
    <t>0</t>
  </si>
  <si>
    <t>ROUND(PRODUCT(E$ROW_PU$:H$ROW_LUNG$),2)</t>
  </si>
  <si>
    <t>0.00</t>
  </si>
  <si>
    <t>VG.0.01</t>
  </si>
  <si>
    <t/>
  </si>
  <si>
    <t>16.00</t>
  </si>
  <si>
    <t/>
  </si>
  <si>
    <t>0.700</t>
  </si>
  <si>
    <t>ROUND(PRODUCT(E$ROW_PU$:H$ROW_LUNG$),2)</t>
  </si>
  <si>
    <t>11.20</t>
  </si>
  <si>
    <t>VG.0.02</t>
  </si>
  <si>
    <t/>
  </si>
  <si>
    <t>11.50</t>
  </si>
  <si>
    <t/>
  </si>
  <si>
    <t>0.700</t>
  </si>
  <si>
    <t>ROUND(PRODUCT(E$ROW_PU$:H$ROW_LUNG$),2)</t>
  </si>
  <si>
    <t>8.05</t>
  </si>
  <si>
    <t>VG.0.03</t>
  </si>
  <si>
    <t/>
  </si>
  <si>
    <t>17.40</t>
  </si>
  <si>
    <t/>
  </si>
  <si>
    <t>0.700</t>
  </si>
  <si>
    <t>ROUND(PRODUCT(E$ROW_PU$:H$ROW_LUNG$),2)</t>
  </si>
  <si>
    <t>12.18</t>
  </si>
  <si>
    <t>VG.0.04</t>
  </si>
  <si>
    <t/>
  </si>
  <si>
    <t>30.75</t>
  </si>
  <si>
    <t/>
  </si>
  <si>
    <t>0.700</t>
  </si>
  <si>
    <t>ROUND(PRODUCT(E$ROW_PU$:H$ROW_LUNG$),2)</t>
  </si>
  <si>
    <t>21.53</t>
  </si>
  <si>
    <t>VG.0.08</t>
  </si>
  <si>
    <t/>
  </si>
  <si>
    <t>20.30</t>
  </si>
  <si>
    <t/>
  </si>
  <si>
    <t>0.700</t>
  </si>
  <si>
    <t>ROUND(PRODUCT(E$ROW_PU$:H$ROW_LUNG$),2)</t>
  </si>
  <si>
    <t>14.21</t>
  </si>
  <si>
    <t>VG.0.09</t>
  </si>
  <si>
    <t/>
  </si>
  <si>
    <t>48.91</t>
  </si>
  <si>
    <t/>
  </si>
  <si>
    <t>0.700</t>
  </si>
  <si>
    <t>ROUND(PRODUCT(E$ROW_PU$:H$ROW_LUNG$),2)</t>
  </si>
  <si>
    <t>34.24</t>
  </si>
  <si>
    <t>VG.0.10</t>
  </si>
  <si>
    <t/>
  </si>
  <si>
    <t>31.46</t>
  </si>
  <si>
    <t/>
  </si>
  <si>
    <t>0.700</t>
  </si>
  <si>
    <t>ROUND(PRODUCT(E$ROW_PU$:H$ROW_LUNG$),2)</t>
  </si>
  <si>
    <t>22.02</t>
  </si>
  <si>
    <t>VG.0.11</t>
  </si>
  <si>
    <t/>
  </si>
  <si>
    <t>14.15</t>
  </si>
  <si>
    <t/>
  </si>
  <si>
    <t>0.700</t>
  </si>
  <si>
    <t>ROUND(PRODUCT(E$ROW_PU$:H$ROW_LUNG$),2)</t>
  </si>
  <si>
    <t>9.91</t>
  </si>
  <si>
    <t>VG.0.12</t>
  </si>
  <si>
    <t/>
  </si>
  <si>
    <t>9.57</t>
  </si>
  <si>
    <t/>
  </si>
  <si>
    <t>0.700</t>
  </si>
  <si>
    <t>ROUND(PRODUCT(E$ROW_PU$:H$ROW_LUNG$),2)</t>
  </si>
  <si>
    <t>6.70</t>
  </si>
  <si>
    <t>VG.0.15</t>
  </si>
  <si>
    <t/>
  </si>
  <si>
    <t>14.46</t>
  </si>
  <si>
    <t/>
  </si>
  <si>
    <t>0.700</t>
  </si>
  <si>
    <t>ROUND(PRODUCT(E$ROW_PU$:H$ROW_LUNG$),2)</t>
  </si>
  <si>
    <t>10.12</t>
  </si>
  <si>
    <t>VG.0.16</t>
  </si>
  <si>
    <t/>
  </si>
  <si>
    <t>26.38</t>
  </si>
  <si>
    <t/>
  </si>
  <si>
    <t>0.700</t>
  </si>
  <si>
    <t>ROUND(PRODUCT(E$ROW_PU$:H$ROW_LUNG$),2)</t>
  </si>
  <si>
    <t>18.47</t>
  </si>
  <si>
    <t>VG.0.17 - VG.0.18</t>
  </si>
  <si>
    <t>2.00</t>
  </si>
  <si>
    <t>7.36</t>
  </si>
  <si>
    <t/>
  </si>
  <si>
    <t>0.700</t>
  </si>
  <si>
    <t>ROUND(PRODUCT(E$ROW_PU$:H$ROW_LUNG$),2)</t>
  </si>
  <si>
    <t>10.30</t>
  </si>
  <si>
    <t>VG.0.17 - VG.0.18</t>
  </si>
  <si>
    <t>2.00</t>
  </si>
  <si>
    <t>4.61</t>
  </si>
  <si>
    <t/>
  </si>
  <si>
    <t>0.700</t>
  </si>
  <si>
    <t>ROUND(PRODUCT(E$ROW_PU$:H$ROW_LUNG$),2)</t>
  </si>
  <si>
    <t>6.45</t>
  </si>
  <si>
    <t>3'</t>
  </si>
  <si>
    <t>SOMMANO m2</t>
  </si>
  <si>
    <t>ROUND(SUM(I$ROW_ID_SOMMANO_INIT$:I$ROW_ID_SOMMANO_FINE$),2)</t>
  </si>
  <si>
    <t>1131.08</t>
  </si>
  <si>
    <t>114.92</t>
  </si>
  <si>
    <t>ROUND(PRODUCT(I$ROW_SOMMANO_QTA$:J$ROW_UNITARIO$),2)</t>
  </si>
  <si>
    <t>129983.71</t>
  </si>
  <si>
    <t/>
  </si>
  <si>
    <t>119</t>
  </si>
  <si>
    <t>1C.09.240.0030.a</t>
  </si>
  <si>
    <t>Fornitura e posa in opera di porta tagliafuoco a due battenti, REI 60, di tipo omologato a norme UNI EN 1634-1, costituita da: - due ante tamburate, simmetriche o asimmetriche, in lamiera di acciaio zincato e preverniciato a fuoco o con polveri termoindurenti, pressosaldato; coibentate con materiali isolanti secondo la certificazione richiesta;  telaio in angolari o lamiera pressopiegata,  munito di zanche o tasselli da murare; guarnizioni termoespandenti e antifumo; serratura incassata con chiavi, scrocca e maniglia atermica antinfortunistica in plastica con anima acciaio; n 2 cerniere ogni battente, una munita di molle tarabili per la chiusura automatica ed una registrabile verticalmente; regolatore di chiusura per la corretta sequenza di chiusura delle ante, guarnizioni termoespandenti e antifumo; nelle seguenti misure, indicative rispetto alle produzioni di serie, con possibilità di produzione di misure speciali a richiesta: - passaggio netto cm 120x200-210 circa</t>
  </si>
  <si>
    <t>M I S U R A Z I O N I:</t>
  </si>
  <si>
    <t>PIANO INTERRATO</t>
  </si>
  <si>
    <t/>
  </si>
  <si>
    <t/>
  </si>
  <si>
    <t/>
  </si>
  <si>
    <t>0</t>
  </si>
  <si>
    <t>ROUND(PRODUCT(E$ROW_PU$:H$ROW_LUNG$),2)</t>
  </si>
  <si>
    <t>0.00</t>
  </si>
  <si>
    <t>VG.INT.01 - PT1</t>
  </si>
  <si>
    <t>1.00</t>
  </si>
  <si>
    <t/>
  </si>
  <si>
    <t/>
  </si>
  <si>
    <t/>
  </si>
  <si>
    <t>ROUND(PRODUCT(E$ROW_PU$:H$ROW_LUNG$),2)</t>
  </si>
  <si>
    <t>1.00</t>
  </si>
  <si>
    <t>3'</t>
  </si>
  <si>
    <t>SOMMANO cad</t>
  </si>
  <si>
    <t>ROUND(SUM(I$ROW_ID_SOMMANO_INIT$:I$ROW_ID_SOMMANO_FINE$),2)</t>
  </si>
  <si>
    <t>1.00</t>
  </si>
  <si>
    <t>763.75</t>
  </si>
  <si>
    <t>ROUND(PRODUCT(I$ROW_SOMMANO_QTA$:J$ROW_UNITARIO$),2)</t>
  </si>
  <si>
    <t>763.75</t>
  </si>
  <si>
    <t/>
  </si>
  <si>
    <t>120</t>
  </si>
  <si>
    <t>1C.07.300.0010.a</t>
  </si>
  <si>
    <t>Intonaco minerale colorato monocappa con malta premiscelata a base di calce, leganti idraulici, inerti selezionati e additivi, applicato su pareti verticali in due mani consecutive, lisciato, grattato e lavato; esclusi i ponteggi esterni; applicato: - su laterizio e blocchi in cemento, con applicazione manuale</t>
  </si>
  <si>
    <t>M I S U R A Z I O N I:</t>
  </si>
  <si>
    <t>Da considerarsi in analogia per intonachino con colorazione a scelta della D.LL. previa campionatura</t>
  </si>
  <si>
    <t/>
  </si>
  <si>
    <t/>
  </si>
  <si>
    <t/>
  </si>
  <si>
    <t>0</t>
  </si>
  <si>
    <t>ROUND(PRODUCT(E$ROW_PU$:H$ROW_LUNG$),2)</t>
  </si>
  <si>
    <t>0.00</t>
  </si>
  <si>
    <t>Vedi voce n° 113 [m² 885.92]</t>
  </si>
  <si>
    <t/>
  </si>
  <si>
    <t/>
  </si>
  <si>
    <t/>
  </si>
  <si>
    <t/>
  </si>
  <si>
    <t>ROUND(PRODUCT(E$ROW_PU$:H$ROW_LUNG$,885.92),2)</t>
  </si>
  <si>
    <t>885.92</t>
  </si>
  <si>
    <t>3'</t>
  </si>
  <si>
    <t>SOMMANO m²</t>
  </si>
  <si>
    <t>ROUND(SUM(I$ROW_ID_SOMMANO_INIT$:I$ROW_ID_SOMMANO_FINE$),2)</t>
  </si>
  <si>
    <t>885.92</t>
  </si>
  <si>
    <t>30.76</t>
  </si>
  <si>
    <t>ROUND(PRODUCT(I$ROW_SOMMANO_QTA$:J$ROW_UNITARIO$),2)</t>
  </si>
  <si>
    <t>27250.90</t>
  </si>
  <si>
    <t/>
  </si>
  <si>
    <t>121</t>
  </si>
  <si>
    <t>A65019a</t>
  </si>
  <si>
    <t>Muratura di mattoni dello spessore superiore ad una testa, retta o curva, compresi oneri e magisteri per esecuzione a piccoli tratti, ripresa di paramenti, archi, spalle, ammorsature, colonne a tutto tondo, ecc., effettuati a perfetta regola d'arte, esclusi eventuali oneri di tiro in alto: con mattoni pieni comuni: con malta idraulica. Prezzario DEI II Sem.2022</t>
  </si>
  <si>
    <t>M I S U R A Z I O N I:</t>
  </si>
  <si>
    <t>PIANO INTERRATO</t>
  </si>
  <si>
    <t/>
  </si>
  <si>
    <t/>
  </si>
  <si>
    <t/>
  </si>
  <si>
    <t>0</t>
  </si>
  <si>
    <t>ROUND(PRODUCT(E$ROW_PU$:H$ROW_LUNG$),2)</t>
  </si>
  <si>
    <t>0.00</t>
  </si>
  <si>
    <t>VG.INT.01</t>
  </si>
  <si>
    <t/>
  </si>
  <si>
    <t>0.65</t>
  </si>
  <si>
    <t>0.540</t>
  </si>
  <si>
    <t>0.665</t>
  </si>
  <si>
    <t>ROUND(PRODUCT(E$ROW_PU$:H$ROW_LUNG$),2)</t>
  </si>
  <si>
    <t>0.23</t>
  </si>
  <si>
    <t>VG.INT.02</t>
  </si>
  <si>
    <t/>
  </si>
  <si>
    <t>2.55</t>
  </si>
  <si>
    <t>0.400</t>
  </si>
  <si>
    <t>3.180</t>
  </si>
  <si>
    <t>ROUND(PRODUCT(E$ROW_PU$:H$ROW_LUNG$),2)</t>
  </si>
  <si>
    <t>3.24</t>
  </si>
  <si>
    <t>VG.INT.02</t>
  </si>
  <si>
    <t/>
  </si>
  <si>
    <t>6.46</t>
  </si>
  <si>
    <t>0.400</t>
  </si>
  <si>
    <t>3.180</t>
  </si>
  <si>
    <t>ROUND(PRODUCT(E$ROW_PU$:H$ROW_LUNG$),2)</t>
  </si>
  <si>
    <t>8.22</t>
  </si>
  <si>
    <t>VG.INT.02</t>
  </si>
  <si>
    <t/>
  </si>
  <si>
    <t>3.06</t>
  </si>
  <si>
    <t>0.400</t>
  </si>
  <si>
    <t>3.180</t>
  </si>
  <si>
    <t>ROUND(PRODUCT(E$ROW_PU$:H$ROW_LUNG$),2)</t>
  </si>
  <si>
    <t>3.89</t>
  </si>
  <si>
    <t>VG.INT.02</t>
  </si>
  <si>
    <t/>
  </si>
  <si>
    <t>2.46</t>
  </si>
  <si>
    <t>0.510</t>
  </si>
  <si>
    <t>3.180</t>
  </si>
  <si>
    <t>ROUND(PRODUCT(E$ROW_PU$:H$ROW_LUNG$),2)</t>
  </si>
  <si>
    <t>3.99</t>
  </si>
  <si>
    <t>VG.INT.02</t>
  </si>
  <si>
    <t/>
  </si>
  <si>
    <t>0.95</t>
  </si>
  <si>
    <t>0.250</t>
  </si>
  <si>
    <t>3.180</t>
  </si>
  <si>
    <t>ROUND(PRODUCT(E$ROW_PU$:H$ROW_LUNG$),2)</t>
  </si>
  <si>
    <t>0.76</t>
  </si>
  <si>
    <t>VG.INT.02</t>
  </si>
  <si>
    <t>2.00</t>
  </si>
  <si>
    <t>0.95</t>
  </si>
  <si>
    <t>0.200</t>
  </si>
  <si>
    <t>3.180</t>
  </si>
  <si>
    <t>ROUND(PRODUCT(E$ROW_PU$:H$ROW_LUNG$),2)</t>
  </si>
  <si>
    <t>1.21</t>
  </si>
  <si>
    <t>VG.INT.02</t>
  </si>
  <si>
    <t/>
  </si>
  <si>
    <t>2.26</t>
  </si>
  <si>
    <t>0.250</t>
  </si>
  <si>
    <t>3.180</t>
  </si>
  <si>
    <t>ROUND(PRODUCT(E$ROW_PU$:H$ROW_LUNG$),2)</t>
  </si>
  <si>
    <t>1.80</t>
  </si>
  <si>
    <t>PIANO TERRA</t>
  </si>
  <si>
    <t/>
  </si>
  <si>
    <t/>
  </si>
  <si>
    <t/>
  </si>
  <si>
    <t>0</t>
  </si>
  <si>
    <t>ROUND(PRODUCT(E$ROW_PU$:H$ROW_LUNG$),2)</t>
  </si>
  <si>
    <t>0.00</t>
  </si>
  <si>
    <t>VG.0.06 - Tamponamento finestrella</t>
  </si>
  <si>
    <t/>
  </si>
  <si>
    <t>0.65</t>
  </si>
  <si>
    <t>0.650</t>
  </si>
  <si>
    <t>0.470</t>
  </si>
  <si>
    <t>ROUND(PRODUCT(E$ROW_PU$:H$ROW_LUNG$),2)</t>
  </si>
  <si>
    <t>0.20</t>
  </si>
  <si>
    <t>Prospetto sud.est</t>
  </si>
  <si>
    <t/>
  </si>
  <si>
    <t>0.77</t>
  </si>
  <si>
    <t>0.330</t>
  </si>
  <si>
    <t>0.780</t>
  </si>
  <si>
    <t>ROUND(PRODUCT(E$ROW_PU$:H$ROW_LUNG$),2)</t>
  </si>
  <si>
    <t>0.20</t>
  </si>
  <si>
    <t>PIANO PRIMO</t>
  </si>
  <si>
    <t/>
  </si>
  <si>
    <t/>
  </si>
  <si>
    <t/>
  </si>
  <si>
    <t>0</t>
  </si>
  <si>
    <t>ROUND(PRODUCT(E$ROW_PU$:H$ROW_LUNG$),2)</t>
  </si>
  <si>
    <t>0.00</t>
  </si>
  <si>
    <t>VG.1.04 Innalzamento muro scala</t>
  </si>
  <si>
    <t>0.50</t>
  </si>
  <si>
    <t>2.54</t>
  </si>
  <si>
    <t>0.150</t>
  </si>
  <si>
    <t>1.610</t>
  </si>
  <si>
    <t>ROUND(PRODUCT(E$ROW_PU$:H$ROW_LUNG$),2)</t>
  </si>
  <si>
    <t>0.31</t>
  </si>
  <si>
    <t>VG.1.08 Foro passaggio sottotetto</t>
  </si>
  <si>
    <t/>
  </si>
  <si>
    <t>0.80</t>
  </si>
  <si>
    <t>0.350</t>
  </si>
  <si>
    <t>1.800</t>
  </si>
  <si>
    <t>ROUND(PRODUCT(E$ROW_PU$:H$ROW_LUNG$),2)</t>
  </si>
  <si>
    <t>0.50</t>
  </si>
  <si>
    <t>SOTTOTETTO</t>
  </si>
  <si>
    <t/>
  </si>
  <si>
    <t/>
  </si>
  <si>
    <t/>
  </si>
  <si>
    <t>0</t>
  </si>
  <si>
    <t>ROUND(PRODUCT(E$ROW_PU$:H$ROW_LUNG$),2)</t>
  </si>
  <si>
    <t>0.00</t>
  </si>
  <si>
    <t>Restringimento muratura per scala retrattile</t>
  </si>
  <si>
    <t>2.00</t>
  </si>
  <si>
    <t>0.09</t>
  </si>
  <si>
    <t>0.300</t>
  </si>
  <si>
    <t>1.300</t>
  </si>
  <si>
    <t>ROUND(PRODUCT(E$ROW_PU$:H$ROW_LUNG$),2)</t>
  </si>
  <si>
    <t>0.07</t>
  </si>
  <si>
    <t>Restringimento muratura per scala retrattile</t>
  </si>
  <si>
    <t/>
  </si>
  <si>
    <t>0.87</t>
  </si>
  <si>
    <t>0.300</t>
  </si>
  <si>
    <t>0.690</t>
  </si>
  <si>
    <t>ROUND(PRODUCT(E$ROW_PU$:H$ROW_LUNG$),2)</t>
  </si>
  <si>
    <t>0.18</t>
  </si>
  <si>
    <t>3'</t>
  </si>
  <si>
    <t>SOMMANO mc</t>
  </si>
  <si>
    <t>ROUND(SUM(I$ROW_ID_SOMMANO_INIT$:I$ROW_ID_SOMMANO_FINE$),2)</t>
  </si>
  <si>
    <t>24.80</t>
  </si>
  <si>
    <t>758.60</t>
  </si>
  <si>
    <t>ROUND(PRODUCT(I$ROW_SOMMANO_QTA$:J$ROW_UNITARIO$),2)</t>
  </si>
  <si>
    <t>18813.28</t>
  </si>
  <si>
    <t/>
  </si>
  <si>
    <t>122</t>
  </si>
  <si>
    <t>A65024a</t>
  </si>
  <si>
    <t>Muratura di mattoni dello spessore di una testa, compresi oneri e magisteri, anche per esecuzione a piccoli tratti, ripresa di paramenti, archi, spalle, ammorsature, colonne a tutto tondo, ecc., necessari a fornire l'opera realizzata a perfetta regola d'arte, esclusi eventuali oneri di tiro in alto: con mattoni semipieni doppio UNI (12 x 12 x 25 cm): con malta idraulica. Prezzario DEI II Sem.2022</t>
  </si>
  <si>
    <t>M I S U R A Z I O N I:</t>
  </si>
  <si>
    <t>PIANO INTERRATO</t>
  </si>
  <si>
    <t/>
  </si>
  <si>
    <t/>
  </si>
  <si>
    <t/>
  </si>
  <si>
    <t>0</t>
  </si>
  <si>
    <t>ROUND(PRODUCT(E$ROW_PU$:H$ROW_LUNG$),2)</t>
  </si>
  <si>
    <t>0.00</t>
  </si>
  <si>
    <t>VG.INT.02</t>
  </si>
  <si>
    <t/>
  </si>
  <si>
    <t>0.95</t>
  </si>
  <si>
    <t/>
  </si>
  <si>
    <t>1.740</t>
  </si>
  <si>
    <t>ROUND(PRODUCT(E$ROW_PU$:H$ROW_LUNG$),2)</t>
  </si>
  <si>
    <t>1.65</t>
  </si>
  <si>
    <t>PIANO TERRA</t>
  </si>
  <si>
    <t/>
  </si>
  <si>
    <t/>
  </si>
  <si>
    <t/>
  </si>
  <si>
    <t>0</t>
  </si>
  <si>
    <t>ROUND(PRODUCT(E$ROW_PU$:H$ROW_LUNG$),2)</t>
  </si>
  <si>
    <t>0.00</t>
  </si>
  <si>
    <t>VG.0.03</t>
  </si>
  <si>
    <t/>
  </si>
  <si>
    <t>1.89</t>
  </si>
  <si>
    <t/>
  </si>
  <si>
    <t>2.930</t>
  </si>
  <si>
    <t>ROUND(PRODUCT(E$ROW_PU$:H$ROW_LUNG$),2)</t>
  </si>
  <si>
    <t>5.54</t>
  </si>
  <si>
    <t>VG.0.06 Rifodera</t>
  </si>
  <si>
    <t/>
  </si>
  <si>
    <t>1.06</t>
  </si>
  <si>
    <t/>
  </si>
  <si>
    <t>1.200</t>
  </si>
  <si>
    <t>ROUND(PRODUCT(E$ROW_PU$:H$ROW_LUNG$),2)</t>
  </si>
  <si>
    <t>1.27</t>
  </si>
  <si>
    <t>VG.0.06 - VG.0.07</t>
  </si>
  <si>
    <t/>
  </si>
  <si>
    <t>0.40</t>
  </si>
  <si>
    <t/>
  </si>
  <si>
    <t>1.990</t>
  </si>
  <si>
    <t>ROUND(PRODUCT(E$ROW_PU$:H$ROW_LUNG$),2)</t>
  </si>
  <si>
    <t>0.80</t>
  </si>
  <si>
    <t>3'</t>
  </si>
  <si>
    <t>SOMMANO mq</t>
  </si>
  <si>
    <t>ROUND(SUM(I$ROW_ID_SOMMANO_INIT$:I$ROW_ID_SOMMANO_FINE$),2)</t>
  </si>
  <si>
    <t>9.26</t>
  </si>
  <si>
    <t>76.60</t>
  </si>
  <si>
    <t>ROUND(PRODUCT(I$ROW_SOMMANO_QTA$:J$ROW_UNITARIO$),2)</t>
  </si>
  <si>
    <t>709.32</t>
  </si>
  <si>
    <t/>
  </si>
  <si>
    <t>123</t>
  </si>
  <si>
    <t>A65020a</t>
  </si>
  <si>
    <t>Muratura di mattoni dello spessore superiore ad una testa, retta o curva, compresi oneri e magisteri per esecuzione a piccoli tratti, ripresa di paramenti, archi, spalle, ammorsature, colonne a tutto tondo, ecc., effettuati a perfetta regola d'arte, esclusi eventuali oneri di tiro in alto: con mattoni semipieni doppio UNI (12 x 12 x 25 cm): con malta idraulica. Prezzario DEI II Sem.2022</t>
  </si>
  <si>
    <t>M I S U R A Z I O N I:</t>
  </si>
  <si>
    <t>PIANO TERRA</t>
  </si>
  <si>
    <t/>
  </si>
  <si>
    <t/>
  </si>
  <si>
    <t/>
  </si>
  <si>
    <t>0</t>
  </si>
  <si>
    <t>ROUND(PRODUCT(E$ROW_PU$:H$ROW_LUNG$),2)</t>
  </si>
  <si>
    <t>0.00</t>
  </si>
  <si>
    <t>VG.0.03</t>
  </si>
  <si>
    <t/>
  </si>
  <si>
    <t>2.78</t>
  </si>
  <si>
    <t>0.250</t>
  </si>
  <si>
    <t>2.930</t>
  </si>
  <si>
    <t>ROUND(PRODUCT(E$ROW_PU$:H$ROW_LUNG$),2)</t>
  </si>
  <si>
    <t>2.04</t>
  </si>
  <si>
    <t>VG.0.06</t>
  </si>
  <si>
    <t/>
  </si>
  <si>
    <t>1.06</t>
  </si>
  <si>
    <t>0.200</t>
  </si>
  <si>
    <t>2.000</t>
  </si>
  <si>
    <t>ROUND(PRODUCT(E$ROW_PU$:H$ROW_LUNG$),2)</t>
  </si>
  <si>
    <t>0.42</t>
  </si>
  <si>
    <t>VG.0.06</t>
  </si>
  <si>
    <t/>
  </si>
  <si>
    <t>1.06</t>
  </si>
  <si>
    <t>0.200</t>
  </si>
  <si>
    <t>2.790</t>
  </si>
  <si>
    <t>ROUND(PRODUCT(E$ROW_PU$:H$ROW_LUNG$),2)</t>
  </si>
  <si>
    <t>0.59</t>
  </si>
  <si>
    <t>3'</t>
  </si>
  <si>
    <t>SOMMANO mc</t>
  </si>
  <si>
    <t>ROUND(SUM(I$ROW_ID_SOMMANO_INIT$:I$ROW_ID_SOMMANO_FINE$),2)</t>
  </si>
  <si>
    <t>3.05</t>
  </si>
  <si>
    <t>469.67</t>
  </si>
  <si>
    <t>ROUND(PRODUCT(I$ROW_SOMMANO_QTA$:J$ROW_UNITARIO$),2)</t>
  </si>
  <si>
    <t>1432.49</t>
  </si>
  <si>
    <t/>
  </si>
  <si>
    <t>124</t>
  </si>
  <si>
    <t>1C.06.560.0050.a</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</si>
  <si>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una lastra da 13 mm per faccia</t>
  </si>
  <si>
    <t>M I S U R A Z I O N I:</t>
  </si>
  <si>
    <t>Tipologia parete M9</t>
  </si>
  <si>
    <t/>
  </si>
  <si>
    <t/>
  </si>
  <si>
    <t/>
  </si>
  <si>
    <t>0</t>
  </si>
  <si>
    <t>ROUND(PRODUCT(E$ROW_PU$:H$ROW_LUNG$),2)</t>
  </si>
  <si>
    <t>0.00</t>
  </si>
  <si>
    <t>PIANO AMMEZZATO</t>
  </si>
  <si>
    <t/>
  </si>
  <si>
    <t/>
  </si>
  <si>
    <t/>
  </si>
  <si>
    <t>0</t>
  </si>
  <si>
    <t>ROUND(PRODUCT(E$ROW_PU$:H$ROW_LUNG$),2)</t>
  </si>
  <si>
    <t>0.00</t>
  </si>
  <si>
    <t>VG.AM.03</t>
  </si>
  <si>
    <t/>
  </si>
  <si>
    <t>3.83</t>
  </si>
  <si>
    <t/>
  </si>
  <si>
    <t>2.080</t>
  </si>
  <si>
    <t>ROUND(PRODUCT(E$ROW_PU$:H$ROW_LUNG$),2)</t>
  </si>
  <si>
    <t>7.97</t>
  </si>
  <si>
    <t>VG.AM.03</t>
  </si>
  <si>
    <t/>
  </si>
  <si>
    <t>0.22</t>
  </si>
  <si>
    <t/>
  </si>
  <si>
    <t>2.080</t>
  </si>
  <si>
    <t>ROUND(PRODUCT(E$ROW_PU$:H$ROW_LUNG$),2)</t>
  </si>
  <si>
    <t>0.46</t>
  </si>
  <si>
    <t>VG.AM.03</t>
  </si>
  <si>
    <t/>
  </si>
  <si>
    <t>0.49</t>
  </si>
  <si>
    <t/>
  </si>
  <si>
    <t>2.080</t>
  </si>
  <si>
    <t>ROUND(PRODUCT(E$ROW_PU$:H$ROW_LUNG$),2)</t>
  </si>
  <si>
    <t>1.02</t>
  </si>
  <si>
    <t>3'</t>
  </si>
  <si>
    <t>SOMMANO m²</t>
  </si>
  <si>
    <t>ROUND(SUM(I$ROW_ID_SOMMANO_INIT$:I$ROW_ID_SOMMANO_FINE$),2)</t>
  </si>
  <si>
    <t>9.45</t>
  </si>
  <si>
    <t>36.88</t>
  </si>
  <si>
    <t>ROUND(PRODUCT(I$ROW_SOMMANO_QTA$:J$ROW_UNITARIO$),2)</t>
  </si>
  <si>
    <t>348.52</t>
  </si>
  <si>
    <t/>
  </si>
  <si>
    <t>125</t>
  </si>
  <si>
    <t>1C.06.560.0050.b</t>
  </si>
  <si>
    <t>Parete realizzata con lastre in gesso rivestito a bordi assottigliati sulle due facce ed interposta armatura in profilati di acciaio zincati da 6/10 mm per guide a pavimento e a soffitto e per montanti ad interasse di 60 cm, compresi i fissaggi, la rasatura dei giunti, i piani di lavoro interni e l'assistenza muraria - con doppia lastra da 13 mm per faccia</t>
  </si>
  <si>
    <t>M I S U R A Z I O N I:</t>
  </si>
  <si>
    <t>Tipologia parete M8</t>
  </si>
  <si>
    <t/>
  </si>
  <si>
    <t/>
  </si>
  <si>
    <t/>
  </si>
  <si>
    <t>0</t>
  </si>
  <si>
    <t>ROUND(PRODUCT(E$ROW_PU$:H$ROW_LUNG$),2)</t>
  </si>
  <si>
    <t>0.00</t>
  </si>
  <si>
    <t>PIANO TERRA</t>
  </si>
  <si>
    <t/>
  </si>
  <si>
    <t/>
  </si>
  <si>
    <t/>
  </si>
  <si>
    <t>0</t>
  </si>
  <si>
    <t>ROUND(PRODUCT(E$ROW_PU$:H$ROW_LUNG$),2)</t>
  </si>
  <si>
    <t>0.00</t>
  </si>
  <si>
    <t>VG.0.03</t>
  </si>
  <si>
    <t/>
  </si>
  <si>
    <t>1.67</t>
  </si>
  <si>
    <t/>
  </si>
  <si>
    <t>2.930</t>
  </si>
  <si>
    <t>ROUND(PRODUCT(E$ROW_PU$:H$ROW_LUNG$),2)</t>
  </si>
  <si>
    <t>4.89</t>
  </si>
  <si>
    <t>VG.0.03</t>
  </si>
  <si>
    <t/>
  </si>
  <si>
    <t>2.78</t>
  </si>
  <si>
    <t/>
  </si>
  <si>
    <t>2.930</t>
  </si>
  <si>
    <t>ROUND(PRODUCT(E$ROW_PU$:H$ROW_LUNG$),2)</t>
  </si>
  <si>
    <t>8.15</t>
  </si>
  <si>
    <t>PIANO PRIMO</t>
  </si>
  <si>
    <t/>
  </si>
  <si>
    <t/>
  </si>
  <si>
    <t/>
  </si>
  <si>
    <t>0</t>
  </si>
  <si>
    <t>ROUND(PRODUCT(E$ROW_PU$:H$ROW_LUNG$),2)</t>
  </si>
  <si>
    <t>0.00</t>
  </si>
  <si>
    <t>VG.1.01 - Comprese lastre di chiusura laterale</t>
  </si>
  <si>
    <t/>
  </si>
  <si>
    <t>1.50</t>
  </si>
  <si>
    <t/>
  </si>
  <si>
    <t>2.200</t>
  </si>
  <si>
    <t>ROUND(PRODUCT(E$ROW_PU$:H$ROW_LUNG$),2)</t>
  </si>
  <si>
    <t>3.30</t>
  </si>
  <si>
    <t>VG.1.07 - Comprese lastre di chiusura laterale</t>
  </si>
  <si>
    <t/>
  </si>
  <si>
    <t>1.50</t>
  </si>
  <si>
    <t/>
  </si>
  <si>
    <t>2.200</t>
  </si>
  <si>
    <t>ROUND(PRODUCT(E$ROW_PU$:H$ROW_LUNG$),2)</t>
  </si>
  <si>
    <t>3.30</t>
  </si>
  <si>
    <t>3'</t>
  </si>
  <si>
    <t>SOMMANO m²</t>
  </si>
  <si>
    <t>ROUND(SUM(I$ROW_ID_SOMMANO_INIT$:I$ROW_ID_SOMMANO_FINE$),2)</t>
  </si>
  <si>
    <t>19.64</t>
  </si>
  <si>
    <t>48.09</t>
  </si>
  <si>
    <t>ROUND(PRODUCT(I$ROW_SOMMANO_QTA$:J$ROW_UNITARIO$),2)</t>
  </si>
  <si>
    <t>944.49</t>
  </si>
  <si>
    <t/>
  </si>
  <si>
    <t>126</t>
  </si>
  <si>
    <t>02.03.20.h</t>
  </si>
  <si>
    <t>Fornitura e posa di parete divisoria interna realizzata con lastre in gesso rivestito (cartongesso), a norma DIN 18180, altezza massima 4,00 m, fissate con viti autoperforanti fosfatate, su orditura metallica in acciaio zincato dello spessore di 0,6 mm, a norma DIN, con guide ad "U" e montanti a "C" posti con interasse massimo di 600 mm, compresa la stuccatura dei giunti e delle teste delle viti in modo da attenere una superficie pronta per la finitura, paraspigoli esclusi. Compreso il ponteggio fino ad un’altezza dei locali di 4,00 m: con doppia orditura metallica parallela della larghezza di 75 mm. cadauna, rivestimento su ambo i lati e sul lato interno con una lastra standard dello spessore di 12,5 mm. Prezzario Provinciale Opere Edili Mantova 1/2022</t>
  </si>
  <si>
    <t>M I S U R A Z I O N I:</t>
  </si>
  <si>
    <t>Tipologia parete M7</t>
  </si>
  <si>
    <t/>
  </si>
  <si>
    <t/>
  </si>
  <si>
    <t/>
  </si>
  <si>
    <t>0</t>
  </si>
  <si>
    <t>ROUND(PRODUCT(E$ROW_PU$:H$ROW_LUNG$),2)</t>
  </si>
  <si>
    <t>0.00</t>
  </si>
  <si>
    <t>PIANO TERRA</t>
  </si>
  <si>
    <t/>
  </si>
  <si>
    <t/>
  </si>
  <si>
    <t/>
  </si>
  <si>
    <t>0</t>
  </si>
  <si>
    <t>ROUND(PRODUCT(E$ROW_PU$:H$ROW_LUNG$),2)</t>
  </si>
  <si>
    <t>0.00</t>
  </si>
  <si>
    <t>VG.0.11 - Comprese lastre di chiusura laterale</t>
  </si>
  <si>
    <t/>
  </si>
  <si>
    <t>1.40</t>
  </si>
  <si>
    <t/>
  </si>
  <si>
    <t>2.200</t>
  </si>
  <si>
    <t>ROUND(PRODUCT(E$ROW_PU$:H$ROW_LUNG$),2)</t>
  </si>
  <si>
    <t>3.08</t>
  </si>
  <si>
    <t>PIANO PRIMO</t>
  </si>
  <si>
    <t/>
  </si>
  <si>
    <t/>
  </si>
  <si>
    <t/>
  </si>
  <si>
    <t>0</t>
  </si>
  <si>
    <t>ROUND(PRODUCT(E$ROW_PU$:H$ROW_LUNG$),2)</t>
  </si>
  <si>
    <t>0.00</t>
  </si>
  <si>
    <t>VG.1.01 - Comprese lastre di chiusura laterale</t>
  </si>
  <si>
    <t/>
  </si>
  <si>
    <t>1.26</t>
  </si>
  <si>
    <t/>
  </si>
  <si>
    <t>2.200</t>
  </si>
  <si>
    <t>ROUND(PRODUCT(E$ROW_PU$:H$ROW_LUNG$),2)</t>
  </si>
  <si>
    <t>2.77</t>
  </si>
  <si>
    <t>VG.1.07 - Comprese lastre di chiusura laterale</t>
  </si>
  <si>
    <t/>
  </si>
  <si>
    <t>1.25</t>
  </si>
  <si>
    <t/>
  </si>
  <si>
    <t>2.200</t>
  </si>
  <si>
    <t>ROUND(PRODUCT(E$ROW_PU$:H$ROW_LUNG$),2)</t>
  </si>
  <si>
    <t>2.75</t>
  </si>
  <si>
    <t>3'</t>
  </si>
  <si>
    <t>SOMMANO m2</t>
  </si>
  <si>
    <t>ROUND(SUM(I$ROW_ID_SOMMANO_INIT$:I$ROW_ID_SOMMANO_FINE$),2)</t>
  </si>
  <si>
    <t>8.60</t>
  </si>
  <si>
    <t>32.85</t>
  </si>
  <si>
    <t>ROUND(PRODUCT(I$ROW_SOMMANO_QTA$:J$ROW_UNITARIO$),2)</t>
  </si>
  <si>
    <t>282.51</t>
  </si>
  <si>
    <t/>
  </si>
  <si>
    <t>127</t>
  </si>
  <si>
    <t>02.03.21.h</t>
  </si>
  <si>
    <t>Fornitura e posa di controparete realizzata in lastre di gesso rivestito (cartongesso), a norma DIN 18180, dello spessore di mm 12,5, fissate con viti autoperforanti fosfatate su orditura metallica in acciaio zincato dello spessore di mm 0,6, a norma DIN, con guide ad "U" e montanti a "C" posti con interasse massimo di mm 600, compresa la stuccatura dei giunti e delle teste viti in modo da ottenere una superficie pronta per la finitura, paraspigoli esclusi. Compreso il ponteggio fino ad un'altezza dei locali di m 4,00: con singola orditura metallica della larghezza di 75 mm, rivestimento con una lastra standard dello spessore di 12,5 mm, spessore totale 100 mm. Prezzario Provinciale Opere Edili Mantova 1/2022</t>
  </si>
  <si>
    <t>M I S U R A Z I O N I:</t>
  </si>
  <si>
    <t>Tipologia parete M8.1</t>
  </si>
  <si>
    <t/>
  </si>
  <si>
    <t/>
  </si>
  <si>
    <t/>
  </si>
  <si>
    <t>0</t>
  </si>
  <si>
    <t>ROUND(PRODUCT(E$ROW_PU$:H$ROW_LUNG$),2)</t>
  </si>
  <si>
    <t>0.00</t>
  </si>
  <si>
    <t>PIANO TERRA</t>
  </si>
  <si>
    <t/>
  </si>
  <si>
    <t/>
  </si>
  <si>
    <t/>
  </si>
  <si>
    <t>0</t>
  </si>
  <si>
    <t>ROUND(PRODUCT(E$ROW_PU$:H$ROW_LUNG$),2)</t>
  </si>
  <si>
    <t>0.00</t>
  </si>
  <si>
    <t>VG.0.03</t>
  </si>
  <si>
    <t/>
  </si>
  <si>
    <t>1.67</t>
  </si>
  <si>
    <t/>
  </si>
  <si>
    <t>2.930</t>
  </si>
  <si>
    <t>ROUND(PRODUCT(E$ROW_PU$:H$ROW_LUNG$),2)</t>
  </si>
  <si>
    <t>4.89</t>
  </si>
  <si>
    <t>3'</t>
  </si>
  <si>
    <t>SOMMANO m2</t>
  </si>
  <si>
    <t>ROUND(SUM(I$ROW_ID_SOMMANO_INIT$:I$ROW_ID_SOMMANO_FINE$),2)</t>
  </si>
  <si>
    <t>4.89</t>
  </si>
  <si>
    <t>22.69</t>
  </si>
  <si>
    <t>ROUND(PRODUCT(I$ROW_SOMMANO_QTA$:J$ROW_UNITARIO$),2)</t>
  </si>
  <si>
    <t>110.95</t>
  </si>
  <si>
    <t/>
  </si>
  <si>
    <t>128</t>
  </si>
  <si>
    <t>02.03.20.z03</t>
  </si>
  <si>
    <t>Fornitura e posa di parete divisoria interna realizzata con lastre in gesso rivestito (cartongesso), a norma DIN 18180, altezza massima 4,00 m, fissate con viti autoperforanti fosfatate, su orditura metallica in acciaio zincato dello spessore di 0,6 mm, a norma DIN, con guide ad "U" e montanti a "C" posti con interasse massimo di 600 mm, compresa la stuccatura dei giunti e delle teste delle viti in modo da attenere una superficie pronta per la finitura, paraspigoli esclusi. Compreso il ponteggio fino ad un’altezza dei locali di 4,00 m: maggiorazione per l'aggiunta di uno strato di pannelli di cartongesso idrorepellente sp.mm. 12,5 (Euroclasse- A2-s1-d0). Prezzario Provinciale Opere Edili Mantova 1/2022</t>
  </si>
  <si>
    <t>M I S U R A Z I O N I:</t>
  </si>
  <si>
    <t>Vedi voce n° 126 [m2 8.60]</t>
  </si>
  <si>
    <t/>
  </si>
  <si>
    <t/>
  </si>
  <si>
    <t/>
  </si>
  <si>
    <t/>
  </si>
  <si>
    <t>ROUND(PRODUCT(E$ROW_PU$:H$ROW_LUNG$,8.60),2)</t>
  </si>
  <si>
    <t>8.60</t>
  </si>
  <si>
    <t>Vedi voce n° 127 [m2 4.89]</t>
  </si>
  <si>
    <t/>
  </si>
  <si>
    <t/>
  </si>
  <si>
    <t/>
  </si>
  <si>
    <t/>
  </si>
  <si>
    <t>ROUND(PRODUCT(E$ROW_PU$:H$ROW_LUNG$,4.89),2)</t>
  </si>
  <si>
    <t>4.89</t>
  </si>
  <si>
    <t>3'</t>
  </si>
  <si>
    <t>SOMMANO m2</t>
  </si>
  <si>
    <t>ROUND(SUM(I$ROW_ID_SOMMANO_INIT$:I$ROW_ID_SOMMANO_FINE$),2)</t>
  </si>
  <si>
    <t>13.49</t>
  </si>
  <si>
    <t>15.10</t>
  </si>
  <si>
    <t>ROUND(PRODUCT(I$ROW_SOMMANO_QTA$:J$ROW_UNITARIO$),2)</t>
  </si>
  <si>
    <t>203.70</t>
  </si>
  <si>
    <t/>
  </si>
  <si>
    <t>129</t>
  </si>
  <si>
    <t>1C.10.500.0020.a</t>
  </si>
  <si>
    <t>Isolamento termico e acustico in intercapedine realizzato con pannelli autoportanti a tutta altezza in lana di vetro idrorepellente, rispondenti ai Criteri Ambientali Minimi di cui al Decreto 11 ottobre 2017 del Ministero dell'Ambiente e della tutela del Territorio e del Mare, prodotti con almeno l'80% di vetro riciclato e con legante di origine naturale, che garantisce la massima qualità dell'aria, rivestito su entrambe le facce con un velo di vetro; conduttività termica W/mK 0,032, conforme alla norma UNI EN 13162, reazione al fuoco in Euroclasse A1, con marcatura CE. Compresi: tagli e sigillature, adattamenti, fissaggio con  qualsiasi mezzo a qualsiasi struttura, assistenza muraria e piani di lavoro. Negli spessori:- 40 mm</t>
  </si>
  <si>
    <t>M I S U R A Z I O N I:</t>
  </si>
  <si>
    <t>Vedi voce n° 124 [m² 9.45]</t>
  </si>
  <si>
    <t/>
  </si>
  <si>
    <t/>
  </si>
  <si>
    <t/>
  </si>
  <si>
    <t/>
  </si>
  <si>
    <t>ROUND(PRODUCT(E$ROW_PU$:H$ROW_LUNG$,9.45),2)</t>
  </si>
  <si>
    <t>9.45</t>
  </si>
  <si>
    <t>Vedi voce n° 125 [m² 19.64]</t>
  </si>
  <si>
    <t/>
  </si>
  <si>
    <t/>
  </si>
  <si>
    <t/>
  </si>
  <si>
    <t/>
  </si>
  <si>
    <t>ROUND(PRODUCT(E$ROW_PU$:H$ROW_LUNG$,19.64),2)</t>
  </si>
  <si>
    <t>19.64</t>
  </si>
  <si>
    <t>Vedi voce n° 126 [m2 8.60]</t>
  </si>
  <si>
    <t/>
  </si>
  <si>
    <t/>
  </si>
  <si>
    <t/>
  </si>
  <si>
    <t/>
  </si>
  <si>
    <t>ROUND(PRODUCT(E$ROW_PU$:H$ROW_LUNG$,8.60),2)</t>
  </si>
  <si>
    <t>8.60</t>
  </si>
  <si>
    <t>Vedi voce n° 127 [m2 4.89]</t>
  </si>
  <si>
    <t/>
  </si>
  <si>
    <t/>
  </si>
  <si>
    <t/>
  </si>
  <si>
    <t/>
  </si>
  <si>
    <t>ROUND(PRODUCT(E$ROW_PU$:H$ROW_LUNG$,4.89),2)</t>
  </si>
  <si>
    <t>4.89</t>
  </si>
  <si>
    <t>3'</t>
  </si>
  <si>
    <t>SOMMANO m²</t>
  </si>
  <si>
    <t>ROUND(SUM(I$ROW_ID_SOMMANO_INIT$:I$ROW_ID_SOMMANO_FINE$),2)</t>
  </si>
  <si>
    <t>42.58</t>
  </si>
  <si>
    <t>21.35</t>
  </si>
  <si>
    <t>ROUND(PRODUCT(I$ROW_SOMMANO_QTA$:J$ROW_UNITARIO$),2)</t>
  </si>
  <si>
    <t>909.08</t>
  </si>
  <si>
    <t/>
  </si>
  <si>
    <t>130</t>
  </si>
  <si>
    <t>1C.10.500.0020.b</t>
  </si>
  <si>
    <t>Isolamento termico e acustico in intercapedine realizzato con pannelli autoportanti a tutta altezza in lana di vetro idrorepellente, rispondenti ai Criteri Ambientali Minimi di cui al Decreto 11 ottobre 2017 del Ministero dell'Ambiente e della tutela del Territorio e del Mare, prodotti con almeno l'80% di vetro riciclato e con legante di origine naturale, che garantisce la massima qualità dell'aria, rivestito su entrambe le facce con un velo di vetro; conduttività termica W/mK 0,032, conforme alla norma UNI EN 13162, reazione al fuoco in Euroclasse A1, con marcatura CE. Compresi: tagli e sigillature, adattamenti, fissaggio con  qualsiasi mezzo a qualsiasi struttura, assistenza muraria e piani di lavoro. Negli spessori:- per ogni 10 mm in più</t>
  </si>
  <si>
    <t>M I S U R A Z I O N I:</t>
  </si>
  <si>
    <t>Vedi voce n° 126 [m2 8.60]</t>
  </si>
  <si>
    <t>6.00</t>
  </si>
  <si>
    <t/>
  </si>
  <si>
    <t/>
  </si>
  <si>
    <t/>
  </si>
  <si>
    <t>ROUND(PRODUCT(E$ROW_PU$:H$ROW_LUNG$,8.60),2)</t>
  </si>
  <si>
    <t>51.60</t>
  </si>
  <si>
    <t>Vedi voce n° 128 [m2 13.49]</t>
  </si>
  <si>
    <t>3.00</t>
  </si>
  <si>
    <t/>
  </si>
  <si>
    <t/>
  </si>
  <si>
    <t/>
  </si>
  <si>
    <t>ROUND(PRODUCT(E$ROW_PU$:H$ROW_LUNG$,13.49),2)</t>
  </si>
  <si>
    <t>40.47</t>
  </si>
  <si>
    <t>3'</t>
  </si>
  <si>
    <t>SOMMANO m² x cm</t>
  </si>
  <si>
    <t>ROUND(SUM(I$ROW_ID_SOMMANO_INIT$:I$ROW_ID_SOMMANO_FINE$),2)</t>
  </si>
  <si>
    <t>92.07</t>
  </si>
  <si>
    <t>3.54</t>
  </si>
  <si>
    <t>ROUND(PRODUCT(I$ROW_SOMMANO_QTA$:J$ROW_UNITARIO$),2)</t>
  </si>
  <si>
    <t>325.93</t>
  </si>
  <si>
    <t/>
  </si>
  <si>
    <t>131</t>
  </si>
  <si>
    <t>02.03.20.p</t>
  </si>
  <si>
    <t>Fornitura e posa di parete divisoria interna realizzata con lastre in gesso rivestito (cartongesso), a norma DIN 18180, altezza massima 4,00 m, fissate con viti autoperforanti fosfatate, su orditura metallica in acciaio zincato dello spessore di 0,6 mm, a norma DIN, con guide ad "U" e montanti a "C" posti con interasse massimo di 600 mm, compresa la stuccatura dei giunti e delle teste delle viti in modo da attenere una superficie pronta per la finitura, paraspigoli esclusi. Compreso il ponteggio fino ad un’altezza dei locali di 4,00 m: sovrapprezzo per l’utilizzo di lastre idrorepellenti per ambienti umidi. Prezzario Provinciale Opere Edili Mantova 1/2022</t>
  </si>
  <si>
    <t>M I S U R A Z I O N I:</t>
  </si>
  <si>
    <t>Vedi voce n° 125 [m² 19.64]</t>
  </si>
  <si>
    <t>2.00</t>
  </si>
  <si>
    <t/>
  </si>
  <si>
    <t/>
  </si>
  <si>
    <t/>
  </si>
  <si>
    <t>ROUND(PRODUCT(E$ROW_PU$:H$ROW_LUNG$,19.64),2)</t>
  </si>
  <si>
    <t>39.28</t>
  </si>
  <si>
    <t>Vedi voce n° 126 [m2 8.60]</t>
  </si>
  <si>
    <t>2.00</t>
  </si>
  <si>
    <t/>
  </si>
  <si>
    <t/>
  </si>
  <si>
    <t/>
  </si>
  <si>
    <t>ROUND(PRODUCT(E$ROW_PU$:H$ROW_LUNG$,8.60),2)</t>
  </si>
  <si>
    <t>17.20</t>
  </si>
  <si>
    <t>Vedi voce n° 127 [m2 4.89]</t>
  </si>
  <si>
    <t/>
  </si>
  <si>
    <t/>
  </si>
  <si>
    <t/>
  </si>
  <si>
    <t/>
  </si>
  <si>
    <t>ROUND(PRODUCT(E$ROW_PU$:H$ROW_LUNG$,4.89),2)</t>
  </si>
  <si>
    <t>4.89</t>
  </si>
  <si>
    <t>3'</t>
  </si>
  <si>
    <t>SOMMANO m2</t>
  </si>
  <si>
    <t>ROUND(SUM(I$ROW_ID_SOMMANO_INIT$:I$ROW_ID_SOMMANO_FINE$),2)</t>
  </si>
  <si>
    <t>61.37</t>
  </si>
  <si>
    <t>4.36</t>
  </si>
  <si>
    <t>ROUND(PRODUCT(I$ROW_SOMMANO_QTA$:J$ROW_UNITARIO$),2)</t>
  </si>
  <si>
    <t>267.57</t>
  </si>
  <si>
    <t/>
  </si>
  <si>
    <t>132</t>
  </si>
  <si>
    <t>C35019k</t>
  </si>
  <si>
    <t>Elementi portanti orizzontali a sezione rettangolare di legno massello o lamellare, con superfici in vista piallate, di sezione adeguata, opportunamente classificato in base alla norma UNI EN 338 come previsto dalla attuale normativa in materia di progettazione sismica, resistenza caratteristica a flessione 24 MPa, inclusi gli oneri per il trasporto e la movimentazione nell'ambito del cantiere, il montaggio a cura di personale specializzato ed ogni altra prestazione compreso il controllo e accettazione di elaborati costruttivi forniti dal produttore o dal progettista. Sono compresi nel prezzo i piani di lavoro interni, la pulizia finale, il trasporto a discarica del materiale di risulta differenziato e quant'altro per dare il lavoro finito a regola d'arte secondo i protocolli di montaggio stabiliti nel C.S.A o dalla D.L.: larice massello.  Prezzario DEI II Sem.2022</t>
  </si>
  <si>
    <t>M I S U R A Z I O N I:</t>
  </si>
  <si>
    <t>Travi principali 20X20 cm</t>
  </si>
  <si>
    <t/>
  </si>
  <si>
    <t/>
  </si>
  <si>
    <t/>
  </si>
  <si>
    <t>0</t>
  </si>
  <si>
    <t>ROUND(PRODUCT(E$ROW_PU$:H$ROW_LUNG$),2)</t>
  </si>
  <si>
    <t>0.00</t>
  </si>
  <si>
    <t>COPERTURA</t>
  </si>
  <si>
    <t/>
  </si>
  <si>
    <t/>
  </si>
  <si>
    <t/>
  </si>
  <si>
    <t>0</t>
  </si>
  <si>
    <t>ROUND(PRODUCT(E$ROW_PU$:H$ROW_LUNG$),2)</t>
  </si>
  <si>
    <t>0.00</t>
  </si>
  <si>
    <t>Falda Nord-est - Lunghezza media travi 13.70 mt</t>
  </si>
  <si>
    <t>12.00</t>
  </si>
  <si>
    <t>13.70</t>
  </si>
  <si>
    <t>0.180</t>
  </si>
  <si>
    <t>0.200</t>
  </si>
  <si>
    <t>ROUND(PRODUCT(E$ROW_PU$:H$ROW_LUNG$),2)</t>
  </si>
  <si>
    <t>5.92</t>
  </si>
  <si>
    <t>Falda Sud-ovest - Lunghezza media travi 13.40 mt</t>
  </si>
  <si>
    <t>13.00</t>
  </si>
  <si>
    <t>13.40</t>
  </si>
  <si>
    <t>0.200</t>
  </si>
  <si>
    <t>0.200</t>
  </si>
  <si>
    <t>ROUND(PRODUCT(E$ROW_PU$:H$ROW_LUNG$),2)</t>
  </si>
  <si>
    <t>6.97</t>
  </si>
  <si>
    <t>Falda Sud-est - Lunghezza media travi 11.50 mt</t>
  </si>
  <si>
    <t>10.00</t>
  </si>
  <si>
    <t>11.50</t>
  </si>
  <si>
    <t>0.200</t>
  </si>
  <si>
    <t>0.200</t>
  </si>
  <si>
    <t>ROUND(PRODUCT(E$ROW_PU$:H$ROW_LUNG$),2)</t>
  </si>
  <si>
    <t>4.60</t>
  </si>
  <si>
    <t>Falda Nord-ovest - Lunghezza media travi 10.70  mt</t>
  </si>
  <si>
    <t>11.00</t>
  </si>
  <si>
    <t>10.70</t>
  </si>
  <si>
    <t>0.200</t>
  </si>
  <si>
    <t>0.200</t>
  </si>
  <si>
    <t>ROUND(PRODUCT(E$ROW_PU$:H$ROW_LUNG$),2)</t>
  </si>
  <si>
    <t>4.71</t>
  </si>
  <si>
    <t>Arcarecci</t>
  </si>
  <si>
    <t/>
  </si>
  <si>
    <t/>
  </si>
  <si>
    <t/>
  </si>
  <si>
    <t>0</t>
  </si>
  <si>
    <t>ROUND(PRODUCT(E$ROW_PU$:H$ROW_LUNG$),2)</t>
  </si>
  <si>
    <t>0.00</t>
  </si>
  <si>
    <t>Considerata un'incidenza di 0.02 mc/mq di copertura</t>
  </si>
  <si>
    <t/>
  </si>
  <si>
    <t/>
  </si>
  <si>
    <t/>
  </si>
  <si>
    <t>0</t>
  </si>
  <si>
    <t>ROUND(PRODUCT(E$ROW_PU$:H$ROW_LUNG$),2)</t>
  </si>
  <si>
    <t>0.00</t>
  </si>
  <si>
    <t>Vedi voce n° 20 [m² 588.16]</t>
  </si>
  <si>
    <t>0.02</t>
  </si>
  <si>
    <t/>
  </si>
  <si>
    <t/>
  </si>
  <si>
    <t/>
  </si>
  <si>
    <t>ROUND(PRODUCT(E$ROW_PU$:H$ROW_LUNG$,588.16),2)</t>
  </si>
  <si>
    <t>11.76</t>
  </si>
  <si>
    <t>3'</t>
  </si>
  <si>
    <t>SOMMANO mc</t>
  </si>
  <si>
    <t>ROUND(SUM(I$ROW_ID_SOMMANO_INIT$:I$ROW_ID_SOMMANO_FINE$),2)</t>
  </si>
  <si>
    <t>33.96</t>
  </si>
  <si>
    <t>2739.12</t>
  </si>
  <si>
    <t>ROUND(PRODUCT(I$ROW_SOMMANO_QTA$:J$ROW_UNITARIO$),2)</t>
  </si>
  <si>
    <t>93020.52</t>
  </si>
  <si>
    <t/>
  </si>
  <si>
    <t>133</t>
  </si>
  <si>
    <t>1C.11.020.0020</t>
  </si>
  <si>
    <t>Sottomanto continuo in tavole di abete accostate per falde. Compresi: tagli adattamenti, chiodature alla sottostante struttura</t>
  </si>
  <si>
    <t>M I S U R A Z I O N I:</t>
  </si>
  <si>
    <t>Con tavole sp cm 3</t>
  </si>
  <si>
    <t/>
  </si>
  <si>
    <t/>
  </si>
  <si>
    <t/>
  </si>
  <si>
    <t>0</t>
  </si>
  <si>
    <t>ROUND(PRODUCT(E$ROW_PU$:H$ROW_LUNG$),2)</t>
  </si>
  <si>
    <t>0.00</t>
  </si>
  <si>
    <t>COPERTURA</t>
  </si>
  <si>
    <t/>
  </si>
  <si>
    <t/>
  </si>
  <si>
    <t/>
  </si>
  <si>
    <t>0</t>
  </si>
  <si>
    <t>ROUND(PRODUCT(E$ROW_PU$:H$ROW_LUNG$),2)</t>
  </si>
  <si>
    <t>0.00</t>
  </si>
  <si>
    <t>Vedi voce n° 20 [m² 588.16]</t>
  </si>
  <si>
    <t>2.00</t>
  </si>
  <si>
    <t/>
  </si>
  <si>
    <t/>
  </si>
  <si>
    <t/>
  </si>
  <si>
    <t>ROUND(PRODUCT(E$ROW_PU$:H$ROW_LUNG$,588.16),2)</t>
  </si>
  <si>
    <t>1176.32</t>
  </si>
  <si>
    <t>3'</t>
  </si>
  <si>
    <t>SOMMANO m²</t>
  </si>
  <si>
    <t>ROUND(SUM(I$ROW_ID_SOMMANO_INIT$:I$ROW_ID_SOMMANO_FINE$),2)</t>
  </si>
  <si>
    <t>1176.32</t>
  </si>
  <si>
    <t>34.44</t>
  </si>
  <si>
    <t>ROUND(PRODUCT(I$ROW_SOMMANO_QTA$:J$ROW_UNITARIO$),2)</t>
  </si>
  <si>
    <t>40512.46</t>
  </si>
  <si>
    <t/>
  </si>
  <si>
    <t>134</t>
  </si>
  <si>
    <t>B02.007.080.c</t>
  </si>
  <si>
    <t>Consolidamento o ricostruzione di orditura di solai, nodi di capriate, o travi in legno mediante aumento di sezione resistente o aggiunta di protesi lignee, compresi: la fornitura e posa in opera di legname integrativo sostitutivo o di rinforzo delle strutture lignee esistenti, di essenza simile a quella esistente; il taglio; le lavorazioni; il fissaggio alle travi esistenti mediante: incollaggio con colle resorciniche o resine all'urea, chiodature con viti mordenti in acciaio zincato, cravatte, staffe o altra ferramenta in acciaio secondo le specifiche di progetto; il trattamento con impregnante antitarlo e antimuffa in due mani e quanto altro occorre per dare il lavoro finito a regola d'arte; misurazione del volume di nuovo materiale in opera: essenze molto pregiate (es. castagno e rovere). Prezzario Regione Emilia Romagna Aggionamento infrannuale 2022</t>
  </si>
  <si>
    <t>M I S U R A Z I O N I:</t>
  </si>
  <si>
    <t>Cuneo in rovere su capriate esistenti</t>
  </si>
  <si>
    <t/>
  </si>
  <si>
    <t/>
  </si>
  <si>
    <t/>
  </si>
  <si>
    <t>0</t>
  </si>
  <si>
    <t>ROUND(PRODUCT(E$ROW_PU$:H$ROW_LUNG$),2)</t>
  </si>
  <si>
    <t>0.00</t>
  </si>
  <si>
    <t>COPERTURA</t>
  </si>
  <si>
    <t/>
  </si>
  <si>
    <t/>
  </si>
  <si>
    <t/>
  </si>
  <si>
    <t>0</t>
  </si>
  <si>
    <t>ROUND(PRODUCT(E$ROW_PU$:H$ROW_LUNG$),2)</t>
  </si>
  <si>
    <t>0.00</t>
  </si>
  <si>
    <t>Falda Nord-est</t>
  </si>
  <si>
    <t>3.00</t>
  </si>
  <si>
    <t>0.37</t>
  </si>
  <si>
    <t>0.300</t>
  </si>
  <si>
    <t>1.000</t>
  </si>
  <si>
    <t>ROUND(PRODUCT(E$ROW_PU$:H$ROW_LUNG$),2)</t>
  </si>
  <si>
    <t>0.33</t>
  </si>
  <si>
    <t>3'</t>
  </si>
  <si>
    <t>SOMMANO mc</t>
  </si>
  <si>
    <t>ROUND(SUM(I$ROW_ID_SOMMANO_INIT$:I$ROW_ID_SOMMANO_FINE$),2)</t>
  </si>
  <si>
    <t>0.33</t>
  </si>
  <si>
    <t>1877.13</t>
  </si>
  <si>
    <t>ROUND(PRODUCT(I$ROW_SOMMANO_QTA$:J$ROW_UNITARIO$),2)</t>
  </si>
  <si>
    <t>619.45</t>
  </si>
  <si>
    <t/>
  </si>
  <si>
    <t>135</t>
  </si>
  <si>
    <t>A11.001.110.c</t>
  </si>
  <si>
    <t>Manto impermeabile prefabbricato doppio strato costituito da membrane bitume polimero elastoplastomeriche a base di bitume distillato, elastomeri e copolimeeri poliolefinici, armate con tessuto non tessuto di poliestere stabilizzato con fibra di vetro imputrescibile, con faccia superiore rivestita con la finitura plurifunzionale texflamina, applicate a fiamma nella medesima direzione longitudinale ma sfalsate di 50 cm l'una rispetto all'altra, su massetto di sottofondo, escluso, di superfici orizzontali o inclinate, previo trattamento con idoneo primer bituminoso, escluso, con sovrapposizione dei sormonti di 8 ÷ 10 cm in senso longitudinale e di almeno 15 cm alle testate dei teli: due membrane di spessore 4 mm, di cui la seconda con rivestimento superiore in ardesia. Prezzario Regione Emilia Romagna Aggionamento infrannuale 2022</t>
  </si>
  <si>
    <t>M I S U R A Z I O N I:</t>
  </si>
  <si>
    <t>Vedi voce n° 20 [m² 588.16]</t>
  </si>
  <si>
    <t/>
  </si>
  <si>
    <t/>
  </si>
  <si>
    <t/>
  </si>
  <si>
    <t/>
  </si>
  <si>
    <t>ROUND(PRODUCT(E$ROW_PU$:H$ROW_LUNG$,588.16),2)</t>
  </si>
  <si>
    <t>588.16</t>
  </si>
  <si>
    <t>3'</t>
  </si>
  <si>
    <t>SOMMANO mq</t>
  </si>
  <si>
    <t>ROUND(SUM(I$ROW_ID_SOMMANO_INIT$:I$ROW_ID_SOMMANO_FINE$),2)</t>
  </si>
  <si>
    <t>588.16</t>
  </si>
  <si>
    <t>34.49</t>
  </si>
  <si>
    <t>ROUND(PRODUCT(I$ROW_SOMMANO_QTA$:J$ROW_UNITARIO$),2)</t>
  </si>
  <si>
    <t>20285.64</t>
  </si>
  <si>
    <t/>
  </si>
  <si>
    <t>136</t>
  </si>
  <si>
    <t>N.P.014</t>
  </si>
  <si>
    <t>Fornitura e posa in opera di tavolato di copertura eseguito in pannelli di legno OSB 15 mm, necessario a livellare lo spessore della struttura di irrigidimento della copertura, trattato con resine resistenti all'acqua e chiodati alla struttura inferiore. Nel prezzo si intendono compresi e compensati gli oneri per la formazione di fori, il taglio, lo sfrido, la chioderia, il tiro in alto, il trasporto nell'ambito di cantiere, il montaggio a cura di personale specializzato, ed ogni altra prestazione. Sono, inoltre, compresi la pulizia finale, il calo in basso, il trasporto nell’ambito del cantiere e a discarica del materiale di risulta differenziato, gli oneri di discarica secondo le normative vigenti e quant'altro per dare il lavoro finito a regola d'arte. Il materiale deve essere provvisto di marcatura CE.</t>
  </si>
  <si>
    <t>M I S U R A Z I O N I:</t>
  </si>
  <si>
    <t>Vedi voce n° 135 [mq 588.16]</t>
  </si>
  <si>
    <t/>
  </si>
  <si>
    <t/>
  </si>
  <si>
    <t/>
  </si>
  <si>
    <t/>
  </si>
  <si>
    <t>ROUND(PRODUCT(E$ROW_PU$:H$ROW_LUNG$,588.16),2)</t>
  </si>
  <si>
    <t>588.16</t>
  </si>
  <si>
    <t>A detrarre carpenteria metallica</t>
  </si>
  <si>
    <t/>
  </si>
  <si>
    <t/>
  </si>
  <si>
    <t/>
  </si>
  <si>
    <t>0</t>
  </si>
  <si>
    <t>ROUND(PRODUCT(E$ROW_PU$:H$ROW_LUNG$),2)</t>
  </si>
  <si>
    <t>0.00</t>
  </si>
  <si>
    <t>Piastra 300x15</t>
  </si>
  <si>
    <t/>
  </si>
  <si>
    <t/>
  </si>
  <si>
    <t/>
  </si>
  <si>
    <t>0</t>
  </si>
  <si>
    <t>ROUND(PRODUCT(E$ROW_PU$:H$ROW_LUNG$),2)</t>
  </si>
  <si>
    <t>0.00</t>
  </si>
  <si>
    <t>Falda Nord-est</t>
  </si>
  <si>
    <t/>
  </si>
  <si>
    <t>22.10</t>
  </si>
  <si>
    <t>0.300</t>
  </si>
  <si>
    <t/>
  </si>
  <si>
    <t>ROUND(PRODUCT(E$ROW_PU$:H$ROW_LUNG$,-1),2)</t>
  </si>
  <si>
    <t>-6.63</t>
  </si>
  <si>
    <t>3</t>
  </si>
  <si>
    <t>Falda Nord-est</t>
  </si>
  <si>
    <t>2.00</t>
  </si>
  <si>
    <t>12.43</t>
  </si>
  <si>
    <t>0.300</t>
  </si>
  <si>
    <t/>
  </si>
  <si>
    <t>ROUND(PRODUCT(E$ROW_PU$:H$ROW_LUNG$,-1),2)</t>
  </si>
  <si>
    <t>-7.46</t>
  </si>
  <si>
    <t>3</t>
  </si>
  <si>
    <t>Falda Nord-ovest</t>
  </si>
  <si>
    <t/>
  </si>
  <si>
    <t>21.68</t>
  </si>
  <si>
    <t>0.300</t>
  </si>
  <si>
    <t/>
  </si>
  <si>
    <t>ROUND(PRODUCT(E$ROW_PU$:H$ROW_LUNG$,-1),2)</t>
  </si>
  <si>
    <t>-6.50</t>
  </si>
  <si>
    <t>3</t>
  </si>
  <si>
    <t>Falda Nord-ovest</t>
  </si>
  <si>
    <t/>
  </si>
  <si>
    <t>10.48</t>
  </si>
  <si>
    <t>0.300</t>
  </si>
  <si>
    <t/>
  </si>
  <si>
    <t>ROUND(PRODUCT(E$ROW_PU$:H$ROW_LUNG$,-1),2)</t>
  </si>
  <si>
    <t>-3.14</t>
  </si>
  <si>
    <t>3</t>
  </si>
  <si>
    <t>Falda Sud-ovest</t>
  </si>
  <si>
    <t/>
  </si>
  <si>
    <t>22.15</t>
  </si>
  <si>
    <t>0.300</t>
  </si>
  <si>
    <t/>
  </si>
  <si>
    <t>ROUND(PRODUCT(E$ROW_PU$:H$ROW_LUNG$,-1),2)</t>
  </si>
  <si>
    <t>-6.65</t>
  </si>
  <si>
    <t>3</t>
  </si>
  <si>
    <t>Falda Sud-ovest</t>
  </si>
  <si>
    <t>2.00</t>
  </si>
  <si>
    <t>11.23</t>
  </si>
  <si>
    <t>0.300</t>
  </si>
  <si>
    <t/>
  </si>
  <si>
    <t>ROUND(PRODUCT(E$ROW_PU$:H$ROW_LUNG$,-1),2)</t>
  </si>
  <si>
    <t>-6.74</t>
  </si>
  <si>
    <t>3</t>
  </si>
  <si>
    <t>Falda Sud-est</t>
  </si>
  <si>
    <t/>
  </si>
  <si>
    <t>21.93</t>
  </si>
  <si>
    <t>0.300</t>
  </si>
  <si>
    <t/>
  </si>
  <si>
    <t>ROUND(PRODUCT(E$ROW_PU$:H$ROW_LUNG$,-1),2)</t>
  </si>
  <si>
    <t>-6.58</t>
  </si>
  <si>
    <t>3</t>
  </si>
  <si>
    <t>Falda Sud-est</t>
  </si>
  <si>
    <t/>
  </si>
  <si>
    <t>9.48</t>
  </si>
  <si>
    <t>0.300</t>
  </si>
  <si>
    <t/>
  </si>
  <si>
    <t>ROUND(PRODUCT(E$ROW_PU$:H$ROW_LUNG$,-1),2)</t>
  </si>
  <si>
    <t>-2.84</t>
  </si>
  <si>
    <t>3</t>
  </si>
  <si>
    <t>Piastra (150+150)x15</t>
  </si>
  <si>
    <t/>
  </si>
  <si>
    <t/>
  </si>
  <si>
    <t/>
  </si>
  <si>
    <t>0</t>
  </si>
  <si>
    <t>ROUND(PRODUCT(E$ROW_PU$:H$ROW_LUNG$,-1),2)</t>
  </si>
  <si>
    <t>0.00</t>
  </si>
  <si>
    <t>3</t>
  </si>
  <si>
    <t>Falda Nord-est/Nord-ovest</t>
  </si>
  <si>
    <t/>
  </si>
  <si>
    <t>15.60</t>
  </si>
  <si>
    <t>0.300</t>
  </si>
  <si>
    <t/>
  </si>
  <si>
    <t>ROUND(PRODUCT(E$ROW_PU$:H$ROW_LUNG$,-1),2)</t>
  </si>
  <si>
    <t>-4.68</t>
  </si>
  <si>
    <t>3</t>
  </si>
  <si>
    <t>Falda Nord-est/Sud-est</t>
  </si>
  <si>
    <t/>
  </si>
  <si>
    <t>15.00</t>
  </si>
  <si>
    <t>0.300</t>
  </si>
  <si>
    <t/>
  </si>
  <si>
    <t>ROUND(PRODUCT(E$ROW_PU$:H$ROW_LUNG$,-1),2)</t>
  </si>
  <si>
    <t>-4.50</t>
  </si>
  <si>
    <t>3</t>
  </si>
  <si>
    <t>Falda Nord-ovest/Sud-ovest</t>
  </si>
  <si>
    <t/>
  </si>
  <si>
    <t>14.30</t>
  </si>
  <si>
    <t>0.300</t>
  </si>
  <si>
    <t/>
  </si>
  <si>
    <t>ROUND(PRODUCT(E$ROW_PU$:H$ROW_LUNG$,-1),2)</t>
  </si>
  <si>
    <t>-4.29</t>
  </si>
  <si>
    <t>3</t>
  </si>
  <si>
    <t>Falda Sud-ovest/Sud-est</t>
  </si>
  <si>
    <t/>
  </si>
  <si>
    <t>14.00</t>
  </si>
  <si>
    <t>0.300</t>
  </si>
  <si>
    <t/>
  </si>
  <si>
    <t>ROUND(PRODUCT(E$ROW_PU$:H$ROW_LUNG$,-1),2)</t>
  </si>
  <si>
    <t>-4.20</t>
  </si>
  <si>
    <t>3</t>
  </si>
  <si>
    <t>Colmo</t>
  </si>
  <si>
    <t/>
  </si>
  <si>
    <t>4.41</t>
  </si>
  <si>
    <t>0.300</t>
  </si>
  <si>
    <t/>
  </si>
  <si>
    <t>ROUND(PRODUCT(E$ROW_PU$:H$ROW_LUNG$,-1),2)</t>
  </si>
  <si>
    <t>-1.32</t>
  </si>
  <si>
    <t>3</t>
  </si>
  <si>
    <t>Piastra 150x15</t>
  </si>
  <si>
    <t/>
  </si>
  <si>
    <t/>
  </si>
  <si>
    <t/>
  </si>
  <si>
    <t>0</t>
  </si>
  <si>
    <t>ROUND(PRODUCT(E$ROW_PU$:H$ROW_LUNG$),2)</t>
  </si>
  <si>
    <t>0.00</t>
  </si>
  <si>
    <t>Falda Nord-est</t>
  </si>
  <si>
    <t>2.00</t>
  </si>
  <si>
    <t>13.00</t>
  </si>
  <si>
    <t>0.150</t>
  </si>
  <si>
    <t/>
  </si>
  <si>
    <t>ROUND(PRODUCT(E$ROW_PU$:H$ROW_LUNG$,-1),2)</t>
  </si>
  <si>
    <t>-3.90</t>
  </si>
  <si>
    <t>3</t>
  </si>
  <si>
    <t>Falda Nord-est</t>
  </si>
  <si>
    <t/>
  </si>
  <si>
    <t>7.50</t>
  </si>
  <si>
    <t>0.150</t>
  </si>
  <si>
    <t/>
  </si>
  <si>
    <t>ROUND(PRODUCT(E$ROW_PU$:H$ROW_LUNG$,-1),2)</t>
  </si>
  <si>
    <t>-1.13</t>
  </si>
  <si>
    <t>3</t>
  </si>
  <si>
    <t>Falda Sud-est</t>
  </si>
  <si>
    <t/>
  </si>
  <si>
    <t>7.50</t>
  </si>
  <si>
    <t>0.150</t>
  </si>
  <si>
    <t/>
  </si>
  <si>
    <t>ROUND(PRODUCT(E$ROW_PU$:H$ROW_LUNG$,-1),2)</t>
  </si>
  <si>
    <t>-1.13</t>
  </si>
  <si>
    <t>3</t>
  </si>
  <si>
    <t>Falda Sud-est</t>
  </si>
  <si>
    <t/>
  </si>
  <si>
    <t>7.00</t>
  </si>
  <si>
    <t>0.150</t>
  </si>
  <si>
    <t/>
  </si>
  <si>
    <t>ROUND(PRODUCT(E$ROW_PU$:H$ROW_LUNG$,-1),2)</t>
  </si>
  <si>
    <t>-1.05</t>
  </si>
  <si>
    <t>3</t>
  </si>
  <si>
    <t>Falda Sud-ovest</t>
  </si>
  <si>
    <t/>
  </si>
  <si>
    <t>7.00</t>
  </si>
  <si>
    <t>0.150</t>
  </si>
  <si>
    <t/>
  </si>
  <si>
    <t>ROUND(PRODUCT(E$ROW_PU$:H$ROW_LUNG$,-1),2)</t>
  </si>
  <si>
    <t>-1.05</t>
  </si>
  <si>
    <t>3</t>
  </si>
  <si>
    <t>Falda Sud-ovest</t>
  </si>
  <si>
    <t>2.00</t>
  </si>
  <si>
    <t>12.00</t>
  </si>
  <si>
    <t>0.150</t>
  </si>
  <si>
    <t/>
  </si>
  <si>
    <t>ROUND(PRODUCT(E$ROW_PU$:H$ROW_LUNG$,-1),2)</t>
  </si>
  <si>
    <t>-3.60</t>
  </si>
  <si>
    <t>3</t>
  </si>
  <si>
    <t>Falda Sud-ovest</t>
  </si>
  <si>
    <t/>
  </si>
  <si>
    <t>7.50</t>
  </si>
  <si>
    <t>0.150</t>
  </si>
  <si>
    <t/>
  </si>
  <si>
    <t>ROUND(PRODUCT(E$ROW_PU$:H$ROW_LUNG$,-1),2)</t>
  </si>
  <si>
    <t>-1.13</t>
  </si>
  <si>
    <t>3</t>
  </si>
  <si>
    <t>Falda Nord-ovest</t>
  </si>
  <si>
    <t/>
  </si>
  <si>
    <t>7.50</t>
  </si>
  <si>
    <t>0.150</t>
  </si>
  <si>
    <t/>
  </si>
  <si>
    <t>ROUND(PRODUCT(E$ROW_PU$:H$ROW_LUNG$,-1),2)</t>
  </si>
  <si>
    <t>-1.13</t>
  </si>
  <si>
    <t>3</t>
  </si>
  <si>
    <t>3'</t>
  </si>
  <si>
    <t>SOMMANO mq</t>
  </si>
  <si>
    <t>ROUND(SUM(I$ROW_ID_SOMMANO_INIT$:I$ROW_ID_SOMMANO_FINE$),2)</t>
  </si>
  <si>
    <t>508.51</t>
  </si>
  <si>
    <t>21.44</t>
  </si>
  <si>
    <t>ROUND(PRODUCT(I$ROW_SOMMANO_QTA$:J$ROW_UNITARIO$),2)</t>
  </si>
  <si>
    <t>10902.45</t>
  </si>
  <si>
    <t/>
  </si>
  <si>
    <t>137</t>
  </si>
  <si>
    <t>N.P.052</t>
  </si>
  <si>
    <t>Fornitura e posa in opera, secondo quanto previsto negli elaborati tecnici di progetto, di viti per sistema di rinforzo strutturale con diametro 16 mm da posizionarsi secondo gli elaborati grafici di progetto. Tipo sistema prodotto e commercializzato da Rothoblaas srl o equivalente approvato, compresa la realizzazione del perforo.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</si>
  <si>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</si>
  <si>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Su cunei a rinforzo capriate</t>
  </si>
  <si>
    <t/>
  </si>
  <si>
    <t/>
  </si>
  <si>
    <t/>
  </si>
  <si>
    <t>0</t>
  </si>
  <si>
    <t>ROUND(PRODUCT(E$ROW_PU$:H$ROW_LUNG$),2)</t>
  </si>
  <si>
    <t>0.00</t>
  </si>
  <si>
    <t>4 barre di rinforzo strutturale con filetto da legno tipo RTR diam16 della Rothoblass con perforo 13mm/260</t>
  </si>
  <si>
    <t/>
  </si>
  <si>
    <t/>
  </si>
  <si>
    <t/>
  </si>
  <si>
    <t>0</t>
  </si>
  <si>
    <t>ROUND(PRODUCT(E$ROW_PU$:H$ROW_LUNG$),2)</t>
  </si>
  <si>
    <t>0.00</t>
  </si>
  <si>
    <t>COPERTURA</t>
  </si>
  <si>
    <t/>
  </si>
  <si>
    <t/>
  </si>
  <si>
    <t/>
  </si>
  <si>
    <t>0</t>
  </si>
  <si>
    <t>ROUND(PRODUCT(E$ROW_PU$:H$ROW_LUNG$),2)</t>
  </si>
  <si>
    <t>0.00</t>
  </si>
  <si>
    <t>Falda Nord-est</t>
  </si>
  <si>
    <t>6.00</t>
  </si>
  <si>
    <t>0.54</t>
  </si>
  <si>
    <t/>
  </si>
  <si>
    <t/>
  </si>
  <si>
    <t>ROUND(PRODUCT(E$ROW_PU$:H$ROW_LUNG$),2)</t>
  </si>
  <si>
    <t>3.24</t>
  </si>
  <si>
    <t/>
  </si>
  <si>
    <t>6.00</t>
  </si>
  <si>
    <t>0.64</t>
  </si>
  <si>
    <t/>
  </si>
  <si>
    <t/>
  </si>
  <si>
    <t>ROUND(PRODUCT(E$ROW_PU$:H$ROW_LUNG$),2)</t>
  </si>
  <si>
    <t>3.84</t>
  </si>
  <si>
    <t/>
  </si>
  <si>
    <t>6.00</t>
  </si>
  <si>
    <t>0.74</t>
  </si>
  <si>
    <t/>
  </si>
  <si>
    <t/>
  </si>
  <si>
    <t>ROUND(PRODUCT(E$ROW_PU$:H$ROW_LUNG$),2)</t>
  </si>
  <si>
    <t>4.44</t>
  </si>
  <si>
    <t/>
  </si>
  <si>
    <t>6.00</t>
  </si>
  <si>
    <t>0.84</t>
  </si>
  <si>
    <t/>
  </si>
  <si>
    <t/>
  </si>
  <si>
    <t>ROUND(PRODUCT(E$ROW_PU$:H$ROW_LUNG$),2)</t>
  </si>
  <si>
    <t>5.04</t>
  </si>
  <si>
    <t>3'</t>
  </si>
  <si>
    <t>SOMMANO m</t>
  </si>
  <si>
    <t>ROUND(SUM(I$ROW_ID_SOMMANO_INIT$:I$ROW_ID_SOMMANO_FINE$),2)</t>
  </si>
  <si>
    <t>16.56</t>
  </si>
  <si>
    <t>46.78</t>
  </si>
  <si>
    <t>ROUND(PRODUCT(I$ROW_SOMMANO_QTA$:J$ROW_UNITARIO$),2)</t>
  </si>
  <si>
    <t>774.68</t>
  </si>
  <si>
    <t/>
  </si>
  <si>
    <t>138</t>
  </si>
  <si>
    <t>C15005c</t>
  </si>
  <si>
    <t>Carpenteria in acciaio in profilati laminati a caldo della serie IPE, HEA, HEB, HEM, UPN, angolari, piatti compresi eventuali connettori, piastre di attacco e di irrigidimento, taglio a misura, forature, flange, bullonatura o saldatura e quanto altro occorre per dare l'opera finita, esclusi trattamenti protettivi e verniciature: per strutture semplici: in acciaio S275 JR - classe di esecuzione EXC1 o EXC2. Prezzario DEI II Sem.2022</t>
  </si>
  <si>
    <t>M I S U R A Z I O N I:</t>
  </si>
  <si>
    <t>Compresa la connessione alla struttura sottostante con viti per legno</t>
  </si>
  <si>
    <t/>
  </si>
  <si>
    <t/>
  </si>
  <si>
    <t/>
  </si>
  <si>
    <t>0</t>
  </si>
  <si>
    <t>ROUND(PRODUCT(E$ROW_PU$:H$ROW_LUNG$),2)</t>
  </si>
  <si>
    <t>0.00</t>
  </si>
  <si>
    <t>COPERTURA</t>
  </si>
  <si>
    <t/>
  </si>
  <si>
    <t/>
  </si>
  <si>
    <t/>
  </si>
  <si>
    <t>0</t>
  </si>
  <si>
    <t>ROUND(PRODUCT(E$ROW_PU$:H$ROW_LUNG$),2)</t>
  </si>
  <si>
    <t>0.00</t>
  </si>
  <si>
    <t>Rinforzo copertura</t>
  </si>
  <si>
    <t/>
  </si>
  <si>
    <t/>
  </si>
  <si>
    <t/>
  </si>
  <si>
    <t>0</t>
  </si>
  <si>
    <t>ROUND(PRODUCT(E$ROW_PU$:H$ROW_LUNG$),2)</t>
  </si>
  <si>
    <t>0.00</t>
  </si>
  <si>
    <t>Piastra 300x15</t>
  </si>
  <si>
    <t/>
  </si>
  <si>
    <t/>
  </si>
  <si>
    <t/>
  </si>
  <si>
    <t>0</t>
  </si>
  <si>
    <t>ROUND(PRODUCT(E$ROW_PU$:H$ROW_LUNG$),2)</t>
  </si>
  <si>
    <t>0.00</t>
  </si>
  <si>
    <t>Falda Nord-est</t>
  </si>
  <si>
    <t/>
  </si>
  <si>
    <t>22.10</t>
  </si>
  <si>
    <t>0.300</t>
  </si>
  <si>
    <t>120.000</t>
  </si>
  <si>
    <t>ROUND(PRODUCT(E$ROW_PU$:H$ROW_LUNG$),2)</t>
  </si>
  <si>
    <t>795.60</t>
  </si>
  <si>
    <t>Falda Nord-est</t>
  </si>
  <si>
    <t>2.00</t>
  </si>
  <si>
    <t>12.43</t>
  </si>
  <si>
    <t>0.300</t>
  </si>
  <si>
    <t>120.000</t>
  </si>
  <si>
    <t>ROUND(PRODUCT(E$ROW_PU$:H$ROW_LUNG$),2)</t>
  </si>
  <si>
    <t>894.96</t>
  </si>
  <si>
    <t>Falda Nord-ovest</t>
  </si>
  <si>
    <t/>
  </si>
  <si>
    <t>21.68</t>
  </si>
  <si>
    <t>0.300</t>
  </si>
  <si>
    <t>120.000</t>
  </si>
  <si>
    <t>ROUND(PRODUCT(E$ROW_PU$:H$ROW_LUNG$),2)</t>
  </si>
  <si>
    <t>780.48</t>
  </si>
  <si>
    <t>Falda Nord-ovest</t>
  </si>
  <si>
    <t/>
  </si>
  <si>
    <t>10.48</t>
  </si>
  <si>
    <t>0.300</t>
  </si>
  <si>
    <t>120.000</t>
  </si>
  <si>
    <t>ROUND(PRODUCT(E$ROW_PU$:H$ROW_LUNG$),2)</t>
  </si>
  <si>
    <t>377.28</t>
  </si>
  <si>
    <t>Falda Sud-ovest</t>
  </si>
  <si>
    <t/>
  </si>
  <si>
    <t>22.15</t>
  </si>
  <si>
    <t>0.300</t>
  </si>
  <si>
    <t>120.000</t>
  </si>
  <si>
    <t>ROUND(PRODUCT(E$ROW_PU$:H$ROW_LUNG$),2)</t>
  </si>
  <si>
    <t>797.40</t>
  </si>
  <si>
    <t>Falda Sud-ovest</t>
  </si>
  <si>
    <t>2.00</t>
  </si>
  <si>
    <t>11.23</t>
  </si>
  <si>
    <t>0.300</t>
  </si>
  <si>
    <t>120.000</t>
  </si>
  <si>
    <t>ROUND(PRODUCT(E$ROW_PU$:H$ROW_LUNG$),2)</t>
  </si>
  <si>
    <t>808.56</t>
  </si>
  <si>
    <t>Falda Sud-est</t>
  </si>
  <si>
    <t/>
  </si>
  <si>
    <t>21.93</t>
  </si>
  <si>
    <t>0.300</t>
  </si>
  <si>
    <t>120.000</t>
  </si>
  <si>
    <t>ROUND(PRODUCT(E$ROW_PU$:H$ROW_LUNG$),2)</t>
  </si>
  <si>
    <t>789.48</t>
  </si>
  <si>
    <t>Falda Sud-est</t>
  </si>
  <si>
    <t/>
  </si>
  <si>
    <t>9.48</t>
  </si>
  <si>
    <t>0.300</t>
  </si>
  <si>
    <t>120.000</t>
  </si>
  <si>
    <t>ROUND(PRODUCT(E$ROW_PU$:H$ROW_LUNG$),2)</t>
  </si>
  <si>
    <t>341.28</t>
  </si>
  <si>
    <t>Piastra (150+150)x15</t>
  </si>
  <si>
    <t/>
  </si>
  <si>
    <t/>
  </si>
  <si>
    <t/>
  </si>
  <si>
    <t>0</t>
  </si>
  <si>
    <t>ROUND(PRODUCT(E$ROW_PU$:H$ROW_LUNG$),2)</t>
  </si>
  <si>
    <t>0.00</t>
  </si>
  <si>
    <t>Falda Nord-est/Nord-ovest</t>
  </si>
  <si>
    <t/>
  </si>
  <si>
    <t>15.60</t>
  </si>
  <si>
    <t>0.300</t>
  </si>
  <si>
    <t>120.000</t>
  </si>
  <si>
    <t>ROUND(PRODUCT(E$ROW_PU$:H$ROW_LUNG$),2)</t>
  </si>
  <si>
    <t>561.60</t>
  </si>
  <si>
    <t>Falda Nord-est/Sud-est</t>
  </si>
  <si>
    <t/>
  </si>
  <si>
    <t>15.00</t>
  </si>
  <si>
    <t>0.300</t>
  </si>
  <si>
    <t>120.000</t>
  </si>
  <si>
    <t>ROUND(PRODUCT(E$ROW_PU$:H$ROW_LUNG$),2)</t>
  </si>
  <si>
    <t>540.00</t>
  </si>
  <si>
    <t>Falda Nord-ovest/Sud-ovest</t>
  </si>
  <si>
    <t/>
  </si>
  <si>
    <t>14.30</t>
  </si>
  <si>
    <t>0.300</t>
  </si>
  <si>
    <t>120.000</t>
  </si>
  <si>
    <t>ROUND(PRODUCT(E$ROW_PU$:H$ROW_LUNG$),2)</t>
  </si>
  <si>
    <t>514.80</t>
  </si>
  <si>
    <t>Falda Sud-ovest/Sud-est</t>
  </si>
  <si>
    <t/>
  </si>
  <si>
    <t>14.00</t>
  </si>
  <si>
    <t>0.300</t>
  </si>
  <si>
    <t>120.000</t>
  </si>
  <si>
    <t>ROUND(PRODUCT(E$ROW_PU$:H$ROW_LUNG$),2)</t>
  </si>
  <si>
    <t>504.00</t>
  </si>
  <si>
    <t>Colmo</t>
  </si>
  <si>
    <t/>
  </si>
  <si>
    <t>4.41</t>
  </si>
  <si>
    <t>0.300</t>
  </si>
  <si>
    <t>120.000</t>
  </si>
  <si>
    <t>ROUND(PRODUCT(E$ROW_PU$:H$ROW_LUNG$),2)</t>
  </si>
  <si>
    <t>158.76</t>
  </si>
  <si>
    <t>Controventi</t>
  </si>
  <si>
    <t/>
  </si>
  <si>
    <t/>
  </si>
  <si>
    <t/>
  </si>
  <si>
    <t>0</t>
  </si>
  <si>
    <t>ROUND(PRODUCT(E$ROW_PU$:H$ROW_LUNG$),2)</t>
  </si>
  <si>
    <t>0.00</t>
  </si>
  <si>
    <t>Piastra 150x15</t>
  </si>
  <si>
    <t/>
  </si>
  <si>
    <t/>
  </si>
  <si>
    <t/>
  </si>
  <si>
    <t>0</t>
  </si>
  <si>
    <t>ROUND(PRODUCT(E$ROW_PU$:H$ROW_LUNG$),2)</t>
  </si>
  <si>
    <t>0.00</t>
  </si>
  <si>
    <t>Falda Nord-est</t>
  </si>
  <si>
    <t>2.00</t>
  </si>
  <si>
    <t>13.00</t>
  </si>
  <si>
    <t>0.150</t>
  </si>
  <si>
    <t>120.000</t>
  </si>
  <si>
    <t>ROUND(PRODUCT(E$ROW_PU$:H$ROW_LUNG$),2)</t>
  </si>
  <si>
    <t>468.00</t>
  </si>
  <si>
    <t>Falda Nord-est</t>
  </si>
  <si>
    <t/>
  </si>
  <si>
    <t>7.50</t>
  </si>
  <si>
    <t>0.150</t>
  </si>
  <si>
    <t>120.000</t>
  </si>
  <si>
    <t>ROUND(PRODUCT(E$ROW_PU$:H$ROW_LUNG$),2)</t>
  </si>
  <si>
    <t>135.00</t>
  </si>
  <si>
    <t>Falda Sud-est</t>
  </si>
  <si>
    <t/>
  </si>
  <si>
    <t>7.50</t>
  </si>
  <si>
    <t>0.150</t>
  </si>
  <si>
    <t>120.000</t>
  </si>
  <si>
    <t>ROUND(PRODUCT(E$ROW_PU$:H$ROW_LUNG$),2)</t>
  </si>
  <si>
    <t>135.00</t>
  </si>
  <si>
    <t>Falda Sud-est</t>
  </si>
  <si>
    <t/>
  </si>
  <si>
    <t>7.00</t>
  </si>
  <si>
    <t>0.150</t>
  </si>
  <si>
    <t>120.000</t>
  </si>
  <si>
    <t>ROUND(PRODUCT(E$ROW_PU$:H$ROW_LUNG$),2)</t>
  </si>
  <si>
    <t>126.00</t>
  </si>
  <si>
    <t>Falda Sud-ovest</t>
  </si>
  <si>
    <t/>
  </si>
  <si>
    <t>7.00</t>
  </si>
  <si>
    <t>0.150</t>
  </si>
  <si>
    <t>120.000</t>
  </si>
  <si>
    <t>ROUND(PRODUCT(E$ROW_PU$:H$ROW_LUNG$),2)</t>
  </si>
  <si>
    <t>126.00</t>
  </si>
  <si>
    <t>Falda Sud-ovest</t>
  </si>
  <si>
    <t>2.00</t>
  </si>
  <si>
    <t>12.00</t>
  </si>
  <si>
    <t>0.150</t>
  </si>
  <si>
    <t>120.000</t>
  </si>
  <si>
    <t>ROUND(PRODUCT(E$ROW_PU$:H$ROW_LUNG$),2)</t>
  </si>
  <si>
    <t>432.00</t>
  </si>
  <si>
    <t>Falda Sud-ovest</t>
  </si>
  <si>
    <t/>
  </si>
  <si>
    <t>7.50</t>
  </si>
  <si>
    <t>0.150</t>
  </si>
  <si>
    <t>120.000</t>
  </si>
  <si>
    <t>ROUND(PRODUCT(E$ROW_PU$:H$ROW_LUNG$),2)</t>
  </si>
  <si>
    <t>135.00</t>
  </si>
  <si>
    <t>Falda Nord-ovest</t>
  </si>
  <si>
    <t/>
  </si>
  <si>
    <t>7.50</t>
  </si>
  <si>
    <t>0.150</t>
  </si>
  <si>
    <t>120.000</t>
  </si>
  <si>
    <t>ROUND(PRODUCT(E$ROW_PU$:H$ROW_LUNG$),2)</t>
  </si>
  <si>
    <t>135.00</t>
  </si>
  <si>
    <t>UPN 300 su capriate</t>
  </si>
  <si>
    <t/>
  </si>
  <si>
    <t/>
  </si>
  <si>
    <t/>
  </si>
  <si>
    <t>0</t>
  </si>
  <si>
    <t>ROUND(PRODUCT(E$ROW_PU$:H$ROW_LUNG$),2)</t>
  </si>
  <si>
    <t>0.00</t>
  </si>
  <si>
    <t>Peso 46,10 Kg/ml - La voce è comprensiva delle viti prigioniere</t>
  </si>
  <si>
    <t/>
  </si>
  <si>
    <t/>
  </si>
  <si>
    <t/>
  </si>
  <si>
    <t>0</t>
  </si>
  <si>
    <t>ROUND(PRODUCT(E$ROW_PU$:H$ROW_LUNG$),2)</t>
  </si>
  <si>
    <t>0.00</t>
  </si>
  <si>
    <t>Falda Nord-est</t>
  </si>
  <si>
    <t>6.00</t>
  </si>
  <si>
    <t>9.53</t>
  </si>
  <si>
    <t/>
  </si>
  <si>
    <t>46.100</t>
  </si>
  <si>
    <t>ROUND(PRODUCT(E$ROW_PU$:H$ROW_LUNG$),2)</t>
  </si>
  <si>
    <t>2636.00</t>
  </si>
  <si>
    <t>Struttura per passerella sostegno UTA</t>
  </si>
  <si>
    <t/>
  </si>
  <si>
    <t/>
  </si>
  <si>
    <t/>
  </si>
  <si>
    <t>0</t>
  </si>
  <si>
    <t>ROUND(PRODUCT(E$ROW_PU$:H$ROW_LUNG$),2)</t>
  </si>
  <si>
    <t>0.00</t>
  </si>
  <si>
    <t>SOTTOTETTO</t>
  </si>
  <si>
    <t/>
  </si>
  <si>
    <t/>
  </si>
  <si>
    <t/>
  </si>
  <si>
    <t>0</t>
  </si>
  <si>
    <t>ROUND(PRODUCT(E$ROW_PU$:H$ROW_LUNG$),2)</t>
  </si>
  <si>
    <t>0.00</t>
  </si>
  <si>
    <t>Profilo a L 100x100x16</t>
  </si>
  <si>
    <t/>
  </si>
  <si>
    <t/>
  </si>
  <si>
    <t/>
  </si>
  <si>
    <t>0</t>
  </si>
  <si>
    <t>ROUND(PRODUCT(E$ROW_PU$:H$ROW_LUNG$),2)</t>
  </si>
  <si>
    <t>0.00</t>
  </si>
  <si>
    <t>Sottotetto 01</t>
  </si>
  <si>
    <t/>
  </si>
  <si>
    <t>1.45</t>
  </si>
  <si>
    <t>0.200</t>
  </si>
  <si>
    <t>128.000</t>
  </si>
  <si>
    <t>ROUND(PRODUCT(E$ROW_PU$:H$ROW_LUNG$),2)</t>
  </si>
  <si>
    <t>37.12</t>
  </si>
  <si>
    <t>Sottotetto 01</t>
  </si>
  <si>
    <t>4.00</t>
  </si>
  <si>
    <t>1.17</t>
  </si>
  <si>
    <t>0.200</t>
  </si>
  <si>
    <t>128.000</t>
  </si>
  <si>
    <t>ROUND(PRODUCT(E$ROW_PU$:H$ROW_LUNG$),2)</t>
  </si>
  <si>
    <t>119.81</t>
  </si>
  <si>
    <t>Sottotetto 01</t>
  </si>
  <si>
    <t/>
  </si>
  <si>
    <t>5.21</t>
  </si>
  <si>
    <t>0.200</t>
  </si>
  <si>
    <t>128.000</t>
  </si>
  <si>
    <t>ROUND(PRODUCT(E$ROW_PU$:H$ROW_LUNG$),2)</t>
  </si>
  <si>
    <t>133.38</t>
  </si>
  <si>
    <t>Sottotetto 01</t>
  </si>
  <si>
    <t/>
  </si>
  <si>
    <t>1.35</t>
  </si>
  <si>
    <t>0.200</t>
  </si>
  <si>
    <t>128.000</t>
  </si>
  <si>
    <t>ROUND(PRODUCT(E$ROW_PU$:H$ROW_LUNG$),2)</t>
  </si>
  <si>
    <t>34.56</t>
  </si>
  <si>
    <t>Sottotetto 01</t>
  </si>
  <si>
    <t/>
  </si>
  <si>
    <t>1.52</t>
  </si>
  <si>
    <t>0.200</t>
  </si>
  <si>
    <t>128.000</t>
  </si>
  <si>
    <t>ROUND(PRODUCT(E$ROW_PU$:H$ROW_LUNG$),2)</t>
  </si>
  <si>
    <t>38.91</t>
  </si>
  <si>
    <t>Sottotetto 01</t>
  </si>
  <si>
    <t/>
  </si>
  <si>
    <t>1.40</t>
  </si>
  <si>
    <t>0.200</t>
  </si>
  <si>
    <t>128.000</t>
  </si>
  <si>
    <t>ROUND(PRODUCT(E$ROW_PU$:H$ROW_LUNG$),2)</t>
  </si>
  <si>
    <t>35.84</t>
  </si>
  <si>
    <t>Sottotetto 01</t>
  </si>
  <si>
    <t>2.00</t>
  </si>
  <si>
    <t>6.82</t>
  </si>
  <si>
    <t>0.200</t>
  </si>
  <si>
    <t>128.000</t>
  </si>
  <si>
    <t>ROUND(PRODUCT(E$ROW_PU$:H$ROW_LUNG$),2)</t>
  </si>
  <si>
    <t>349.18</t>
  </si>
  <si>
    <t>Sottotetto 01</t>
  </si>
  <si>
    <t/>
  </si>
  <si>
    <t>1.50</t>
  </si>
  <si>
    <t>0.200</t>
  </si>
  <si>
    <t>128.000</t>
  </si>
  <si>
    <t>ROUND(PRODUCT(E$ROW_PU$:H$ROW_LUNG$),2)</t>
  </si>
  <si>
    <t>38.40</t>
  </si>
  <si>
    <t>Sottotetto 01</t>
  </si>
  <si>
    <t/>
  </si>
  <si>
    <t>3.48</t>
  </si>
  <si>
    <t>0.200</t>
  </si>
  <si>
    <t>128.000</t>
  </si>
  <si>
    <t>ROUND(PRODUCT(E$ROW_PU$:H$ROW_LUNG$),2)</t>
  </si>
  <si>
    <t>89.09</t>
  </si>
  <si>
    <t>Sottotetto 01</t>
  </si>
  <si>
    <t/>
  </si>
  <si>
    <t>1.21</t>
  </si>
  <si>
    <t>0.200</t>
  </si>
  <si>
    <t>128.000</t>
  </si>
  <si>
    <t>ROUND(PRODUCT(E$ROW_PU$:H$ROW_LUNG$),2)</t>
  </si>
  <si>
    <t>30.98</t>
  </si>
  <si>
    <t>Sottotetto 01</t>
  </si>
  <si>
    <t>2.00</t>
  </si>
  <si>
    <t>4.94</t>
  </si>
  <si>
    <t>0.200</t>
  </si>
  <si>
    <t>128.000</t>
  </si>
  <si>
    <t>ROUND(PRODUCT(E$ROW_PU$:H$ROW_LUNG$),2)</t>
  </si>
  <si>
    <t>252.93</t>
  </si>
  <si>
    <t>Sottotetto 01</t>
  </si>
  <si>
    <t/>
  </si>
  <si>
    <t>1.03</t>
  </si>
  <si>
    <t>0.200</t>
  </si>
  <si>
    <t>128.000</t>
  </si>
  <si>
    <t>ROUND(PRODUCT(E$ROW_PU$:H$ROW_LUNG$),2)</t>
  </si>
  <si>
    <t>26.37</t>
  </si>
  <si>
    <t>Sottotetto 01</t>
  </si>
  <si>
    <t/>
  </si>
  <si>
    <t>2.79</t>
  </si>
  <si>
    <t>0.200</t>
  </si>
  <si>
    <t>128.000</t>
  </si>
  <si>
    <t>ROUND(PRODUCT(E$ROW_PU$:H$ROW_LUNG$),2)</t>
  </si>
  <si>
    <t>71.42</t>
  </si>
  <si>
    <t>Sottotetto 01</t>
  </si>
  <si>
    <t>3.00</t>
  </si>
  <si>
    <t>3.53</t>
  </si>
  <si>
    <t>0.200</t>
  </si>
  <si>
    <t>128.000</t>
  </si>
  <si>
    <t>ROUND(PRODUCT(E$ROW_PU$:H$ROW_LUNG$),2)</t>
  </si>
  <si>
    <t>271.10</t>
  </si>
  <si>
    <t>Sottotetto 01</t>
  </si>
  <si>
    <t/>
  </si>
  <si>
    <t>1.40</t>
  </si>
  <si>
    <t>0.200</t>
  </si>
  <si>
    <t>128.000</t>
  </si>
  <si>
    <t>ROUND(PRODUCT(E$ROW_PU$:H$ROW_LUNG$),2)</t>
  </si>
  <si>
    <t>35.84</t>
  </si>
  <si>
    <t>Sottotetto 01</t>
  </si>
  <si>
    <t/>
  </si>
  <si>
    <t>1.42</t>
  </si>
  <si>
    <t>0.200</t>
  </si>
  <si>
    <t>128.000</t>
  </si>
  <si>
    <t>ROUND(PRODUCT(E$ROW_PU$:H$ROW_LUNG$),2)</t>
  </si>
  <si>
    <t>36.35</t>
  </si>
  <si>
    <t>Sottotetto 01</t>
  </si>
  <si>
    <t/>
  </si>
  <si>
    <t>1.45</t>
  </si>
  <si>
    <t>0.200</t>
  </si>
  <si>
    <t>128.000</t>
  </si>
  <si>
    <t>ROUND(PRODUCT(E$ROW_PU$:H$ROW_LUNG$),2)</t>
  </si>
  <si>
    <t>37.12</t>
  </si>
  <si>
    <t>Doppia L 150x14 (Peso 31.60 Kg/m)</t>
  </si>
  <si>
    <t/>
  </si>
  <si>
    <t/>
  </si>
  <si>
    <t/>
  </si>
  <si>
    <t>0</t>
  </si>
  <si>
    <t>ROUND(PRODUCT(E$ROW_PU$:H$ROW_LUNG$),2)</t>
  </si>
  <si>
    <t>0.00</t>
  </si>
  <si>
    <t>Sottotetto 01</t>
  </si>
  <si>
    <t>6.00</t>
  </si>
  <si>
    <t>1.45</t>
  </si>
  <si>
    <t/>
  </si>
  <si>
    <t>31.600</t>
  </si>
  <si>
    <t>ROUND(PRODUCT(E$ROW_PU$:H$ROW_LUNG$),2)</t>
  </si>
  <si>
    <t>274.92</t>
  </si>
  <si>
    <t>Sottotetto 01</t>
  </si>
  <si>
    <t>6.00</t>
  </si>
  <si>
    <t>2.13</t>
  </si>
  <si>
    <t/>
  </si>
  <si>
    <t>31.600</t>
  </si>
  <si>
    <t>ROUND(PRODUCT(E$ROW_PU$:H$ROW_LUNG$),2)</t>
  </si>
  <si>
    <t>403.85</t>
  </si>
  <si>
    <t>Sottotetto 01</t>
  </si>
  <si>
    <t>2.00</t>
  </si>
  <si>
    <t>1.13</t>
  </si>
  <si>
    <t/>
  </si>
  <si>
    <t>31.600</t>
  </si>
  <si>
    <t>ROUND(PRODUCT(E$ROW_PU$:H$ROW_LUNG$),2)</t>
  </si>
  <si>
    <t>71.42</t>
  </si>
  <si>
    <t>Sottotetto 01</t>
  </si>
  <si>
    <t>2.00</t>
  </si>
  <si>
    <t>1.35</t>
  </si>
  <si>
    <t/>
  </si>
  <si>
    <t>31.600</t>
  </si>
  <si>
    <t>ROUND(PRODUCT(E$ROW_PU$:H$ROW_LUNG$),2)</t>
  </si>
  <si>
    <t>85.32</t>
  </si>
  <si>
    <t>Sottotetto 01</t>
  </si>
  <si>
    <t>6.00</t>
  </si>
  <si>
    <t>1.40</t>
  </si>
  <si>
    <t/>
  </si>
  <si>
    <t>31.600</t>
  </si>
  <si>
    <t>ROUND(PRODUCT(E$ROW_PU$:H$ROW_LUNG$),2)</t>
  </si>
  <si>
    <t>265.44</t>
  </si>
  <si>
    <t>Sottotetto 01</t>
  </si>
  <si>
    <t>4.00</t>
  </si>
  <si>
    <t>1.45</t>
  </si>
  <si>
    <t/>
  </si>
  <si>
    <t>31.600</t>
  </si>
  <si>
    <t>ROUND(PRODUCT(E$ROW_PU$:H$ROW_LUNG$),2)</t>
  </si>
  <si>
    <t>183.28</t>
  </si>
  <si>
    <t>3'</t>
  </si>
  <si>
    <t>SOMMANO kg</t>
  </si>
  <si>
    <t>ROUND(SUM(I$ROW_ID_SOMMANO_INIT$:I$ROW_ID_SOMMANO_FINE$),2)</t>
  </si>
  <si>
    <t>15114.83</t>
  </si>
  <si>
    <t>4.30</t>
  </si>
  <si>
    <t>ROUND(PRODUCT(I$ROW_SOMMANO_QTA$:J$ROW_UNITARIO$),2)</t>
  </si>
  <si>
    <t>64993.77</t>
  </si>
  <si>
    <t/>
  </si>
  <si>
    <t>139</t>
  </si>
  <si>
    <t>C15016</t>
  </si>
  <si>
    <t>Sovrapprezzo alle carpenterie metalliche, semplici e composte, per le difficoltà di movimentazione e per la maggior cura nel caso di lavori da effettuarsi in ambienti ristretti e di interesse storico-artistico. Prezzario DEI II Sem.2022</t>
  </si>
  <si>
    <t>M I S U R A Z I O N I:</t>
  </si>
  <si>
    <t>Vedi voce n° 138 [kg 15 114.83]</t>
  </si>
  <si>
    <t/>
  </si>
  <si>
    <t/>
  </si>
  <si>
    <t/>
  </si>
  <si>
    <t/>
  </si>
  <si>
    <t>ROUND(PRODUCT(E$ROW_PU$:H$ROW_LUNG$,15114.83),2)</t>
  </si>
  <si>
    <t>15114.83</t>
  </si>
  <si>
    <t>3'</t>
  </si>
  <si>
    <t>SOMMANO kg</t>
  </si>
  <si>
    <t>ROUND(SUM(I$ROW_ID_SOMMANO_INIT$:I$ROW_ID_SOMMANO_FINE$),2)</t>
  </si>
  <si>
    <t>15114.83</t>
  </si>
  <si>
    <t>1.11</t>
  </si>
  <si>
    <t>ROUND(PRODUCT(I$ROW_SOMMANO_QTA$:J$ROW_UNITARIO$),2)</t>
  </si>
  <si>
    <t>16777.46</t>
  </si>
  <si>
    <t/>
  </si>
  <si>
    <t>140</t>
  </si>
  <si>
    <t>C15022</t>
  </si>
  <si>
    <t>Preparazione mediante applicazione di una mano di minio oleofenolico. Prezzario DEI II Sem.2022</t>
  </si>
  <si>
    <t>M I S U R A Z I O N I:</t>
  </si>
  <si>
    <t>Vedi voce n° 139 [kg 15 114.83]</t>
  </si>
  <si>
    <t/>
  </si>
  <si>
    <t/>
  </si>
  <si>
    <t/>
  </si>
  <si>
    <t/>
  </si>
  <si>
    <t>ROUND(PRODUCT(E$ROW_PU$:H$ROW_LUNG$,15114.83),2)</t>
  </si>
  <si>
    <t>15114.83</t>
  </si>
  <si>
    <t>3'</t>
  </si>
  <si>
    <t>SOMMANO kg</t>
  </si>
  <si>
    <t>ROUND(SUM(I$ROW_ID_SOMMANO_INIT$:I$ROW_ID_SOMMANO_FINE$),2)</t>
  </si>
  <si>
    <t>15114.83</t>
  </si>
  <si>
    <t>0.21</t>
  </si>
  <si>
    <t>ROUND(PRODUCT(I$ROW_SOMMANO_QTA$:J$ROW_UNITARIO$),2)</t>
  </si>
  <si>
    <t>3174.11</t>
  </si>
  <si>
    <t/>
  </si>
  <si>
    <t>141</t>
  </si>
  <si>
    <t>C15023</t>
  </si>
  <si>
    <t>Trattamento antiruggine mediante applicazione di una mano di fosfato di zinco in veicolo oleofenolico. Prezzario DEI II Sem.2022</t>
  </si>
  <si>
    <t>M I S U R A Z I O N I:</t>
  </si>
  <si>
    <t>Vedi voce n° 140 [kg 15 114.83]</t>
  </si>
  <si>
    <t/>
  </si>
  <si>
    <t/>
  </si>
  <si>
    <t/>
  </si>
  <si>
    <t/>
  </si>
  <si>
    <t>ROUND(PRODUCT(E$ROW_PU$:H$ROW_LUNG$,15114.83),2)</t>
  </si>
  <si>
    <t>15114.83</t>
  </si>
  <si>
    <t>3'</t>
  </si>
  <si>
    <t>SOMMANO kg</t>
  </si>
  <si>
    <t>ROUND(SUM(I$ROW_ID_SOMMANO_INIT$:I$ROW_ID_SOMMANO_FINE$),2)</t>
  </si>
  <si>
    <t>15114.83</t>
  </si>
  <si>
    <t>0.18</t>
  </si>
  <si>
    <t>ROUND(PRODUCT(I$ROW_SOMMANO_QTA$:J$ROW_UNITARIO$),2)</t>
  </si>
  <si>
    <t>2720.67</t>
  </si>
  <si>
    <t/>
  </si>
  <si>
    <t>142</t>
  </si>
  <si>
    <t>1C.22.060.0020.b</t>
  </si>
  <si>
    <t>Grigliato di tipo elettroforgiato in acciaio zincato a caldo, pedonale e carrabile, in pannelli bordati, con piatti portanti e maglia dipendenti dai carichi di esercizio e dall'interasse delle travi portanti, in opera completi di ganci fermagrigliato, controtelai ed accessori, con piatti portanti, compresa posa e assistenza muraria: - spessore 3 mm</t>
  </si>
  <si>
    <t>M I S U R A Z I O N I:</t>
  </si>
  <si>
    <t>Struttura per passerella sostegno UTA</t>
  </si>
  <si>
    <t/>
  </si>
  <si>
    <t/>
  </si>
  <si>
    <t/>
  </si>
  <si>
    <t>0</t>
  </si>
  <si>
    <t>ROUND(PRODUCT(E$ROW_PU$:H$ROW_LUNG$),2)</t>
  </si>
  <si>
    <t>0.00</t>
  </si>
  <si>
    <t>SOTTOTETTO</t>
  </si>
  <si>
    <t>45.00</t>
  </si>
  <si>
    <t/>
  </si>
  <si>
    <t/>
  </si>
  <si>
    <t>25.000</t>
  </si>
  <si>
    <t>ROUND(PRODUCT(E$ROW_PU$:H$ROW_LUNG$),2)</t>
  </si>
  <si>
    <t>1125.00</t>
  </si>
  <si>
    <t>3'</t>
  </si>
  <si>
    <t>SOMMANO kg</t>
  </si>
  <si>
    <t>ROUND(SUM(I$ROW_ID_SOMMANO_INIT$:I$ROW_ID_SOMMANO_FINE$),2)</t>
  </si>
  <si>
    <t>1125.00</t>
  </si>
  <si>
    <t>7.14</t>
  </si>
  <si>
    <t>ROUND(PRODUCT(I$ROW_SOMMANO_QTA$:J$ROW_UNITARIO$),2)</t>
  </si>
  <si>
    <t>8032.50</t>
  </si>
  <si>
    <t/>
  </si>
  <si>
    <t>143</t>
  </si>
  <si>
    <t>B02.001.060</t>
  </si>
  <si>
    <t>Esecuzione di cucitura armata mediante la fornitura e posa in opera in fori praticati con trapano a rotazione/rotopercussione (diametro max di 36 mm) di barre ad aderenza migliorata di diametro minimo 12-16 mm, compreso il lavaggio dei fori, l'iniezione con boiacca fluida per sigillatura eseguita a pressione a dosatura variabile secondo le indicazioni della Direzione Lavori, il tamponamento delle fessure della muratura con cemento in polvere, la ripulitura delle pareti ad iniezione eseguita ed ogni altro onere, fornitura e magistero per dare il lavoro finito a regola d'arte. Prezzario Regione Emilia Romagna Aggionamento infrannuale 2022</t>
  </si>
  <si>
    <t>M I S U R A Z I O N I:</t>
  </si>
  <si>
    <t>Tamponamento delle fessure con malta di calce in sostituzione del cemento in polvere</t>
  </si>
  <si>
    <t/>
  </si>
  <si>
    <t/>
  </si>
  <si>
    <t/>
  </si>
  <si>
    <t>0</t>
  </si>
  <si>
    <t>ROUND(PRODUCT(E$ROW_PU$:H$ROW_LUNG$),2)</t>
  </si>
  <si>
    <t>0.00</t>
  </si>
  <si>
    <t>COPERTURA</t>
  </si>
  <si>
    <t/>
  </si>
  <si>
    <t/>
  </si>
  <si>
    <t/>
  </si>
  <si>
    <t>0</t>
  </si>
  <si>
    <t>ROUND(PRODUCT(E$ROW_PU$:H$ROW_LUNG$),2)</t>
  </si>
  <si>
    <t>0.00</t>
  </si>
  <si>
    <t>Barra verticale diam 24</t>
  </si>
  <si>
    <t/>
  </si>
  <si>
    <t/>
  </si>
  <si>
    <t/>
  </si>
  <si>
    <t>0</t>
  </si>
  <si>
    <t>ROUND(PRODUCT(E$ROW_PU$:H$ROW_LUNG$),2)</t>
  </si>
  <si>
    <t>0.00</t>
  </si>
  <si>
    <t>Falda Nord-est</t>
  </si>
  <si>
    <t>44.00</t>
  </si>
  <si>
    <t>1.50</t>
  </si>
  <si>
    <t/>
  </si>
  <si>
    <t/>
  </si>
  <si>
    <t>ROUND(PRODUCT(E$ROW_PU$:H$ROW_LUNG$),2)</t>
  </si>
  <si>
    <t>66.00</t>
  </si>
  <si>
    <t>Falda Sud-est</t>
  </si>
  <si>
    <t>35.00</t>
  </si>
  <si>
    <t>1.50</t>
  </si>
  <si>
    <t/>
  </si>
  <si>
    <t/>
  </si>
  <si>
    <t>ROUND(PRODUCT(E$ROW_PU$:H$ROW_LUNG$),2)</t>
  </si>
  <si>
    <t>52.50</t>
  </si>
  <si>
    <t>Falda Sud-ovest</t>
  </si>
  <si>
    <t>43.00</t>
  </si>
  <si>
    <t>1.50</t>
  </si>
  <si>
    <t/>
  </si>
  <si>
    <t/>
  </si>
  <si>
    <t>ROUND(PRODUCT(E$ROW_PU$:H$ROW_LUNG$),2)</t>
  </si>
  <si>
    <t>64.50</t>
  </si>
  <si>
    <t>Falda Nord-ovest</t>
  </si>
  <si>
    <t>36.00</t>
  </si>
  <si>
    <t>1.50</t>
  </si>
  <si>
    <t/>
  </si>
  <si>
    <t/>
  </si>
  <si>
    <t>ROUND(PRODUCT(E$ROW_PU$:H$ROW_LUNG$),2)</t>
  </si>
  <si>
    <t>54.00</t>
  </si>
  <si>
    <t>3'</t>
  </si>
  <si>
    <t>SOMMANO m</t>
  </si>
  <si>
    <t>ROUND(SUM(I$ROW_ID_SOMMANO_INIT$:I$ROW_ID_SOMMANO_FINE$),2)</t>
  </si>
  <si>
    <t>237.00</t>
  </si>
  <si>
    <t>74.95</t>
  </si>
  <si>
    <t>ROUND(PRODUCT(I$ROW_SOMMANO_QTA$:J$ROW_UNITARIO$),2)</t>
  </si>
  <si>
    <t>17763.15</t>
  </si>
  <si>
    <t/>
  </si>
  <si>
    <t>144</t>
  </si>
  <si>
    <t>N.P.015</t>
  </si>
  <si>
    <t>Intervento di irrigidimento dei comignoli esistenti da effettuarsi mediante realizzazione di gabbia in acciaio formata dai seguenti elementi:	barre di ritegno angolari ancorate alla copertura tramite tirante Ø 30;	cerchiatura a bicchiere alla base del comignolo vincolata al piatto in acciaio sottostante inghisato all muratura con perni in acciaio Ø 24 mm (Tale lavorazione è contabilizzata a parte);	Nel prezzo si intendono compresi e compensati gli oneri per le necessarie opere provvisionali e di sicurezza, l'esecuzione effettuata con ogni cura ed accortezza al fine di non intaccare le strutture a cui sono fissati gli elementi, la ferramenta necessaria per il fissaggio, la zincatura a caldo, lo sgombero, la raccolta differenziata del materiale di risulta, il conferimento con trasporto in discarica autorizzata del materiale di risulta, l'indennità di discarica e quanto altro necessario per dare il lavoro finito a regola d'arte.</t>
  </si>
  <si>
    <t>M I S U R A Z I O N I:</t>
  </si>
  <si>
    <t>Comignoli in copertura</t>
  </si>
  <si>
    <t>4.00</t>
  </si>
  <si>
    <t/>
  </si>
  <si>
    <t/>
  </si>
  <si>
    <t/>
  </si>
  <si>
    <t>ROUND(PRODUCT(E$ROW_PU$:H$ROW_LUNG$),2)</t>
  </si>
  <si>
    <t>4.00</t>
  </si>
  <si>
    <t>3'</t>
  </si>
  <si>
    <t>SOMMANO cadauno</t>
  </si>
  <si>
    <t>ROUND(SUM(I$ROW_ID_SOMMANO_INIT$:I$ROW_ID_SOMMANO_FINE$),2)</t>
  </si>
  <si>
    <t>4.00</t>
  </si>
  <si>
    <t>276.19</t>
  </si>
  <si>
    <t>ROUND(PRODUCT(I$ROW_SOMMANO_QTA$:J$ROW_UNITARIO$),2)</t>
  </si>
  <si>
    <t>1104.76</t>
  </si>
  <si>
    <t/>
  </si>
  <si>
    <t>145</t>
  </si>
  <si>
    <t>B02.007.125.a</t>
  </si>
  <si>
    <t>Rimontaggio e/o ripassatura di manto di copertura in coppi, tegole piane, marsigliesi o similari, con integrazione di elementi nuovi fino al 30%, comprese rimozione, pulizia e verifica dei coppi, spazzolatura del piano di posa sottostante, formazione di compluvi, displuvi e colmi, fornito e posto in opera con sovrapposizione di almeno 10 cm e fissaggio meccanico delle tegole e quanto altro occorre per dare il lavoro finito a regola d'arte; esclusa la rimozione materiale di recupero: coppi ed embrici o coppi doppi. Prezzario Regione Emilia Romagna Aggionamento infrannuale 2022</t>
  </si>
  <si>
    <t>M I S U R A Z I O N I:</t>
  </si>
  <si>
    <t>Vedi voce n° 20 [m² 588.16]</t>
  </si>
  <si>
    <t/>
  </si>
  <si>
    <t/>
  </si>
  <si>
    <t/>
  </si>
  <si>
    <t/>
  </si>
  <si>
    <t>ROUND(PRODUCT(E$ROW_PU$:H$ROW_LUNG$,588.16),2)</t>
  </si>
  <si>
    <t>588.16</t>
  </si>
  <si>
    <t>3'</t>
  </si>
  <si>
    <t>SOMMANO mq</t>
  </si>
  <si>
    <t>ROUND(SUM(I$ROW_ID_SOMMANO_INIT$:I$ROW_ID_SOMMANO_FINE$),2)</t>
  </si>
  <si>
    <t>588.16</t>
  </si>
  <si>
    <t>21.94</t>
  </si>
  <si>
    <t>ROUND(PRODUCT(I$ROW_SOMMANO_QTA$:J$ROW_UNITARIO$),2)</t>
  </si>
  <si>
    <t>12904.23</t>
  </si>
  <si>
    <t/>
  </si>
  <si>
    <t>146</t>
  </si>
  <si>
    <t>N.P.057</t>
  </si>
  <si>
    <t>Fornitura e posa di coppo speciale per aereazione in corrispondenza della salita in copertura dell’espulsione. </t>
  </si>
  <si>
    <t>M I S U R A Z I O N I:</t>
  </si>
  <si>
    <t/>
  </si>
  <si>
    <t>3.00</t>
  </si>
  <si>
    <t/>
  </si>
  <si>
    <t/>
  </si>
  <si>
    <t/>
  </si>
  <si>
    <t>ROUND(PRODUCT(E$ROW_PU$:H$ROW_LUNG$),2)</t>
  </si>
  <si>
    <t>3.00</t>
  </si>
  <si>
    <t>3'</t>
  </si>
  <si>
    <t>SOMMANO cadauno</t>
  </si>
  <si>
    <t>ROUND(SUM(I$ROW_ID_SOMMANO_INIT$:I$ROW_ID_SOMMANO_FINE$),2)</t>
  </si>
  <si>
    <t>3.00</t>
  </si>
  <si>
    <t>39.45</t>
  </si>
  <si>
    <t>ROUND(PRODUCT(I$ROW_SOMMANO_QTA$:J$ROW_UNITARIO$),2)</t>
  </si>
  <si>
    <t>118.35</t>
  </si>
  <si>
    <t/>
  </si>
  <si>
    <t>147</t>
  </si>
  <si>
    <t>1C.22.040.0020.a</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</si>
  <si>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balconi</t>
  </si>
  <si>
    <t>M I S U R A Z I O N I:</t>
  </si>
  <si>
    <t>Struttura per passerella sostegno UTA</t>
  </si>
  <si>
    <t/>
  </si>
  <si>
    <t/>
  </si>
  <si>
    <t/>
  </si>
  <si>
    <t>0</t>
  </si>
  <si>
    <t>ROUND(PRODUCT(E$ROW_PU$:H$ROW_LUNG$),2)</t>
  </si>
  <si>
    <t>0.00</t>
  </si>
  <si>
    <t>SOTTOTETTO</t>
  </si>
  <si>
    <t/>
  </si>
  <si>
    <t>64.05</t>
  </si>
  <si>
    <t>1.000</t>
  </si>
  <si>
    <t>20.000</t>
  </si>
  <si>
    <t>ROUND(PRODUCT(E$ROW_PU$:H$ROW_LUNG$),2)</t>
  </si>
  <si>
    <t>1281.00</t>
  </si>
  <si>
    <t>3'</t>
  </si>
  <si>
    <t>SOMMANO kg</t>
  </si>
  <si>
    <t>ROUND(SUM(I$ROW_ID_SOMMANO_INIT$:I$ROW_ID_SOMMANO_FINE$),2)</t>
  </si>
  <si>
    <t>1281.00</t>
  </si>
  <si>
    <t>8.42</t>
  </si>
  <si>
    <t>ROUND(PRODUCT(I$ROW_SOMMANO_QTA$:J$ROW_UNITARIO$),2)</t>
  </si>
  <si>
    <t>10786.02</t>
  </si>
  <si>
    <t/>
  </si>
  <si>
    <t>148</t>
  </si>
  <si>
    <t>1C.14.050.0010.f</t>
  </si>
  <si>
    <t>Canali di gronda completi di cicogne o tiranti; pluviali, compresa la posa dei braccioli;  converse, scossaline, copertine. Tutti lavorati con sagome e sviluppi normali,  in opera, comprese le assistenze murarie e accessori di fissaggio. Esclusi i pezzi speciali di canali di gronda, pluviali, lattonerie speciali; in: - lastra di rame - spess. 0,6-0,8 mm o superiore (peso specifico = 8,92 kg/dm³)</t>
  </si>
  <si>
    <t>M I S U R A Z I O N I:</t>
  </si>
  <si>
    <t>Canali di gornda</t>
  </si>
  <si>
    <t/>
  </si>
  <si>
    <t/>
  </si>
  <si>
    <t/>
  </si>
  <si>
    <t>0</t>
  </si>
  <si>
    <t>ROUND(PRODUCT(E$ROW_PU$:H$ROW_LUNG$),2)</t>
  </si>
  <si>
    <t>0.00</t>
  </si>
  <si>
    <t>Peso al ml per uno svuluppo di 50 cm pari a 2.68 Kg</t>
  </si>
  <si>
    <t/>
  </si>
  <si>
    <t/>
  </si>
  <si>
    <t/>
  </si>
  <si>
    <t>0</t>
  </si>
  <si>
    <t>ROUND(PRODUCT(E$ROW_PU$:H$ROW_LUNG$),2)</t>
  </si>
  <si>
    <t>0.00</t>
  </si>
  <si>
    <t>FALDA SUD OVEST</t>
  </si>
  <si>
    <t/>
  </si>
  <si>
    <t/>
  </si>
  <si>
    <t/>
  </si>
  <si>
    <t>0</t>
  </si>
  <si>
    <t>ROUND(PRODUCT(E$ROW_PU$:H$ROW_LUNG$),2)</t>
  </si>
  <si>
    <t>0.00</t>
  </si>
  <si>
    <t>Canali di gronda</t>
  </si>
  <si>
    <t/>
  </si>
  <si>
    <t>23.55</t>
  </si>
  <si>
    <t/>
  </si>
  <si>
    <t>2.680</t>
  </si>
  <si>
    <t>ROUND(PRODUCT(E$ROW_PU$:H$ROW_LUNG$),2)</t>
  </si>
  <si>
    <t>63.11</t>
  </si>
  <si>
    <t>FALDA SUD EST</t>
  </si>
  <si>
    <t/>
  </si>
  <si>
    <t/>
  </si>
  <si>
    <t/>
  </si>
  <si>
    <t>0</t>
  </si>
  <si>
    <t>ROUND(PRODUCT(E$ROW_PU$:H$ROW_LUNG$),2)</t>
  </si>
  <si>
    <t>0.00</t>
  </si>
  <si>
    <t>Canali di gronda</t>
  </si>
  <si>
    <t/>
  </si>
  <si>
    <t>23.32</t>
  </si>
  <si>
    <t/>
  </si>
  <si>
    <t>2.680</t>
  </si>
  <si>
    <t>ROUND(PRODUCT(E$ROW_PU$:H$ROW_LUNG$),2)</t>
  </si>
  <si>
    <t>62.50</t>
  </si>
  <si>
    <t>FALDA NORD EST</t>
  </si>
  <si>
    <t/>
  </si>
  <si>
    <t/>
  </si>
  <si>
    <t/>
  </si>
  <si>
    <t>0</t>
  </si>
  <si>
    <t>ROUND(PRODUCT(E$ROW_PU$:H$ROW_LUNG$),2)</t>
  </si>
  <si>
    <t>0.00</t>
  </si>
  <si>
    <t>Canali di gronda</t>
  </si>
  <si>
    <t/>
  </si>
  <si>
    <t>23.50</t>
  </si>
  <si>
    <t/>
  </si>
  <si>
    <t>2.680</t>
  </si>
  <si>
    <t>ROUND(PRODUCT(E$ROW_PU$:H$ROW_LUNG$),2)</t>
  </si>
  <si>
    <t>62.98</t>
  </si>
  <si>
    <t>FALDA NORD OVEST</t>
  </si>
  <si>
    <t/>
  </si>
  <si>
    <t/>
  </si>
  <si>
    <t/>
  </si>
  <si>
    <t>0</t>
  </si>
  <si>
    <t>ROUND(PRODUCT(E$ROW_PU$:H$ROW_LUNG$),2)</t>
  </si>
  <si>
    <t>0.00</t>
  </si>
  <si>
    <t>Canali di gronda</t>
  </si>
  <si>
    <t/>
  </si>
  <si>
    <t>23.07</t>
  </si>
  <si>
    <t/>
  </si>
  <si>
    <t>2.680</t>
  </si>
  <si>
    <t>ROUND(PRODUCT(E$ROW_PU$:H$ROW_LUNG$),2)</t>
  </si>
  <si>
    <t>61.83</t>
  </si>
  <si>
    <t>Pluviali</t>
  </si>
  <si>
    <t/>
  </si>
  <si>
    <t/>
  </si>
  <si>
    <t/>
  </si>
  <si>
    <t>0</t>
  </si>
  <si>
    <t>ROUND(PRODUCT(E$ROW_PU$:H$ROW_LUNG$),2)</t>
  </si>
  <si>
    <t>0.00</t>
  </si>
  <si>
    <t>Peso al ml per uno svuluppo di circa 33 cm pari a 1.77 Kg</t>
  </si>
  <si>
    <t/>
  </si>
  <si>
    <t/>
  </si>
  <si>
    <t/>
  </si>
  <si>
    <t>0</t>
  </si>
  <si>
    <t>ROUND(PRODUCT(E$ROW_PU$:H$ROW_LUNG$),2)</t>
  </si>
  <si>
    <t>0.00</t>
  </si>
  <si>
    <t>FALDA SUD OVEST</t>
  </si>
  <si>
    <t/>
  </si>
  <si>
    <t/>
  </si>
  <si>
    <t/>
  </si>
  <si>
    <t>0</t>
  </si>
  <si>
    <t>ROUND(PRODUCT(E$ROW_PU$:H$ROW_LUNG$),2)</t>
  </si>
  <si>
    <t>0.00</t>
  </si>
  <si>
    <t>Pluviali </t>
  </si>
  <si>
    <t/>
  </si>
  <si>
    <t>21.86</t>
  </si>
  <si>
    <t/>
  </si>
  <si>
    <t>1.770</t>
  </si>
  <si>
    <t>ROUND(PRODUCT(E$ROW_PU$:H$ROW_LUNG$),2)</t>
  </si>
  <si>
    <t>38.69</t>
  </si>
  <si>
    <t>FALDA SUD EST</t>
  </si>
  <si>
    <t/>
  </si>
  <si>
    <t/>
  </si>
  <si>
    <t/>
  </si>
  <si>
    <t>0</t>
  </si>
  <si>
    <t>ROUND(PRODUCT(E$ROW_PU$:H$ROW_LUNG$),2)</t>
  </si>
  <si>
    <t>0.00</t>
  </si>
  <si>
    <t>Pluviali</t>
  </si>
  <si>
    <t/>
  </si>
  <si>
    <t>22.02</t>
  </si>
  <si>
    <t/>
  </si>
  <si>
    <t>1.770</t>
  </si>
  <si>
    <t>ROUND(PRODUCT(E$ROW_PU$:H$ROW_LUNG$),2)</t>
  </si>
  <si>
    <t>38.98</t>
  </si>
  <si>
    <t>FALDA NORD EST</t>
  </si>
  <si>
    <t/>
  </si>
  <si>
    <t/>
  </si>
  <si>
    <t/>
  </si>
  <si>
    <t>0</t>
  </si>
  <si>
    <t>ROUND(PRODUCT(E$ROW_PU$:H$ROW_LUNG$),2)</t>
  </si>
  <si>
    <t>0.00</t>
  </si>
  <si>
    <t>Pluviali</t>
  </si>
  <si>
    <t/>
  </si>
  <si>
    <t>22.63</t>
  </si>
  <si>
    <t/>
  </si>
  <si>
    <t>1.770</t>
  </si>
  <si>
    <t>ROUND(PRODUCT(E$ROW_PU$:H$ROW_LUNG$),2)</t>
  </si>
  <si>
    <t>40.06</t>
  </si>
  <si>
    <t>FALDA NORD OVEST</t>
  </si>
  <si>
    <t/>
  </si>
  <si>
    <t/>
  </si>
  <si>
    <t/>
  </si>
  <si>
    <t>0</t>
  </si>
  <si>
    <t>ROUND(PRODUCT(E$ROW_PU$:H$ROW_LUNG$),2)</t>
  </si>
  <si>
    <t>0.00</t>
  </si>
  <si>
    <t>Pluviali</t>
  </si>
  <si>
    <t/>
  </si>
  <si>
    <t>22.47</t>
  </si>
  <si>
    <t/>
  </si>
  <si>
    <t>1.770</t>
  </si>
  <si>
    <t>ROUND(PRODUCT(E$ROW_PU$:H$ROW_LUNG$),2)</t>
  </si>
  <si>
    <t>39.77</t>
  </si>
  <si>
    <t>3'</t>
  </si>
  <si>
    <t>SOMMANO kg</t>
  </si>
  <si>
    <t>ROUND(SUM(I$ROW_ID_SOMMANO_INIT$:I$ROW_ID_SOMMANO_FINE$),2)</t>
  </si>
  <si>
    <t>407.92</t>
  </si>
  <si>
    <t>24.60</t>
  </si>
  <si>
    <t>ROUND(PRODUCT(I$ROW_SOMMANO_QTA$:J$ROW_UNITARIO$),2)</t>
  </si>
  <si>
    <t>10034.83</t>
  </si>
  <si>
    <t/>
  </si>
  <si>
    <t>149</t>
  </si>
  <si>
    <t>1C.09.240.0020.b</t>
  </si>
  <si>
    <t>Fornitura e posa in opera di porta tagliafuoco ad un battente, REI 60, di tipo omologato a norme UNI EN 1634-1, costituita da: - anta tamburata in lamiera di acciaio zincato e preverniciato a fuoco o con polveri termoindurenti, pressosaldato; coibentata con materiali isolanti secondo la certificazione richiesta;  telaio in angolari o lamiera pressopiegata,  munito di zanche o tasselli da murare; guarnizioni termoespandenti e antifumo; serratura incassata con chiavi, scrocca e maniglia atermica antinfortunistica in plastica con anima acciaio; n 2 cerniere, una munita di molle tarabili per la chiusura automatica ed una registrabile verticalmente; guarnizioni termoespandenti e antifumo; nelle seguenti misure, indicative rispetto alle produzioni di serie, con possibilità di produzione di misure speciali a richiesta: - passaggio netto cm 80x200-210 circa</t>
  </si>
  <si>
    <t>M I S U R A Z I O N I:</t>
  </si>
  <si>
    <t>PIANO INTERRATO</t>
  </si>
  <si>
    <t/>
  </si>
  <si>
    <t/>
  </si>
  <si>
    <t/>
  </si>
  <si>
    <t>0</t>
  </si>
  <si>
    <t>ROUND(PRODUCT(E$ROW_PU$:H$ROW_LUNG$),2)</t>
  </si>
  <si>
    <t>0.00</t>
  </si>
  <si>
    <t>VG.INT.01 - PT2</t>
  </si>
  <si>
    <t>1.00</t>
  </si>
  <si>
    <t/>
  </si>
  <si>
    <t/>
  </si>
  <si>
    <t/>
  </si>
  <si>
    <t>ROUND(PRODUCT(E$ROW_PU$:H$ROW_LUNG$),2)</t>
  </si>
  <si>
    <t>1.00</t>
  </si>
  <si>
    <t>3'</t>
  </si>
  <si>
    <t>SOMMANO cad</t>
  </si>
  <si>
    <t>ROUND(SUM(I$ROW_ID_SOMMANO_INIT$:I$ROW_ID_SOMMANO_FINE$),2)</t>
  </si>
  <si>
    <t>1.00</t>
  </si>
  <si>
    <t>351.47</t>
  </si>
  <si>
    <t>ROUND(PRODUCT(I$ROW_SOMMANO_QTA$:J$ROW_UNITARIO$),2)</t>
  </si>
  <si>
    <t>351.47</t>
  </si>
  <si>
    <t/>
  </si>
  <si>
    <t>150</t>
  </si>
  <si>
    <t>1C.22.250.0140</t>
  </si>
  <si>
    <t>Maggiorazione per formazione nel battente di porte, di foro per applicazione di griglia di ventilazione con controcornice, di qualsiasi dimensione. Per ogni battente, esclusa fornitura e posa griglia, compresa assistenza muraria.</t>
  </si>
  <si>
    <t>M I S U R A Z I O N I:</t>
  </si>
  <si>
    <t>Vedi voce n° 119 [cad 1.00]</t>
  </si>
  <si>
    <t/>
  </si>
  <si>
    <t/>
  </si>
  <si>
    <t/>
  </si>
  <si>
    <t/>
  </si>
  <si>
    <t>ROUND(PRODUCT(E$ROW_PU$:H$ROW_LUNG$,1.00),2)</t>
  </si>
  <si>
    <t>1.00</t>
  </si>
  <si>
    <t>Vedi voce n° 149 [cad 1.00]</t>
  </si>
  <si>
    <t/>
  </si>
  <si>
    <t/>
  </si>
  <si>
    <t/>
  </si>
  <si>
    <t/>
  </si>
  <si>
    <t>ROUND(PRODUCT(E$ROW_PU$:H$ROW_LUNG$,1.00),2)</t>
  </si>
  <si>
    <t>1.00</t>
  </si>
  <si>
    <t>3'</t>
  </si>
  <si>
    <t>SOMMANO cad</t>
  </si>
  <si>
    <t>ROUND(SUM(I$ROW_ID_SOMMANO_INIT$:I$ROW_ID_SOMMANO_FINE$),2)</t>
  </si>
  <si>
    <t>2.00</t>
  </si>
  <si>
    <t>13.22</t>
  </si>
  <si>
    <t>ROUND(PRODUCT(I$ROW_SOMMANO_QTA$:J$ROW_UNITARIO$),2)</t>
  </si>
  <si>
    <t>26.44</t>
  </si>
  <si>
    <t/>
  </si>
  <si>
    <t>151</t>
  </si>
  <si>
    <t>1C.09.400.0050.a</t>
  </si>
  <si>
    <t>Chiudiporta oleodinamico aereo omologato per porte tagliafuoco; in opera, compresa assistenza muraria: - tipo normale</t>
  </si>
  <si>
    <t>M I S U R A Z I O N I:</t>
  </si>
  <si>
    <t/>
  </si>
  <si>
    <t>2.00</t>
  </si>
  <si>
    <t/>
  </si>
  <si>
    <t/>
  </si>
  <si>
    <t/>
  </si>
  <si>
    <t>ROUND(PRODUCT(E$ROW_PU$:H$ROW_LUNG$),2)</t>
  </si>
  <si>
    <t>2.00</t>
  </si>
  <si>
    <t>3'</t>
  </si>
  <si>
    <t>SOMMANO cad</t>
  </si>
  <si>
    <t>ROUND(SUM(I$ROW_ID_SOMMANO_INIT$:I$ROW_ID_SOMMANO_FINE$),2)</t>
  </si>
  <si>
    <t>2.00</t>
  </si>
  <si>
    <t>66.52</t>
  </si>
  <si>
    <t>ROUND(PRODUCT(I$ROW_SOMMANO_QTA$:J$ROW_UNITARIO$),2)</t>
  </si>
  <si>
    <t>133.04</t>
  </si>
  <si>
    <t/>
  </si>
  <si>
    <t>152</t>
  </si>
  <si>
    <t>1C.09.080.0010.d</t>
  </si>
  <si>
    <t>Griglie di ventilazione naturale o griglie di transito, costituite da telaio in materiale incombustibile con all’interno lamelle sagomate, traforate con conformazione a "V" ricoperte da una guarnizione termo espandente, con la caratteristica di espandersi, in caso di incendio, ad una temperatura di circa 200°C, di 26 volte il proprio spessore, in modo tale da sigillare completamente il varco. La griglia costituita da lamiera traforata in modo da consentire il passaggio dell’aria e, in caso di incendio, trattenere il materiale intumescente espanso. Indicate per quei locali dove si deve garantire un adeguato ricambio d’aria sfruttando, tramite aperture, l’aria dei locali adiacenti i quali garantiscono, nello stesso tempo, la compartimentazione EI/REI 120 nel solo caso d’incendio (aerazione di locali cantina, vani tecnici interrati, locali trasformatori o quadri elettrici). Compresa la formazione del foro per applicazione della griglia, sigillature, materiali di fissaggio, accessori vari di montaggio, per dare l'opera compiuta e finita a regola d'arte. Conformi alla norme UNI EN 1366-3 - UNI-EN 13501-1. Delle seguenti dimensioni:- 500 x 500 mm</t>
  </si>
  <si>
    <t>M I S U R A Z I O N I:</t>
  </si>
  <si>
    <t>Da considerarsi in analogia per misure similari</t>
  </si>
  <si>
    <t/>
  </si>
  <si>
    <t/>
  </si>
  <si>
    <t/>
  </si>
  <si>
    <t>0</t>
  </si>
  <si>
    <t>ROUND(PRODUCT(E$ROW_PU$:H$ROW_LUNG$),2)</t>
  </si>
  <si>
    <t>0.00</t>
  </si>
  <si>
    <t>Vedi voce n° 150 [cad 2.00]</t>
  </si>
  <si>
    <t/>
  </si>
  <si>
    <t/>
  </si>
  <si>
    <t/>
  </si>
  <si>
    <t/>
  </si>
  <si>
    <t>ROUND(PRODUCT(E$ROW_PU$:H$ROW_LUNG$,2.00),2)</t>
  </si>
  <si>
    <t>2.00</t>
  </si>
  <si>
    <t>3'</t>
  </si>
  <si>
    <t>SOMMANO cad</t>
  </si>
  <si>
    <t>ROUND(SUM(I$ROW_ID_SOMMANO_INIT$:I$ROW_ID_SOMMANO_FINE$),2)</t>
  </si>
  <si>
    <t>2.00</t>
  </si>
  <si>
    <t>483.73</t>
  </si>
  <si>
    <t>ROUND(PRODUCT(I$ROW_SOMMANO_QTA$:J$ROW_UNITARIO$),2)</t>
  </si>
  <si>
    <t>967.46</t>
  </si>
  <si>
    <t/>
  </si>
  <si>
    <t>153</t>
  </si>
  <si>
    <t>A08.013.005.a</t>
  </si>
  <si>
    <t>Intonaco civile costituito da primo strato di rinzaffo dello spessore medio di 5 mm con malta preconfezionata a grana grossa naturale ad altissima porosità, igroscopicità e traspirabilità, costituita da pura calce idraulica naturale NHL 3.5, calce idraulica HL 5, pozzolana naturale micronizzata ed inerti di sabbia silicea e calcare dolomitico granulometria 0 ÷ 2,5 mm, successivo doppio strato di spessore totale di circa 15 mm con malta di pura calce idraulica NHL 3.5, pozzolana naturale micronizzata, inerti di sabbia silicea e calcare dolomitico di granulometria 0 ÷ 2,5 mm, rasatura finale con intonaco rasante di pura calce NHL 3.5, inerti di sabbia silicea o calcare dolomitico di granulometria 0,1 ÷ 1,4 mm, per uno spessore totale di 20 mm: applicato a mano. Prezzario Regione Emilia Romagna Aggionamento infrannuale 2022</t>
  </si>
  <si>
    <t>M I S U R A Z I O N I:</t>
  </si>
  <si>
    <t>Su Murature di nuova realizzazione</t>
  </si>
  <si>
    <t/>
  </si>
  <si>
    <t/>
  </si>
  <si>
    <t/>
  </si>
  <si>
    <t>0</t>
  </si>
  <si>
    <t>ROUND(PRODUCT(E$ROW_PU$:H$ROW_LUNG$),2)</t>
  </si>
  <si>
    <t>0.00</t>
  </si>
  <si>
    <t>PIANO INTERRATO</t>
  </si>
  <si>
    <t/>
  </si>
  <si>
    <t/>
  </si>
  <si>
    <t/>
  </si>
  <si>
    <t>0</t>
  </si>
  <si>
    <t>ROUND(PRODUCT(E$ROW_PU$:H$ROW_LUNG$),2)</t>
  </si>
  <si>
    <t>0.00</t>
  </si>
  <si>
    <t>VG.INT.02</t>
  </si>
  <si>
    <t>3.00</t>
  </si>
  <si>
    <t>2.15</t>
  </si>
  <si>
    <t/>
  </si>
  <si>
    <t>3.180</t>
  </si>
  <si>
    <t>ROUND(PRODUCT(E$ROW_PU$:H$ROW_LUNG$),2)</t>
  </si>
  <si>
    <t>20.51</t>
  </si>
  <si>
    <t>VG.INT.02</t>
  </si>
  <si>
    <t/>
  </si>
  <si>
    <t>6.46</t>
  </si>
  <si>
    <t/>
  </si>
  <si>
    <t>3.180</t>
  </si>
  <si>
    <t>ROUND(PRODUCT(E$ROW_PU$:H$ROW_LUNG$),2)</t>
  </si>
  <si>
    <t>20.54</t>
  </si>
  <si>
    <t>VG.INT.02</t>
  </si>
  <si>
    <t/>
  </si>
  <si>
    <t>2.26</t>
  </si>
  <si>
    <t/>
  </si>
  <si>
    <t>3.180</t>
  </si>
  <si>
    <t>ROUND(PRODUCT(E$ROW_PU$:H$ROW_LUNG$),2)</t>
  </si>
  <si>
    <t>7.19</t>
  </si>
  <si>
    <t>VG.INT.02</t>
  </si>
  <si>
    <t/>
  </si>
  <si>
    <t>1.45</t>
  </si>
  <si>
    <t/>
  </si>
  <si>
    <t>3.180</t>
  </si>
  <si>
    <t>ROUND(PRODUCT(E$ROW_PU$:H$ROW_LUNG$),2)</t>
  </si>
  <si>
    <t>4.61</t>
  </si>
  <si>
    <t/>
  </si>
  <si>
    <t>2.00</t>
  </si>
  <si>
    <t>0.95</t>
  </si>
  <si>
    <t/>
  </si>
  <si>
    <t>1.930</t>
  </si>
  <si>
    <t>ROUND(PRODUCT(E$ROW_PU$:H$ROW_LUNG$),2)</t>
  </si>
  <si>
    <t>3.67</t>
  </si>
  <si>
    <t>PIANO TERRA</t>
  </si>
  <si>
    <t/>
  </si>
  <si>
    <t/>
  </si>
  <si>
    <t/>
  </si>
  <si>
    <t>0</t>
  </si>
  <si>
    <t>ROUND(PRODUCT(E$ROW_PU$:H$ROW_LUNG$),2)</t>
  </si>
  <si>
    <t>0.00</t>
  </si>
  <si>
    <t>VG.0.03</t>
  </si>
  <si>
    <t>2.00</t>
  </si>
  <si>
    <t>1.89</t>
  </si>
  <si>
    <t/>
  </si>
  <si>
    <t>2.930</t>
  </si>
  <si>
    <t>ROUND(PRODUCT(E$ROW_PU$:H$ROW_LUNG$),2)</t>
  </si>
  <si>
    <t>11.08</t>
  </si>
  <si>
    <t>VG.0.03</t>
  </si>
  <si>
    <t>2.00</t>
  </si>
  <si>
    <t>2.78</t>
  </si>
  <si>
    <t/>
  </si>
  <si>
    <t>2.930</t>
  </si>
  <si>
    <t>ROUND(PRODUCT(E$ROW_PU$:H$ROW_LUNG$),2)</t>
  </si>
  <si>
    <t>16.29</t>
  </si>
  <si>
    <t>VG.0.06</t>
  </si>
  <si>
    <t>2.00</t>
  </si>
  <si>
    <t>1.10</t>
  </si>
  <si>
    <t/>
  </si>
  <si>
    <t>2.000</t>
  </si>
  <si>
    <t>ROUND(PRODUCT(E$ROW_PU$:H$ROW_LUNG$),2)</t>
  </si>
  <si>
    <t>4.40</t>
  </si>
  <si>
    <t>VG.0.06 - VG.0.07</t>
  </si>
  <si>
    <t>1.00</t>
  </si>
  <si>
    <t>3.46</t>
  </si>
  <si>
    <t/>
  </si>
  <si>
    <t>5.060</t>
  </si>
  <si>
    <t>ROUND(PRODUCT(E$ROW_PU$:H$ROW_LUNG$),2)</t>
  </si>
  <si>
    <t>17.51</t>
  </si>
  <si>
    <t>VG.0.07 - Scale</t>
  </si>
  <si>
    <t>1.00</t>
  </si>
  <si>
    <t>1.70</t>
  </si>
  <si>
    <t/>
  </si>
  <si>
    <t>1.530</t>
  </si>
  <si>
    <t>ROUND(PRODUCT(E$ROW_PU$:H$ROW_LUNG$),2)</t>
  </si>
  <si>
    <t>2.60</t>
  </si>
  <si>
    <t>PIANO PRIMO</t>
  </si>
  <si>
    <t/>
  </si>
  <si>
    <t/>
  </si>
  <si>
    <t/>
  </si>
  <si>
    <t>0</t>
  </si>
  <si>
    <t>ROUND(PRODUCT(E$ROW_PU$:H$ROW_LUNG$),2)</t>
  </si>
  <si>
    <t>0.00</t>
  </si>
  <si>
    <t>VG.1.03</t>
  </si>
  <si>
    <t/>
  </si>
  <si>
    <t>0.77</t>
  </si>
  <si>
    <t/>
  </si>
  <si>
    <t>2.070</t>
  </si>
  <si>
    <t>ROUND(PRODUCT(E$ROW_PU$:H$ROW_LUNG$),2)</t>
  </si>
  <si>
    <t>1.59</t>
  </si>
  <si>
    <t>VG.1.04</t>
  </si>
  <si>
    <t/>
  </si>
  <si>
    <t>0.77</t>
  </si>
  <si>
    <t/>
  </si>
  <si>
    <t>2.070</t>
  </si>
  <si>
    <t>ROUND(PRODUCT(E$ROW_PU$:H$ROW_LUNG$),2)</t>
  </si>
  <si>
    <t>1.59</t>
  </si>
  <si>
    <t>VG.1.08 Foro passaggio sottotetto</t>
  </si>
  <si>
    <t/>
  </si>
  <si>
    <t>0.80</t>
  </si>
  <si>
    <t/>
  </si>
  <si>
    <t>1.800</t>
  </si>
  <si>
    <t>ROUND(PRODUCT(E$ROW_PU$:H$ROW_LUNG$),2)</t>
  </si>
  <si>
    <t>1.44</t>
  </si>
  <si>
    <t>Su alzate vano scala VG.0.05</t>
  </si>
  <si>
    <t/>
  </si>
  <si>
    <t/>
  </si>
  <si>
    <t/>
  </si>
  <si>
    <t>0</t>
  </si>
  <si>
    <t>ROUND(PRODUCT(E$ROW_PU$:H$ROW_LUNG$),2)</t>
  </si>
  <si>
    <t>0.00</t>
  </si>
  <si>
    <t>VG.0.05</t>
  </si>
  <si>
    <t>4.10</t>
  </si>
  <si>
    <t/>
  </si>
  <si>
    <t/>
  </si>
  <si>
    <t/>
  </si>
  <si>
    <t>ROUND(PRODUCT(E$ROW_PU$:H$ROW_LUNG$),2)</t>
  </si>
  <si>
    <t>4.10</t>
  </si>
  <si>
    <t>Su chiusura sedi travi</t>
  </si>
  <si>
    <t/>
  </si>
  <si>
    <t/>
  </si>
  <si>
    <t/>
  </si>
  <si>
    <t>0</t>
  </si>
  <si>
    <t>ROUND(PRODUCT(E$ROW_PU$:H$ROW_LUNG$),2)</t>
  </si>
  <si>
    <t>0.00</t>
  </si>
  <si>
    <t>PIANO TERRA</t>
  </si>
  <si>
    <t/>
  </si>
  <si>
    <t/>
  </si>
  <si>
    <t/>
  </si>
  <si>
    <t>0</t>
  </si>
  <si>
    <t>ROUND(PRODUCT(E$ROW_PU$:H$ROW_LUNG$),2)</t>
  </si>
  <si>
    <t>0.00</t>
  </si>
  <si>
    <t>VG.0.15 - Chiusura sede travi</t>
  </si>
  <si>
    <t>2.00</t>
  </si>
  <si>
    <t>0.25</t>
  </si>
  <si>
    <t/>
  </si>
  <si>
    <t>0.240</t>
  </si>
  <si>
    <t>ROUND(PRODUCT(E$ROW_PU$:H$ROW_LUNG$),2)</t>
  </si>
  <si>
    <t>0.12</t>
  </si>
  <si>
    <t>VG.0.17-18 - Chiusura sedi travi</t>
  </si>
  <si>
    <t>22.00</t>
  </si>
  <si>
    <t>0.11</t>
  </si>
  <si>
    <t/>
  </si>
  <si>
    <t>0.080</t>
  </si>
  <si>
    <t>ROUND(PRODUCT(E$ROW_PU$:H$ROW_LUNG$),2)</t>
  </si>
  <si>
    <t>0.19</t>
  </si>
  <si>
    <t>PIANO PRIMO</t>
  </si>
  <si>
    <t/>
  </si>
  <si>
    <t/>
  </si>
  <si>
    <t/>
  </si>
  <si>
    <t>0</t>
  </si>
  <si>
    <t>ROUND(PRODUCT(E$ROW_PU$:H$ROW_LUNG$),2)</t>
  </si>
  <si>
    <t>0.00</t>
  </si>
  <si>
    <t>VG.1.07 - Chiusura sedi travi</t>
  </si>
  <si>
    <t>16.00</t>
  </si>
  <si>
    <t>0.10</t>
  </si>
  <si>
    <t/>
  </si>
  <si>
    <t>0.090</t>
  </si>
  <si>
    <t>ROUND(PRODUCT(E$ROW_PU$:H$ROW_LUNG$),2)</t>
  </si>
  <si>
    <t>0.14</t>
  </si>
  <si>
    <t>VG.1.07 - Chiusura sedi travi</t>
  </si>
  <si>
    <t>2.00</t>
  </si>
  <si>
    <t>0.12</t>
  </si>
  <si>
    <t/>
  </si>
  <si>
    <t>0.130</t>
  </si>
  <si>
    <t>ROUND(PRODUCT(E$ROW_PU$:H$ROW_LUNG$),2)</t>
  </si>
  <si>
    <t>0.03</t>
  </si>
  <si>
    <t>VG.1.10 - Chiusura sedi travi</t>
  </si>
  <si>
    <t>6.00</t>
  </si>
  <si>
    <t>0.04</t>
  </si>
  <si>
    <t/>
  </si>
  <si>
    <t/>
  </si>
  <si>
    <t>ROUND(PRODUCT(E$ROW_PU$:H$ROW_LUNG$),2)</t>
  </si>
  <si>
    <t>0.24</t>
  </si>
  <si>
    <t>3'</t>
  </si>
  <si>
    <t>SOMMANO mq</t>
  </si>
  <si>
    <t>ROUND(SUM(I$ROW_ID_SOMMANO_INIT$:I$ROW_ID_SOMMANO_FINE$),2)</t>
  </si>
  <si>
    <t>117.84</t>
  </si>
  <si>
    <t>46.88</t>
  </si>
  <si>
    <t>ROUND(PRODUCT(I$ROW_SOMMANO_QTA$:J$ROW_UNITARIO$),2)</t>
  </si>
  <si>
    <t>5524.34</t>
  </si>
  <si>
    <t/>
  </si>
  <si>
    <t>154</t>
  </si>
  <si>
    <t>A20.034.040.b</t>
  </si>
  <si>
    <t>Rivestimento decorativo a stucco minerale a base di grassello di calce applicato dopo una mano di fondo isolante e aggrappante su superficie preventivamente preparata, da pagarsi a parte: effetto stucco lucido, applicato a spatola. Prezzario Regione Emilia Romagna Aggionamento infrannuale 2022</t>
  </si>
  <si>
    <t>M I S U R A Z I O N I:</t>
  </si>
  <si>
    <t>Rivestimento bagni</t>
  </si>
  <si>
    <t/>
  </si>
  <si>
    <t/>
  </si>
  <si>
    <t/>
  </si>
  <si>
    <t>0</t>
  </si>
  <si>
    <t>ROUND(PRODUCT(E$ROW_PU$:H$ROW_LUNG$),2)</t>
  </si>
  <si>
    <t>0.00</t>
  </si>
  <si>
    <t>PIANO TERRA</t>
  </si>
  <si>
    <t/>
  </si>
  <si>
    <t/>
  </si>
  <si>
    <t/>
  </si>
  <si>
    <t>0</t>
  </si>
  <si>
    <t>ROUND(PRODUCT(E$ROW_PU$:H$ROW_LUNG$),2)</t>
  </si>
  <si>
    <t>0.00</t>
  </si>
  <si>
    <t>VG.0.03</t>
  </si>
  <si>
    <t>4.00</t>
  </si>
  <si>
    <t>1.52</t>
  </si>
  <si>
    <t/>
  </si>
  <si>
    <t>2.930</t>
  </si>
  <si>
    <t>ROUND(PRODUCT(E$ROW_PU$:H$ROW_LUNG$),2)</t>
  </si>
  <si>
    <t>17.81</t>
  </si>
  <si>
    <t>VG.0.03</t>
  </si>
  <si>
    <t>2.00</t>
  </si>
  <si>
    <t>1.40</t>
  </si>
  <si>
    <t/>
  </si>
  <si>
    <t>2.930</t>
  </si>
  <si>
    <t>ROUND(PRODUCT(E$ROW_PU$:H$ROW_LUNG$),2)</t>
  </si>
  <si>
    <t>8.20</t>
  </si>
  <si>
    <t>VG.0.03</t>
  </si>
  <si>
    <t>2.00</t>
  </si>
  <si>
    <t>1.07</t>
  </si>
  <si>
    <t/>
  </si>
  <si>
    <t>2.930</t>
  </si>
  <si>
    <t>ROUND(PRODUCT(E$ROW_PU$:H$ROW_LUNG$),2)</t>
  </si>
  <si>
    <t>6.27</t>
  </si>
  <si>
    <t>VG.0.06</t>
  </si>
  <si>
    <t>4.00</t>
  </si>
  <si>
    <t>1.06</t>
  </si>
  <si>
    <t/>
  </si>
  <si>
    <t>2.400</t>
  </si>
  <si>
    <t>ROUND(PRODUCT(E$ROW_PU$:H$ROW_LUNG$),2)</t>
  </si>
  <si>
    <t>10.18</t>
  </si>
  <si>
    <t>VG.0.06</t>
  </si>
  <si>
    <t>2.00</t>
  </si>
  <si>
    <t>1.15</t>
  </si>
  <si>
    <t/>
  </si>
  <si>
    <t>2.400</t>
  </si>
  <si>
    <t>ROUND(PRODUCT(E$ROW_PU$:H$ROW_LUNG$),2)</t>
  </si>
  <si>
    <t>5.52</t>
  </si>
  <si>
    <t>VG.0.06</t>
  </si>
  <si>
    <t>2.00</t>
  </si>
  <si>
    <t>1.54</t>
  </si>
  <si>
    <t/>
  </si>
  <si>
    <t>2.400</t>
  </si>
  <si>
    <t>ROUND(PRODUCT(E$ROW_PU$:H$ROW_LUNG$),2)</t>
  </si>
  <si>
    <t>7.39</t>
  </si>
  <si>
    <t>VG.0.11</t>
  </si>
  <si>
    <t>2.00</t>
  </si>
  <si>
    <t>3.03</t>
  </si>
  <si>
    <t/>
  </si>
  <si>
    <t>2.400</t>
  </si>
  <si>
    <t>ROUND(PRODUCT(E$ROW_PU$:H$ROW_LUNG$),2)</t>
  </si>
  <si>
    <t>14.54</t>
  </si>
  <si>
    <t>VG.0.11</t>
  </si>
  <si>
    <t>2.00</t>
  </si>
  <si>
    <t>3.67</t>
  </si>
  <si>
    <t/>
  </si>
  <si>
    <t>2.400</t>
  </si>
  <si>
    <t>ROUND(PRODUCT(E$ROW_PU$:H$ROW_LUNG$),2)</t>
  </si>
  <si>
    <t>17.62</t>
  </si>
  <si>
    <t>VG.0.11</t>
  </si>
  <si>
    <t>2.00</t>
  </si>
  <si>
    <t>1.40</t>
  </si>
  <si>
    <t/>
  </si>
  <si>
    <t>2.200</t>
  </si>
  <si>
    <t>ROUND(PRODUCT(E$ROW_PU$:H$ROW_LUNG$),2)</t>
  </si>
  <si>
    <t>6.16</t>
  </si>
  <si>
    <t>VG.0.11</t>
  </si>
  <si>
    <t>2.00</t>
  </si>
  <si>
    <t>0.20</t>
  </si>
  <si>
    <t/>
  </si>
  <si>
    <t>2.200</t>
  </si>
  <si>
    <t>ROUND(PRODUCT(E$ROW_PU$:H$ROW_LUNG$),2)</t>
  </si>
  <si>
    <t>0.88</t>
  </si>
  <si>
    <t>PIANO PRIMO</t>
  </si>
  <si>
    <t/>
  </si>
  <si>
    <t/>
  </si>
  <si>
    <t/>
  </si>
  <si>
    <t>0</t>
  </si>
  <si>
    <t>ROUND(PRODUCT(E$ROW_PU$:H$ROW_LUNG$),2)</t>
  </si>
  <si>
    <t>0.00</t>
  </si>
  <si>
    <t>VG.1.01</t>
  </si>
  <si>
    <t>2.00</t>
  </si>
  <si>
    <t>1.50</t>
  </si>
  <si>
    <t/>
  </si>
  <si>
    <t>2.200</t>
  </si>
  <si>
    <t>ROUND(PRODUCT(E$ROW_PU$:H$ROW_LUNG$),2)</t>
  </si>
  <si>
    <t>6.60</t>
  </si>
  <si>
    <t>VG.1.01</t>
  </si>
  <si>
    <t>2.00</t>
  </si>
  <si>
    <t>0.10</t>
  </si>
  <si>
    <t/>
  </si>
  <si>
    <t>2.200</t>
  </si>
  <si>
    <t>ROUND(PRODUCT(E$ROW_PU$:H$ROW_LUNG$),2)</t>
  </si>
  <si>
    <t>0.44</t>
  </si>
  <si>
    <t>VG.1.01</t>
  </si>
  <si>
    <t>2.00</t>
  </si>
  <si>
    <t>1.25</t>
  </si>
  <si>
    <t/>
  </si>
  <si>
    <t>2.200</t>
  </si>
  <si>
    <t>ROUND(PRODUCT(E$ROW_PU$:H$ROW_LUNG$),2)</t>
  </si>
  <si>
    <t>5.50</t>
  </si>
  <si>
    <t>VG.1.07</t>
  </si>
  <si>
    <t>2.00</t>
  </si>
  <si>
    <t>1.50</t>
  </si>
  <si>
    <t/>
  </si>
  <si>
    <t>2.200</t>
  </si>
  <si>
    <t>ROUND(PRODUCT(E$ROW_PU$:H$ROW_LUNG$),2)</t>
  </si>
  <si>
    <t>6.60</t>
  </si>
  <si>
    <t>VG.1.07</t>
  </si>
  <si>
    <t>2.00</t>
  </si>
  <si>
    <t>0.10</t>
  </si>
  <si>
    <t/>
  </si>
  <si>
    <t>2.200</t>
  </si>
  <si>
    <t>ROUND(PRODUCT(E$ROW_PU$:H$ROW_LUNG$),2)</t>
  </si>
  <si>
    <t>0.44</t>
  </si>
  <si>
    <t>VG.1.07</t>
  </si>
  <si>
    <t>2.00</t>
  </si>
  <si>
    <t>1.26</t>
  </si>
  <si>
    <t/>
  </si>
  <si>
    <t>2.200</t>
  </si>
  <si>
    <t>ROUND(PRODUCT(E$ROW_PU$:H$ROW_LUNG$),2)</t>
  </si>
  <si>
    <t>5.54</t>
  </si>
  <si>
    <t>3'</t>
  </si>
  <si>
    <t>SOMMANO mq</t>
  </si>
  <si>
    <t>ROUND(SUM(I$ROW_ID_SOMMANO_INIT$:I$ROW_ID_SOMMANO_FINE$),2)</t>
  </si>
  <si>
    <t>119.69</t>
  </si>
  <si>
    <t>46.81</t>
  </si>
  <si>
    <t>ROUND(PRODUCT(I$ROW_SOMMANO_QTA$:J$ROW_UNITARIO$),2)</t>
  </si>
  <si>
    <t>5602.69</t>
  </si>
  <si>
    <t/>
  </si>
  <si>
    <t>155</t>
  </si>
  <si>
    <t>B03.097.025.a</t>
  </si>
  <si>
    <t>Applicazione e rimozione bendaggio di sostegno e protezione su parti in pericolo di caduta al fine di sostenere l'intonaco durante le operazioni di consolidamento o anche preliminare in operazioni di stacco o strappo. Inclusi gli oneri relativi alla rimozione di colle dalla superficie, da valutare al mq riconducendo a 0,5 mq anche superfici complessivamente inferiori. Con: velatino di garza e colla animale o resina acrilica in soluzione, su graffiti, affreschi ed olio su muro. Regione Emilia Romagna Aggionamento infrannuale 2022</t>
  </si>
  <si>
    <t>M I S U R A Z I O N I:</t>
  </si>
  <si>
    <t>PIANO TERRA</t>
  </si>
  <si>
    <t/>
  </si>
  <si>
    <t/>
  </si>
  <si>
    <t/>
  </si>
  <si>
    <t>0</t>
  </si>
  <si>
    <t>ROUND(PRODUCT(E$ROW_PU$:H$ROW_LUNG$),2)</t>
  </si>
  <si>
    <t>0.00</t>
  </si>
  <si>
    <t>VG.0.04</t>
  </si>
  <si>
    <t>16.30</t>
  </si>
  <si>
    <t/>
  </si>
  <si>
    <t/>
  </si>
  <si>
    <t/>
  </si>
  <si>
    <t>ROUND(PRODUCT(E$ROW_PU$:H$ROW_LUNG$),2)</t>
  </si>
  <si>
    <t>16.30</t>
  </si>
  <si>
    <t>VG.0.04 </t>
  </si>
  <si>
    <t>9.19</t>
  </si>
  <si>
    <t/>
  </si>
  <si>
    <t/>
  </si>
  <si>
    <t/>
  </si>
  <si>
    <t>ROUND(PRODUCT(E$ROW_PU$:H$ROW_LUNG$),2)</t>
  </si>
  <si>
    <t>9.19</t>
  </si>
  <si>
    <t>VG.0.04</t>
  </si>
  <si>
    <t>15.56</t>
  </si>
  <si>
    <t/>
  </si>
  <si>
    <t/>
  </si>
  <si>
    <t/>
  </si>
  <si>
    <t>ROUND(PRODUCT(E$ROW_PU$:H$ROW_LUNG$),2)</t>
  </si>
  <si>
    <t>15.56</t>
  </si>
  <si>
    <t>VG.0.10</t>
  </si>
  <si>
    <t>3.36</t>
  </si>
  <si>
    <t/>
  </si>
  <si>
    <t/>
  </si>
  <si>
    <t/>
  </si>
  <si>
    <t>ROUND(PRODUCT(E$ROW_PU$:H$ROW_LUNG$),2)</t>
  </si>
  <si>
    <t>3.36</t>
  </si>
  <si>
    <t>VG.0.10</t>
  </si>
  <si>
    <t>3.73</t>
  </si>
  <si>
    <t/>
  </si>
  <si>
    <t/>
  </si>
  <si>
    <t/>
  </si>
  <si>
    <t>ROUND(PRODUCT(E$ROW_PU$:H$ROW_LUNG$),2)</t>
  </si>
  <si>
    <t>3.73</t>
  </si>
  <si>
    <t>VG.0.11 </t>
  </si>
  <si>
    <t>4.68</t>
  </si>
  <si>
    <t/>
  </si>
  <si>
    <t/>
  </si>
  <si>
    <t/>
  </si>
  <si>
    <t>ROUND(PRODUCT(E$ROW_PU$:H$ROW_LUNG$),2)</t>
  </si>
  <si>
    <t>4.68</t>
  </si>
  <si>
    <t>VG.0.11 </t>
  </si>
  <si>
    <t>2.27</t>
  </si>
  <si>
    <t/>
  </si>
  <si>
    <t/>
  </si>
  <si>
    <t/>
  </si>
  <si>
    <t>ROUND(PRODUCT(E$ROW_PU$:H$ROW_LUNG$),2)</t>
  </si>
  <si>
    <t>2.27</t>
  </si>
  <si>
    <t>VG.0.11 </t>
  </si>
  <si>
    <t>5.07</t>
  </si>
  <si>
    <t/>
  </si>
  <si>
    <t/>
  </si>
  <si>
    <t/>
  </si>
  <si>
    <t>ROUND(PRODUCT(E$ROW_PU$:H$ROW_LUNG$),2)</t>
  </si>
  <si>
    <t>5.07</t>
  </si>
  <si>
    <t>VG.0.11 </t>
  </si>
  <si>
    <t>6.12</t>
  </si>
  <si>
    <t/>
  </si>
  <si>
    <t/>
  </si>
  <si>
    <t/>
  </si>
  <si>
    <t>ROUND(PRODUCT(E$ROW_PU$:H$ROW_LUNG$),2)</t>
  </si>
  <si>
    <t>6.12</t>
  </si>
  <si>
    <t>VG.0.15 </t>
  </si>
  <si>
    <t>5.19</t>
  </si>
  <si>
    <t/>
  </si>
  <si>
    <t/>
  </si>
  <si>
    <t/>
  </si>
  <si>
    <t>ROUND(PRODUCT(E$ROW_PU$:H$ROW_LUNG$),2)</t>
  </si>
  <si>
    <t>5.19</t>
  </si>
  <si>
    <t>VG.0.15 </t>
  </si>
  <si>
    <t>8.35</t>
  </si>
  <si>
    <t/>
  </si>
  <si>
    <t/>
  </si>
  <si>
    <t/>
  </si>
  <si>
    <t>ROUND(PRODUCT(E$ROW_PU$:H$ROW_LUNG$),2)</t>
  </si>
  <si>
    <t>8.35</t>
  </si>
  <si>
    <t>VG.0.15 </t>
  </si>
  <si>
    <t>6.64</t>
  </si>
  <si>
    <t/>
  </si>
  <si>
    <t/>
  </si>
  <si>
    <t/>
  </si>
  <si>
    <t>ROUND(PRODUCT(E$ROW_PU$:H$ROW_LUNG$),2)</t>
  </si>
  <si>
    <t>6.64</t>
  </si>
  <si>
    <t>VG.0.16</t>
  </si>
  <si>
    <t>0.95</t>
  </si>
  <si>
    <t/>
  </si>
  <si>
    <t/>
  </si>
  <si>
    <t/>
  </si>
  <si>
    <t>ROUND(PRODUCT(E$ROW_PU$:H$ROW_LUNG$),2)</t>
  </si>
  <si>
    <t>0.95</t>
  </si>
  <si>
    <t>VG.0.16</t>
  </si>
  <si>
    <t>10.52</t>
  </si>
  <si>
    <t/>
  </si>
  <si>
    <t/>
  </si>
  <si>
    <t/>
  </si>
  <si>
    <t>ROUND(PRODUCT(E$ROW_PU$:H$ROW_LUNG$),2)</t>
  </si>
  <si>
    <t>10.52</t>
  </si>
  <si>
    <t>VG.0.16</t>
  </si>
  <si>
    <t>6.82</t>
  </si>
  <si>
    <t/>
  </si>
  <si>
    <t/>
  </si>
  <si>
    <t/>
  </si>
  <si>
    <t>ROUND(PRODUCT(E$ROW_PU$:H$ROW_LUNG$),2)</t>
  </si>
  <si>
    <t>6.82</t>
  </si>
  <si>
    <t>VG.0.17 - Parete D</t>
  </si>
  <si>
    <t>2.45</t>
  </si>
  <si>
    <t/>
  </si>
  <si>
    <t/>
  </si>
  <si>
    <t/>
  </si>
  <si>
    <t>ROUND(PRODUCT(E$ROW_PU$:H$ROW_LUNG$),2)</t>
  </si>
  <si>
    <t>2.45</t>
  </si>
  <si>
    <t>PIANO PRIMO</t>
  </si>
  <si>
    <t/>
  </si>
  <si>
    <t/>
  </si>
  <si>
    <t/>
  </si>
  <si>
    <t>0</t>
  </si>
  <si>
    <t>ROUND(PRODUCT(E$ROW_PU$:H$ROW_LUNG$),2)</t>
  </si>
  <si>
    <t>0.00</t>
  </si>
  <si>
    <t>VG.1.01</t>
  </si>
  <si>
    <t>10.13</t>
  </si>
  <si>
    <t/>
  </si>
  <si>
    <t/>
  </si>
  <si>
    <t/>
  </si>
  <si>
    <t>ROUND(PRODUCT(E$ROW_PU$:H$ROW_LUNG$),2)</t>
  </si>
  <si>
    <t>10.13</t>
  </si>
  <si>
    <t>VG.1.01</t>
  </si>
  <si>
    <t>14.71</t>
  </si>
  <si>
    <t/>
  </si>
  <si>
    <t/>
  </si>
  <si>
    <t/>
  </si>
  <si>
    <t>ROUND(PRODUCT(E$ROW_PU$:H$ROW_LUNG$),2)</t>
  </si>
  <si>
    <t>14.71</t>
  </si>
  <si>
    <t>VG.1.01</t>
  </si>
  <si>
    <t>9.88</t>
  </si>
  <si>
    <t/>
  </si>
  <si>
    <t/>
  </si>
  <si>
    <t/>
  </si>
  <si>
    <t>ROUND(PRODUCT(E$ROW_PU$:H$ROW_LUNG$),2)</t>
  </si>
  <si>
    <t>9.88</t>
  </si>
  <si>
    <t>VG.1.01</t>
  </si>
  <si>
    <t>10.87</t>
  </si>
  <si>
    <t/>
  </si>
  <si>
    <t/>
  </si>
  <si>
    <t/>
  </si>
  <si>
    <t>ROUND(PRODUCT(E$ROW_PU$:H$ROW_LUNG$),2)</t>
  </si>
  <si>
    <t>10.87</t>
  </si>
  <si>
    <t>VG.1.02</t>
  </si>
  <si>
    <t>21.95</t>
  </si>
  <si>
    <t/>
  </si>
  <si>
    <t/>
  </si>
  <si>
    <t/>
  </si>
  <si>
    <t>ROUND(PRODUCT(E$ROW_PU$:H$ROW_LUNG$),2)</t>
  </si>
  <si>
    <t>21.95</t>
  </si>
  <si>
    <t>A detrarre parte puntellata</t>
  </si>
  <si>
    <t/>
  </si>
  <si>
    <t>1.62</t>
  </si>
  <si>
    <t/>
  </si>
  <si>
    <t>4.200</t>
  </si>
  <si>
    <t>ROUND(PRODUCT(E$ROW_PU$:H$ROW_LUNG$,-1),2)</t>
  </si>
  <si>
    <t>-6.80</t>
  </si>
  <si>
    <t>3</t>
  </si>
  <si>
    <t>VG.1.02</t>
  </si>
  <si>
    <t>15.12</t>
  </si>
  <si>
    <t/>
  </si>
  <si>
    <t/>
  </si>
  <si>
    <t/>
  </si>
  <si>
    <t>ROUND(PRODUCT(E$ROW_PU$:H$ROW_LUNG$),2)</t>
  </si>
  <si>
    <t>15.12</t>
  </si>
  <si>
    <t>VG.1.02</t>
  </si>
  <si>
    <t>14.00</t>
  </si>
  <si>
    <t/>
  </si>
  <si>
    <t/>
  </si>
  <si>
    <t/>
  </si>
  <si>
    <t>ROUND(PRODUCT(E$ROW_PU$:H$ROW_LUNG$),2)</t>
  </si>
  <si>
    <t>14.00</t>
  </si>
  <si>
    <t>VG.1.02</t>
  </si>
  <si>
    <t>15.84</t>
  </si>
  <si>
    <t/>
  </si>
  <si>
    <t/>
  </si>
  <si>
    <t/>
  </si>
  <si>
    <t>ROUND(PRODUCT(E$ROW_PU$:H$ROW_LUNG$),2)</t>
  </si>
  <si>
    <t>15.84</t>
  </si>
  <si>
    <t>A detrarre parte puntellata</t>
  </si>
  <si>
    <t/>
  </si>
  <si>
    <t>1.55</t>
  </si>
  <si>
    <t/>
  </si>
  <si>
    <t>4.340</t>
  </si>
  <si>
    <t>ROUND(PRODUCT(E$ROW_PU$:H$ROW_LUNG$,-1),2)</t>
  </si>
  <si>
    <t>-6.73</t>
  </si>
  <si>
    <t>3</t>
  </si>
  <si>
    <t>VG.1.03 </t>
  </si>
  <si>
    <t>38.54</t>
  </si>
  <si>
    <t/>
  </si>
  <si>
    <t/>
  </si>
  <si>
    <t/>
  </si>
  <si>
    <t>ROUND(PRODUCT(E$ROW_PU$:H$ROW_LUNG$),2)</t>
  </si>
  <si>
    <t>38.54</t>
  </si>
  <si>
    <t>VG.1.03 </t>
  </si>
  <si>
    <t>33.33</t>
  </si>
  <si>
    <t/>
  </si>
  <si>
    <t/>
  </si>
  <si>
    <t/>
  </si>
  <si>
    <t>ROUND(PRODUCT(E$ROW_PU$:H$ROW_LUNG$),2)</t>
  </si>
  <si>
    <t>33.33</t>
  </si>
  <si>
    <t>VG.1.03 </t>
  </si>
  <si>
    <t>15.00</t>
  </si>
  <si>
    <t/>
  </si>
  <si>
    <t/>
  </si>
  <si>
    <t/>
  </si>
  <si>
    <t>ROUND(PRODUCT(E$ROW_PU$:H$ROW_LUNG$),2)</t>
  </si>
  <si>
    <t>15.00</t>
  </si>
  <si>
    <t>VG.1.05</t>
  </si>
  <si>
    <t>15.95</t>
  </si>
  <si>
    <t/>
  </si>
  <si>
    <t/>
  </si>
  <si>
    <t/>
  </si>
  <si>
    <t>ROUND(PRODUCT(E$ROW_PU$:H$ROW_LUNG$),2)</t>
  </si>
  <si>
    <t>15.95</t>
  </si>
  <si>
    <t>VG.1.05</t>
  </si>
  <si>
    <t>26.26</t>
  </si>
  <si>
    <t/>
  </si>
  <si>
    <t/>
  </si>
  <si>
    <t/>
  </si>
  <si>
    <t>ROUND(PRODUCT(E$ROW_PU$:H$ROW_LUNG$),2)</t>
  </si>
  <si>
    <t>26.26</t>
  </si>
  <si>
    <t>VG.1.05</t>
  </si>
  <si>
    <t>17.47</t>
  </si>
  <si>
    <t/>
  </si>
  <si>
    <t/>
  </si>
  <si>
    <t/>
  </si>
  <si>
    <t>ROUND(PRODUCT(E$ROW_PU$:H$ROW_LUNG$),2)</t>
  </si>
  <si>
    <t>17.47</t>
  </si>
  <si>
    <t>VG.1.05</t>
  </si>
  <si>
    <t>32.99</t>
  </si>
  <si>
    <t/>
  </si>
  <si>
    <t/>
  </si>
  <si>
    <t/>
  </si>
  <si>
    <t>ROUND(PRODUCT(E$ROW_PU$:H$ROW_LUNG$),2)</t>
  </si>
  <si>
    <t>32.99</t>
  </si>
  <si>
    <t>VG.1.08 </t>
  </si>
  <si>
    <t>7.22</t>
  </si>
  <si>
    <t/>
  </si>
  <si>
    <t/>
  </si>
  <si>
    <t/>
  </si>
  <si>
    <t>ROUND(PRODUCT(E$ROW_PU$:H$ROW_LUNG$),2)</t>
  </si>
  <si>
    <t>7.22</t>
  </si>
  <si>
    <t>VG.1.08 </t>
  </si>
  <si>
    <t>20.82</t>
  </si>
  <si>
    <t/>
  </si>
  <si>
    <t/>
  </si>
  <si>
    <t/>
  </si>
  <si>
    <t>ROUND(PRODUCT(E$ROW_PU$:H$ROW_LUNG$),2)</t>
  </si>
  <si>
    <t>20.82</t>
  </si>
  <si>
    <t>VG.1.09 </t>
  </si>
  <si>
    <t>25.28</t>
  </si>
  <si>
    <t/>
  </si>
  <si>
    <t/>
  </si>
  <si>
    <t/>
  </si>
  <si>
    <t>ROUND(PRODUCT(E$ROW_PU$:H$ROW_LUNG$),2)</t>
  </si>
  <si>
    <t>25.28</t>
  </si>
  <si>
    <t>VG.1.09 </t>
  </si>
  <si>
    <t>14.80</t>
  </si>
  <si>
    <t/>
  </si>
  <si>
    <t/>
  </si>
  <si>
    <t/>
  </si>
  <si>
    <t>ROUND(PRODUCT(E$ROW_PU$:H$ROW_LUNG$),2)</t>
  </si>
  <si>
    <t>14.80</t>
  </si>
  <si>
    <t>VG.1.10</t>
  </si>
  <si>
    <t>0.94</t>
  </si>
  <si>
    <t/>
  </si>
  <si>
    <t/>
  </si>
  <si>
    <t/>
  </si>
  <si>
    <t>ROUND(PRODUCT(E$ROW_PU$:H$ROW_LUNG$),2)</t>
  </si>
  <si>
    <t>0.94</t>
  </si>
  <si>
    <t>VG.1.10</t>
  </si>
  <si>
    <t>7.24</t>
  </si>
  <si>
    <t/>
  </si>
  <si>
    <t/>
  </si>
  <si>
    <t/>
  </si>
  <si>
    <t>ROUND(PRODUCT(E$ROW_PU$:H$ROW_LUNG$),2)</t>
  </si>
  <si>
    <t>7.24</t>
  </si>
  <si>
    <t>VG.1.10</t>
  </si>
  <si>
    <t>8.64</t>
  </si>
  <si>
    <t/>
  </si>
  <si>
    <t/>
  </si>
  <si>
    <t/>
  </si>
  <si>
    <t>ROUND(PRODUCT(E$ROW_PU$:H$ROW_LUNG$),2)</t>
  </si>
  <si>
    <t>8.64</t>
  </si>
  <si>
    <t>VG.1.10</t>
  </si>
  <si>
    <t>4.34</t>
  </si>
  <si>
    <t/>
  </si>
  <si>
    <t/>
  </si>
  <si>
    <t/>
  </si>
  <si>
    <t>ROUND(PRODUCT(E$ROW_PU$:H$ROW_LUNG$),2)</t>
  </si>
  <si>
    <t>4.34</t>
  </si>
  <si>
    <t>3'</t>
  </si>
  <si>
    <t>SOMMANO mq</t>
  </si>
  <si>
    <t>ROUND(SUM(I$ROW_ID_SOMMANO_INIT$:I$ROW_ID_SOMMANO_FINE$),2)</t>
  </si>
  <si>
    <t>474.99</t>
  </si>
  <si>
    <t>130.13</t>
  </si>
  <si>
    <t>ROUND(PRODUCT(I$ROW_SOMMANO_QTA$:J$ROW_UNITARIO$),2)</t>
  </si>
  <si>
    <t>61810.45</t>
  </si>
  <si>
    <t/>
  </si>
  <si>
    <t>156</t>
  </si>
  <si>
    <t>B03.100.005.c</t>
  </si>
  <si>
    <t>Ristabilimento della coesione della pellicola pittorica, nei casi di disgregazione - polverizzazione, mediante applicazione di prodotto consolidante, da valutare al mq, inclusi gli oneri relativi alla preparazione del prodotto, alla verifica dei risultati ed alla rimozione degli eccessi del prodotto applicato, con microemulsione acrilica o altro prodotto idoneo applicata a spruzzo o a pennello con carta giapponese e successiva pressione a spatola, su graffiti, affreschi e tempere, per una diffusione del fenomeno: in caso di disgregazione: entro il 30% in un mq, da valutare al mq. Regione Emilia Romagna Aggionamento infrannuale 2022</t>
  </si>
  <si>
    <t>M I S U R A Z I O N I:</t>
  </si>
  <si>
    <t>Con nanocalci</t>
  </si>
  <si>
    <t/>
  </si>
  <si>
    <t/>
  </si>
  <si>
    <t/>
  </si>
  <si>
    <t>0</t>
  </si>
  <si>
    <t>ROUND(PRODUCT(E$ROW_PU$:H$ROW_LUNG$),2)</t>
  </si>
  <si>
    <t>0.00</t>
  </si>
  <si>
    <t>PIANO TERRA</t>
  </si>
  <si>
    <t/>
  </si>
  <si>
    <t/>
  </si>
  <si>
    <t/>
  </si>
  <si>
    <t>0</t>
  </si>
  <si>
    <t>ROUND(PRODUCT(E$ROW_PU$:H$ROW_LUNG$),2)</t>
  </si>
  <si>
    <t>0.00</t>
  </si>
  <si>
    <t>VG.0.04</t>
  </si>
  <si>
    <t>16.30</t>
  </si>
  <si>
    <t/>
  </si>
  <si>
    <t/>
  </si>
  <si>
    <t/>
  </si>
  <si>
    <t>ROUND(PRODUCT(E$ROW_PU$:H$ROW_LUNG$),2)</t>
  </si>
  <si>
    <t>16.30</t>
  </si>
  <si>
    <t>VG.0.04 </t>
  </si>
  <si>
    <t>11.24</t>
  </si>
  <si>
    <t/>
  </si>
  <si>
    <t/>
  </si>
  <si>
    <t/>
  </si>
  <si>
    <t>ROUND(PRODUCT(E$ROW_PU$:H$ROW_LUNG$),2)</t>
  </si>
  <si>
    <t>11.24</t>
  </si>
  <si>
    <t>VG.0.04 </t>
  </si>
  <si>
    <t>9.19</t>
  </si>
  <si>
    <t/>
  </si>
  <si>
    <t/>
  </si>
  <si>
    <t/>
  </si>
  <si>
    <t>ROUND(PRODUCT(E$ROW_PU$:H$ROW_LUNG$),2)</t>
  </si>
  <si>
    <t>9.19</t>
  </si>
  <si>
    <t>VG.0.04 </t>
  </si>
  <si>
    <t>15.56</t>
  </si>
  <si>
    <t/>
  </si>
  <si>
    <t/>
  </si>
  <si>
    <t/>
  </si>
  <si>
    <t>ROUND(PRODUCT(E$ROW_PU$:H$ROW_LUNG$),2)</t>
  </si>
  <si>
    <t>15.56</t>
  </si>
  <si>
    <t>VG.0.04 - Imbotte F11</t>
  </si>
  <si>
    <t>2.00</t>
  </si>
  <si>
    <t>0.28</t>
  </si>
  <si>
    <t/>
  </si>
  <si>
    <t>1.860</t>
  </si>
  <si>
    <t>ROUND(PRODUCT(E$ROW_PU$:H$ROW_LUNG$),2)</t>
  </si>
  <si>
    <t>1.04</t>
  </si>
  <si>
    <t>VG.0.04 - Imbotte F11</t>
  </si>
  <si>
    <t/>
  </si>
  <si>
    <t>0.28</t>
  </si>
  <si>
    <t>1.200</t>
  </si>
  <si>
    <t/>
  </si>
  <si>
    <t>ROUND(PRODUCT(E$ROW_PU$:H$ROW_LUNG$),2)</t>
  </si>
  <si>
    <t>0.34</t>
  </si>
  <si>
    <t>VG.0.04 - Imbotte F12</t>
  </si>
  <si>
    <t>2.00</t>
  </si>
  <si>
    <t>0.28</t>
  </si>
  <si>
    <t/>
  </si>
  <si>
    <t>1.880</t>
  </si>
  <si>
    <t>ROUND(PRODUCT(E$ROW_PU$:H$ROW_LUNG$),2)</t>
  </si>
  <si>
    <t>1.05</t>
  </si>
  <si>
    <t>VG.0.04 - Imbotte F12</t>
  </si>
  <si>
    <t/>
  </si>
  <si>
    <t>0.28</t>
  </si>
  <si>
    <t>1.320</t>
  </si>
  <si>
    <t/>
  </si>
  <si>
    <t>ROUND(PRODUCT(E$ROW_PU$:H$ROW_LUNG$),2)</t>
  </si>
  <si>
    <t>0.37</t>
  </si>
  <si>
    <t>VG.0.10 </t>
  </si>
  <si>
    <t>9.55</t>
  </si>
  <si>
    <t/>
  </si>
  <si>
    <t/>
  </si>
  <si>
    <t/>
  </si>
  <si>
    <t>ROUND(PRODUCT(E$ROW_PU$:H$ROW_LUNG$),2)</t>
  </si>
  <si>
    <t>9.55</t>
  </si>
  <si>
    <t>VG.0.10 </t>
  </si>
  <si>
    <t>3.73</t>
  </si>
  <si>
    <t/>
  </si>
  <si>
    <t/>
  </si>
  <si>
    <t/>
  </si>
  <si>
    <t>ROUND(PRODUCT(E$ROW_PU$:H$ROW_LUNG$),2)</t>
  </si>
  <si>
    <t>3.73</t>
  </si>
  <si>
    <t>VG.0.10 </t>
  </si>
  <si>
    <t>0.45</t>
  </si>
  <si>
    <t/>
  </si>
  <si>
    <t/>
  </si>
  <si>
    <t/>
  </si>
  <si>
    <t>ROUND(PRODUCT(E$ROW_PU$:H$ROW_LUNG$),2)</t>
  </si>
  <si>
    <t>0.45</t>
  </si>
  <si>
    <t>VG.0.10</t>
  </si>
  <si>
    <t>3.65</t>
  </si>
  <si>
    <t/>
  </si>
  <si>
    <t/>
  </si>
  <si>
    <t/>
  </si>
  <si>
    <t>ROUND(PRODUCT(E$ROW_PU$:H$ROW_LUNG$),2)</t>
  </si>
  <si>
    <t>3.65</t>
  </si>
  <si>
    <t>VG.0.10 - Imbotte PI21 - Sv imbotte 8.93 ml</t>
  </si>
  <si>
    <t/>
  </si>
  <si>
    <t>0.48</t>
  </si>
  <si>
    <t/>
  </si>
  <si>
    <t>8.930</t>
  </si>
  <si>
    <t>ROUND(PRODUCT(E$ROW_PU$:H$ROW_LUNG$),2)</t>
  </si>
  <si>
    <t>4.29</t>
  </si>
  <si>
    <t>VG.0.11 </t>
  </si>
  <si>
    <t>0.82</t>
  </si>
  <si>
    <t/>
  </si>
  <si>
    <t/>
  </si>
  <si>
    <t/>
  </si>
  <si>
    <t>ROUND(PRODUCT(E$ROW_PU$:H$ROW_LUNG$),2)</t>
  </si>
  <si>
    <t>0.82</t>
  </si>
  <si>
    <t>VG.0.11 </t>
  </si>
  <si>
    <t>5.07</t>
  </si>
  <si>
    <t/>
  </si>
  <si>
    <t/>
  </si>
  <si>
    <t/>
  </si>
  <si>
    <t>ROUND(PRODUCT(E$ROW_PU$:H$ROW_LUNG$),2)</t>
  </si>
  <si>
    <t>5.07</t>
  </si>
  <si>
    <t>VG.0.11 </t>
  </si>
  <si>
    <t>6.12</t>
  </si>
  <si>
    <t/>
  </si>
  <si>
    <t/>
  </si>
  <si>
    <t/>
  </si>
  <si>
    <t>ROUND(PRODUCT(E$ROW_PU$:H$ROW_LUNG$),2)</t>
  </si>
  <si>
    <t>6.12</t>
  </si>
  <si>
    <t>VG.0.11 </t>
  </si>
  <si>
    <t>4.68</t>
  </si>
  <si>
    <t/>
  </si>
  <si>
    <t/>
  </si>
  <si>
    <t/>
  </si>
  <si>
    <t>ROUND(PRODUCT(E$ROW_PU$:H$ROW_LUNG$),2)</t>
  </si>
  <si>
    <t>4.68</t>
  </si>
  <si>
    <t>VG.0.11 - Imbotte F03</t>
  </si>
  <si>
    <t/>
  </si>
  <si>
    <t>0.33</t>
  </si>
  <si>
    <t>1.370</t>
  </si>
  <si>
    <t/>
  </si>
  <si>
    <t>ROUND(PRODUCT(E$ROW_PU$:H$ROW_LUNG$),2)</t>
  </si>
  <si>
    <t>0.45</t>
  </si>
  <si>
    <t>VG.0.12 </t>
  </si>
  <si>
    <t>0.70</t>
  </si>
  <si>
    <t/>
  </si>
  <si>
    <t/>
  </si>
  <si>
    <t/>
  </si>
  <si>
    <t>ROUND(PRODUCT(E$ROW_PU$:H$ROW_LUNG$),2)</t>
  </si>
  <si>
    <t>0.70</t>
  </si>
  <si>
    <t>VG.0.12</t>
  </si>
  <si>
    <t>0.35</t>
  </si>
  <si>
    <t/>
  </si>
  <si>
    <t/>
  </si>
  <si>
    <t/>
  </si>
  <si>
    <t>ROUND(PRODUCT(E$ROW_PU$:H$ROW_LUNG$),2)</t>
  </si>
  <si>
    <t>0.35</t>
  </si>
  <si>
    <t>VG.0.15 </t>
  </si>
  <si>
    <t>5.19</t>
  </si>
  <si>
    <t/>
  </si>
  <si>
    <t/>
  </si>
  <si>
    <t/>
  </si>
  <si>
    <t>ROUND(PRODUCT(E$ROW_PU$:H$ROW_LUNG$),2)</t>
  </si>
  <si>
    <t>5.19</t>
  </si>
  <si>
    <t>VG.0.15 </t>
  </si>
  <si>
    <t>8.51</t>
  </si>
  <si>
    <t/>
  </si>
  <si>
    <t/>
  </si>
  <si>
    <t/>
  </si>
  <si>
    <t>ROUND(PRODUCT(E$ROW_PU$:H$ROW_LUNG$),2)</t>
  </si>
  <si>
    <t>8.51</t>
  </si>
  <si>
    <t>VG.0.15</t>
  </si>
  <si>
    <t>6.64</t>
  </si>
  <si>
    <t/>
  </si>
  <si>
    <t/>
  </si>
  <si>
    <t/>
  </si>
  <si>
    <t>ROUND(PRODUCT(E$ROW_PU$:H$ROW_LUNG$),2)</t>
  </si>
  <si>
    <t>6.64</t>
  </si>
  <si>
    <t>VG.0.15 - Imbotte F04</t>
  </si>
  <si>
    <t/>
  </si>
  <si>
    <t>0.32</t>
  </si>
  <si>
    <t>1.320</t>
  </si>
  <si>
    <t/>
  </si>
  <si>
    <t>ROUND(PRODUCT(E$ROW_PU$:H$ROW_LUNG$),2)</t>
  </si>
  <si>
    <t>0.42</t>
  </si>
  <si>
    <t>VG.0.16</t>
  </si>
  <si>
    <t>1.18</t>
  </si>
  <si>
    <t/>
  </si>
  <si>
    <t/>
  </si>
  <si>
    <t/>
  </si>
  <si>
    <t>ROUND(PRODUCT(E$ROW_PU$:H$ROW_LUNG$),2)</t>
  </si>
  <si>
    <t>1.18</t>
  </si>
  <si>
    <t>VG.0.16 </t>
  </si>
  <si>
    <t>10.52</t>
  </si>
  <si>
    <t/>
  </si>
  <si>
    <t/>
  </si>
  <si>
    <t/>
  </si>
  <si>
    <t>ROUND(PRODUCT(E$ROW_PU$:H$ROW_LUNG$),2)</t>
  </si>
  <si>
    <t>10.52</t>
  </si>
  <si>
    <t>VG.0.16</t>
  </si>
  <si>
    <t>6.82</t>
  </si>
  <si>
    <t/>
  </si>
  <si>
    <t/>
  </si>
  <si>
    <t/>
  </si>
  <si>
    <t>ROUND(PRODUCT(E$ROW_PU$:H$ROW_LUNG$),2)</t>
  </si>
  <si>
    <t>6.82</t>
  </si>
  <si>
    <t>VG.0.16 </t>
  </si>
  <si>
    <t>10.11</t>
  </si>
  <si>
    <t/>
  </si>
  <si>
    <t/>
  </si>
  <si>
    <t/>
  </si>
  <si>
    <t>ROUND(PRODUCT(E$ROW_PU$:H$ROW_LUNG$),2)</t>
  </si>
  <si>
    <t>10.11</t>
  </si>
  <si>
    <t>VG.0.16  - Imbotte PI18</t>
  </si>
  <si>
    <t/>
  </si>
  <si>
    <t>0.48</t>
  </si>
  <si>
    <t>0.790</t>
  </si>
  <si>
    <t/>
  </si>
  <si>
    <t>ROUND(PRODUCT(E$ROW_PU$:H$ROW_LUNG$),2)</t>
  </si>
  <si>
    <t>0.38</t>
  </si>
  <si>
    <t>VG.0.17 </t>
  </si>
  <si>
    <t>2.45</t>
  </si>
  <si>
    <t/>
  </si>
  <si>
    <t/>
  </si>
  <si>
    <t/>
  </si>
  <si>
    <t>ROUND(PRODUCT(E$ROW_PU$:H$ROW_LUNG$),2)</t>
  </si>
  <si>
    <t>2.45</t>
  </si>
  <si>
    <t>VG.0.18 </t>
  </si>
  <si>
    <t>0.52</t>
  </si>
  <si>
    <t/>
  </si>
  <si>
    <t/>
  </si>
  <si>
    <t/>
  </si>
  <si>
    <t>ROUND(PRODUCT(E$ROW_PU$:H$ROW_LUNG$),2)</t>
  </si>
  <si>
    <t>0.52</t>
  </si>
  <si>
    <t>PIANO PRIMO</t>
  </si>
  <si>
    <t/>
  </si>
  <si>
    <t/>
  </si>
  <si>
    <t/>
  </si>
  <si>
    <t>0</t>
  </si>
  <si>
    <t>ROUND(PRODUCT(E$ROW_PU$:H$ROW_LUNG$),2)</t>
  </si>
  <si>
    <t>0.00</t>
  </si>
  <si>
    <t>VG.1.01</t>
  </si>
  <si>
    <t>10.13</t>
  </si>
  <si>
    <t/>
  </si>
  <si>
    <t/>
  </si>
  <si>
    <t/>
  </si>
  <si>
    <t>ROUND(PRODUCT(E$ROW_PU$:H$ROW_LUNG$),2)</t>
  </si>
  <si>
    <t>10.13</t>
  </si>
  <si>
    <t>VG.1.01 </t>
  </si>
  <si>
    <t>14.71</t>
  </si>
  <si>
    <t/>
  </si>
  <si>
    <t/>
  </si>
  <si>
    <t/>
  </si>
  <si>
    <t>ROUND(PRODUCT(E$ROW_PU$:H$ROW_LUNG$),2)</t>
  </si>
  <si>
    <t>14.71</t>
  </si>
  <si>
    <t>VG.1.01 </t>
  </si>
  <si>
    <t>9.88</t>
  </si>
  <si>
    <t/>
  </si>
  <si>
    <t/>
  </si>
  <si>
    <t/>
  </si>
  <si>
    <t>ROUND(PRODUCT(E$ROW_PU$:H$ROW_LUNG$),2)</t>
  </si>
  <si>
    <t>9.88</t>
  </si>
  <si>
    <t>VG.1.01 </t>
  </si>
  <si>
    <t>10.87</t>
  </si>
  <si>
    <t/>
  </si>
  <si>
    <t/>
  </si>
  <si>
    <t/>
  </si>
  <si>
    <t>ROUND(PRODUCT(E$ROW_PU$:H$ROW_LUNG$),2)</t>
  </si>
  <si>
    <t>10.87</t>
  </si>
  <si>
    <t>VG.1.01  - Imbotte F19</t>
  </si>
  <si>
    <t>2.00</t>
  </si>
  <si>
    <t>0.33</t>
  </si>
  <si>
    <t/>
  </si>
  <si>
    <t>1.950</t>
  </si>
  <si>
    <t>ROUND(PRODUCT(E$ROW_PU$:H$ROW_LUNG$),2)</t>
  </si>
  <si>
    <t>1.29</t>
  </si>
  <si>
    <t>VG.1.01  - Imbotte F19</t>
  </si>
  <si>
    <t/>
  </si>
  <si>
    <t>0.33</t>
  </si>
  <si>
    <t>1.330</t>
  </si>
  <si>
    <t/>
  </si>
  <si>
    <t>ROUND(PRODUCT(E$ROW_PU$:H$ROW_LUNG$),2)</t>
  </si>
  <si>
    <t>0.44</t>
  </si>
  <si>
    <t>VG.1.01  - Imbotte F18</t>
  </si>
  <si>
    <t>2.00</t>
  </si>
  <si>
    <t>0.34</t>
  </si>
  <si>
    <t/>
  </si>
  <si>
    <t>1.910</t>
  </si>
  <si>
    <t>ROUND(PRODUCT(E$ROW_PU$:H$ROW_LUNG$),2)</t>
  </si>
  <si>
    <t>1.30</t>
  </si>
  <si>
    <t>VG.1.01  - Imbotte F18</t>
  </si>
  <si>
    <t/>
  </si>
  <si>
    <t>0.34</t>
  </si>
  <si>
    <t>1.460</t>
  </si>
  <si>
    <t/>
  </si>
  <si>
    <t>ROUND(PRODUCT(E$ROW_PU$:H$ROW_LUNG$),2)</t>
  </si>
  <si>
    <t>0.50</t>
  </si>
  <si>
    <t>VG.1.01  - Imbotte PI02</t>
  </si>
  <si>
    <t>2.00</t>
  </si>
  <si>
    <t>0.31</t>
  </si>
  <si>
    <t/>
  </si>
  <si>
    <t>1.980</t>
  </si>
  <si>
    <t>ROUND(PRODUCT(E$ROW_PU$:H$ROW_LUNG$),2)</t>
  </si>
  <si>
    <t>1.23</t>
  </si>
  <si>
    <t>VG.1.01  - Imbotte PI02</t>
  </si>
  <si>
    <t/>
  </si>
  <si>
    <t>0.31</t>
  </si>
  <si>
    <t>0.760</t>
  </si>
  <si>
    <t/>
  </si>
  <si>
    <t>ROUND(PRODUCT(E$ROW_PU$:H$ROW_LUNG$),2)</t>
  </si>
  <si>
    <t>0.24</t>
  </si>
  <si>
    <t>VG.1.02 </t>
  </si>
  <si>
    <t>21.95</t>
  </si>
  <si>
    <t/>
  </si>
  <si>
    <t/>
  </si>
  <si>
    <t/>
  </si>
  <si>
    <t>ROUND(PRODUCT(E$ROW_PU$:H$ROW_LUNG$),2)</t>
  </si>
  <si>
    <t>21.95</t>
  </si>
  <si>
    <t>VG.1.02 </t>
  </si>
  <si>
    <t>15.12</t>
  </si>
  <si>
    <t/>
  </si>
  <si>
    <t/>
  </si>
  <si>
    <t/>
  </si>
  <si>
    <t>ROUND(PRODUCT(E$ROW_PU$:H$ROW_LUNG$),2)</t>
  </si>
  <si>
    <t>15.12</t>
  </si>
  <si>
    <t>VG.1.02 </t>
  </si>
  <si>
    <t>15.36</t>
  </si>
  <si>
    <t/>
  </si>
  <si>
    <t/>
  </si>
  <si>
    <t/>
  </si>
  <si>
    <t>ROUND(PRODUCT(E$ROW_PU$:H$ROW_LUNG$),2)</t>
  </si>
  <si>
    <t>15.36</t>
  </si>
  <si>
    <t>VG.1.02 </t>
  </si>
  <si>
    <t>15.84</t>
  </si>
  <si>
    <t/>
  </si>
  <si>
    <t/>
  </si>
  <si>
    <t/>
  </si>
  <si>
    <t>ROUND(PRODUCT(E$ROW_PU$:H$ROW_LUNG$),2)</t>
  </si>
  <si>
    <t>15.84</t>
  </si>
  <si>
    <t>VG.1.02 - Imbotte F16 e F17</t>
  </si>
  <si>
    <t>4.00</t>
  </si>
  <si>
    <t>0.30</t>
  </si>
  <si>
    <t/>
  </si>
  <si>
    <t>1.920</t>
  </si>
  <si>
    <t>ROUND(PRODUCT(E$ROW_PU$:H$ROW_LUNG$),2)</t>
  </si>
  <si>
    <t>2.30</t>
  </si>
  <si>
    <t>VG.1.02 - Imbotte F16 e F17</t>
  </si>
  <si>
    <t>2.00</t>
  </si>
  <si>
    <t>0.30</t>
  </si>
  <si>
    <t>1.400</t>
  </si>
  <si>
    <t/>
  </si>
  <si>
    <t>ROUND(PRODUCT(E$ROW_PU$:H$ROW_LUNG$),2)</t>
  </si>
  <si>
    <t>0.84</t>
  </si>
  <si>
    <t>VG.1.02 - Imbotte PI03</t>
  </si>
  <si>
    <t>2.00</t>
  </si>
  <si>
    <t>0.47</t>
  </si>
  <si>
    <t/>
  </si>
  <si>
    <t>1.950</t>
  </si>
  <si>
    <t>ROUND(PRODUCT(E$ROW_PU$:H$ROW_LUNG$),2)</t>
  </si>
  <si>
    <t>1.83</t>
  </si>
  <si>
    <t>VG.1.02 - Imbotte PI03</t>
  </si>
  <si>
    <t/>
  </si>
  <si>
    <t>0.47</t>
  </si>
  <si>
    <t>0.770</t>
  </si>
  <si>
    <t/>
  </si>
  <si>
    <t>ROUND(PRODUCT(E$ROW_PU$:H$ROW_LUNG$),2)</t>
  </si>
  <si>
    <t>0.36</t>
  </si>
  <si>
    <t>VG.1.03 </t>
  </si>
  <si>
    <t>22.66</t>
  </si>
  <si>
    <t/>
  </si>
  <si>
    <t/>
  </si>
  <si>
    <t/>
  </si>
  <si>
    <t>ROUND(PRODUCT(E$ROW_PU$:H$ROW_LUNG$),2)</t>
  </si>
  <si>
    <t>22.66</t>
  </si>
  <si>
    <t>VG.1.03 </t>
  </si>
  <si>
    <t>33.33</t>
  </si>
  <si>
    <t/>
  </si>
  <si>
    <t/>
  </si>
  <si>
    <t/>
  </si>
  <si>
    <t>ROUND(PRODUCT(E$ROW_PU$:H$ROW_LUNG$),2)</t>
  </si>
  <si>
    <t>33.33</t>
  </si>
  <si>
    <t>VG.1.03 </t>
  </si>
  <si>
    <t>15.00</t>
  </si>
  <si>
    <t/>
  </si>
  <si>
    <t/>
  </si>
  <si>
    <t/>
  </si>
  <si>
    <t>ROUND(PRODUCT(E$ROW_PU$:H$ROW_LUNG$),2)</t>
  </si>
  <si>
    <t>15.00</t>
  </si>
  <si>
    <t>VG.1.03 </t>
  </si>
  <si>
    <t>38.54</t>
  </si>
  <si>
    <t/>
  </si>
  <si>
    <t/>
  </si>
  <si>
    <t/>
  </si>
  <si>
    <t>ROUND(PRODUCT(E$ROW_PU$:H$ROW_LUNG$),2)</t>
  </si>
  <si>
    <t>38.54</t>
  </si>
  <si>
    <t>VG.1.03 - Imbotte F14 e F15</t>
  </si>
  <si>
    <t>4.00</t>
  </si>
  <si>
    <t>0.28</t>
  </si>
  <si>
    <t/>
  </si>
  <si>
    <t>1.940</t>
  </si>
  <si>
    <t>ROUND(PRODUCT(E$ROW_PU$:H$ROW_LUNG$),2)</t>
  </si>
  <si>
    <t>2.17</t>
  </si>
  <si>
    <t>VG.1.03 - Imbotte F14 e F15</t>
  </si>
  <si>
    <t>2.00</t>
  </si>
  <si>
    <t>0.28</t>
  </si>
  <si>
    <t>1.290</t>
  </si>
  <si>
    <t/>
  </si>
  <si>
    <t>ROUND(PRODUCT(E$ROW_PU$:H$ROW_LUNG$),2)</t>
  </si>
  <si>
    <t>0.72</t>
  </si>
  <si>
    <t>VG.1.03 - Imbotte PI04</t>
  </si>
  <si>
    <t>2.00</t>
  </si>
  <si>
    <t>0.48</t>
  </si>
  <si>
    <t/>
  </si>
  <si>
    <t>2.090</t>
  </si>
  <si>
    <t>ROUND(PRODUCT(E$ROW_PU$:H$ROW_LUNG$),2)</t>
  </si>
  <si>
    <t>2.01</t>
  </si>
  <si>
    <t>VG.1.03 - Imbotte PI04</t>
  </si>
  <si>
    <t/>
  </si>
  <si>
    <t>0.48</t>
  </si>
  <si>
    <t>0.810</t>
  </si>
  <si>
    <t/>
  </si>
  <si>
    <t>ROUND(PRODUCT(E$ROW_PU$:H$ROW_LUNG$),2)</t>
  </si>
  <si>
    <t>0.39</t>
  </si>
  <si>
    <t>VG.1.04 </t>
  </si>
  <si>
    <t>4.39</t>
  </si>
  <si>
    <t/>
  </si>
  <si>
    <t/>
  </si>
  <si>
    <t/>
  </si>
  <si>
    <t>ROUND(PRODUCT(E$ROW_PU$:H$ROW_LUNG$),2)</t>
  </si>
  <si>
    <t>4.39</t>
  </si>
  <si>
    <t>VG.1.04 </t>
  </si>
  <si>
    <t>10.08</t>
  </si>
  <si>
    <t/>
  </si>
  <si>
    <t/>
  </si>
  <si>
    <t/>
  </si>
  <si>
    <t>ROUND(PRODUCT(E$ROW_PU$:H$ROW_LUNG$),2)</t>
  </si>
  <si>
    <t>10.08</t>
  </si>
  <si>
    <t>VG.1.04 </t>
  </si>
  <si>
    <t>5.40</t>
  </si>
  <si>
    <t/>
  </si>
  <si>
    <t/>
  </si>
  <si>
    <t/>
  </si>
  <si>
    <t>ROUND(PRODUCT(E$ROW_PU$:H$ROW_LUNG$),2)</t>
  </si>
  <si>
    <t>5.40</t>
  </si>
  <si>
    <t>VG.1.04</t>
  </si>
  <si>
    <t>1.62</t>
  </si>
  <si>
    <t/>
  </si>
  <si>
    <t/>
  </si>
  <si>
    <t/>
  </si>
  <si>
    <t>ROUND(PRODUCT(E$ROW_PU$:H$ROW_LUNG$),2)</t>
  </si>
  <si>
    <t>1.62</t>
  </si>
  <si>
    <t>VG.1.04 - Imbotte F12</t>
  </si>
  <si>
    <t>2.00</t>
  </si>
  <si>
    <t>0.36</t>
  </si>
  <si>
    <t/>
  </si>
  <si>
    <t>1.830</t>
  </si>
  <si>
    <t>ROUND(PRODUCT(E$ROW_PU$:H$ROW_LUNG$),2)</t>
  </si>
  <si>
    <t>1.32</t>
  </si>
  <si>
    <t>VG.1.04 - Imbotte F12</t>
  </si>
  <si>
    <t/>
  </si>
  <si>
    <t>0.36</t>
  </si>
  <si>
    <t>1.330</t>
  </si>
  <si>
    <t/>
  </si>
  <si>
    <t>ROUND(PRODUCT(E$ROW_PU$:H$ROW_LUNG$),2)</t>
  </si>
  <si>
    <t>0.48</t>
  </si>
  <si>
    <t>VG.1.04 - Imbotte PI14</t>
  </si>
  <si>
    <t>2.00</t>
  </si>
  <si>
    <t>0.48</t>
  </si>
  <si>
    <t/>
  </si>
  <si>
    <t>2.000</t>
  </si>
  <si>
    <t>ROUND(PRODUCT(E$ROW_PU$:H$ROW_LUNG$),2)</t>
  </si>
  <si>
    <t>1.92</t>
  </si>
  <si>
    <t>VG.1.04 - Imbotte PI14</t>
  </si>
  <si>
    <t/>
  </si>
  <si>
    <t>0.48</t>
  </si>
  <si>
    <t>0.770</t>
  </si>
  <si>
    <t/>
  </si>
  <si>
    <t>ROUND(PRODUCT(E$ROW_PU$:H$ROW_LUNG$),2)</t>
  </si>
  <si>
    <t>0.37</t>
  </si>
  <si>
    <t>VG.1.04 - Imbotte PI05</t>
  </si>
  <si>
    <t>2.00</t>
  </si>
  <si>
    <t>0.33</t>
  </si>
  <si>
    <t/>
  </si>
  <si>
    <t>2.000</t>
  </si>
  <si>
    <t>ROUND(PRODUCT(E$ROW_PU$:H$ROW_LUNG$),2)</t>
  </si>
  <si>
    <t>1.32</t>
  </si>
  <si>
    <t>VG.1.04 - Imbotte PI05</t>
  </si>
  <si>
    <t/>
  </si>
  <si>
    <t>0.33</t>
  </si>
  <si>
    <t>0.920</t>
  </si>
  <si>
    <t/>
  </si>
  <si>
    <t>ROUND(PRODUCT(E$ROW_PU$:H$ROW_LUNG$),2)</t>
  </si>
  <si>
    <t>0.30</t>
  </si>
  <si>
    <t>VG.1.05 </t>
  </si>
  <si>
    <t>15.95</t>
  </si>
  <si>
    <t/>
  </si>
  <si>
    <t/>
  </si>
  <si>
    <t/>
  </si>
  <si>
    <t>ROUND(PRODUCT(E$ROW_PU$:H$ROW_LUNG$),2)</t>
  </si>
  <si>
    <t>15.95</t>
  </si>
  <si>
    <t>VG.1.05 </t>
  </si>
  <si>
    <t>26.26</t>
  </si>
  <si>
    <t/>
  </si>
  <si>
    <t/>
  </si>
  <si>
    <t/>
  </si>
  <si>
    <t>ROUND(PRODUCT(E$ROW_PU$:H$ROW_LUNG$),2)</t>
  </si>
  <si>
    <t>26.26</t>
  </si>
  <si>
    <t>VG.1.05 </t>
  </si>
  <si>
    <t>17.47</t>
  </si>
  <si>
    <t/>
  </si>
  <si>
    <t/>
  </si>
  <si>
    <t/>
  </si>
  <si>
    <t>ROUND(PRODUCT(E$ROW_PU$:H$ROW_LUNG$),2)</t>
  </si>
  <si>
    <t>17.47</t>
  </si>
  <si>
    <t>VG.1.05 </t>
  </si>
  <si>
    <t>32.99</t>
  </si>
  <si>
    <t/>
  </si>
  <si>
    <t/>
  </si>
  <si>
    <t/>
  </si>
  <si>
    <t>ROUND(PRODUCT(E$ROW_PU$:H$ROW_LUNG$),2)</t>
  </si>
  <si>
    <t>32.99</t>
  </si>
  <si>
    <t>VG.1.05 - Imbotte F10 e F11</t>
  </si>
  <si>
    <t>4.00</t>
  </si>
  <si>
    <t>0.28</t>
  </si>
  <si>
    <t/>
  </si>
  <si>
    <t>1.860</t>
  </si>
  <si>
    <t>ROUND(PRODUCT(E$ROW_PU$:H$ROW_LUNG$),2)</t>
  </si>
  <si>
    <t>2.08</t>
  </si>
  <si>
    <t>VG.1.05 - Imbotte F10 e F11</t>
  </si>
  <si>
    <t/>
  </si>
  <si>
    <t>0.28</t>
  </si>
  <si>
    <t>1.290</t>
  </si>
  <si>
    <t/>
  </si>
  <si>
    <t>ROUND(PRODUCT(E$ROW_PU$:H$ROW_LUNG$),2)</t>
  </si>
  <si>
    <t>0.36</t>
  </si>
  <si>
    <t>VG.1.05 - Imbotte F09</t>
  </si>
  <si>
    <t>2.00</t>
  </si>
  <si>
    <t>0.28</t>
  </si>
  <si>
    <t/>
  </si>
  <si>
    <t>1.820</t>
  </si>
  <si>
    <t>ROUND(PRODUCT(E$ROW_PU$:H$ROW_LUNG$),2)</t>
  </si>
  <si>
    <t>1.02</t>
  </si>
  <si>
    <t>VG.1.05 - Imbotte F09</t>
  </si>
  <si>
    <t/>
  </si>
  <si>
    <t>0.28</t>
  </si>
  <si>
    <t>1.280</t>
  </si>
  <si>
    <t/>
  </si>
  <si>
    <t>ROUND(PRODUCT(E$ROW_PU$:H$ROW_LUNG$),2)</t>
  </si>
  <si>
    <t>0.36</t>
  </si>
  <si>
    <t>VG.1.05 - Imbotte PI06</t>
  </si>
  <si>
    <t>2.00</t>
  </si>
  <si>
    <t>0.32</t>
  </si>
  <si>
    <t/>
  </si>
  <si>
    <t>1.980</t>
  </si>
  <si>
    <t>ROUND(PRODUCT(E$ROW_PU$:H$ROW_LUNG$),2)</t>
  </si>
  <si>
    <t>1.27</t>
  </si>
  <si>
    <t>VG.1.05 - Imbotte PI06</t>
  </si>
  <si>
    <t/>
  </si>
  <si>
    <t>0.32</t>
  </si>
  <si>
    <t>0.790</t>
  </si>
  <si>
    <t/>
  </si>
  <si>
    <t>ROUND(PRODUCT(E$ROW_PU$:H$ROW_LUNG$),2)</t>
  </si>
  <si>
    <t>0.25</t>
  </si>
  <si>
    <t>VG.1.07</t>
  </si>
  <si>
    <t>11.72</t>
  </si>
  <si>
    <t/>
  </si>
  <si>
    <t/>
  </si>
  <si>
    <t/>
  </si>
  <si>
    <t>ROUND(PRODUCT(E$ROW_PU$:H$ROW_LUNG$),2)</t>
  </si>
  <si>
    <t>11.72</t>
  </si>
  <si>
    <t>VG.1.07 </t>
  </si>
  <si>
    <t>9.01</t>
  </si>
  <si>
    <t/>
  </si>
  <si>
    <t/>
  </si>
  <si>
    <t/>
  </si>
  <si>
    <t>ROUND(PRODUCT(E$ROW_PU$:H$ROW_LUNG$),2)</t>
  </si>
  <si>
    <t>9.01</t>
  </si>
  <si>
    <t>VG.1.07</t>
  </si>
  <si>
    <t>6.81</t>
  </si>
  <si>
    <t/>
  </si>
  <si>
    <t/>
  </si>
  <si>
    <t/>
  </si>
  <si>
    <t>ROUND(PRODUCT(E$ROW_PU$:H$ROW_LUNG$),2)</t>
  </si>
  <si>
    <t>6.81</t>
  </si>
  <si>
    <t>VG.1.07</t>
  </si>
  <si>
    <t>6.43</t>
  </si>
  <si>
    <t/>
  </si>
  <si>
    <t/>
  </si>
  <si>
    <t/>
  </si>
  <si>
    <t>ROUND(PRODUCT(E$ROW_PU$:H$ROW_LUNG$),2)</t>
  </si>
  <si>
    <t>6.43</t>
  </si>
  <si>
    <t>VG.1.07 - Imbotte F01</t>
  </si>
  <si>
    <t>2.00</t>
  </si>
  <si>
    <t>0.30</t>
  </si>
  <si>
    <t/>
  </si>
  <si>
    <t>2.030</t>
  </si>
  <si>
    <t>ROUND(PRODUCT(E$ROW_PU$:H$ROW_LUNG$),2)</t>
  </si>
  <si>
    <t>1.22</t>
  </si>
  <si>
    <t>VG.1.07 - Imbotte F01</t>
  </si>
  <si>
    <t/>
  </si>
  <si>
    <t>0.30</t>
  </si>
  <si>
    <t/>
  </si>
  <si>
    <t>1.430</t>
  </si>
  <si>
    <t>ROUND(PRODUCT(E$ROW_PU$:H$ROW_LUNG$),2)</t>
  </si>
  <si>
    <t>0.43</t>
  </si>
  <si>
    <t>VG.1.07 - Imbotte PI09</t>
  </si>
  <si>
    <t>2.00</t>
  </si>
  <si>
    <t>0.32</t>
  </si>
  <si>
    <t/>
  </si>
  <si>
    <t>2.050</t>
  </si>
  <si>
    <t>ROUND(PRODUCT(E$ROW_PU$:H$ROW_LUNG$),2)</t>
  </si>
  <si>
    <t>1.31</t>
  </si>
  <si>
    <t>VG.1.07 - Imbotte PI09</t>
  </si>
  <si>
    <t/>
  </si>
  <si>
    <t>0.32</t>
  </si>
  <si>
    <t>0.840</t>
  </si>
  <si>
    <t/>
  </si>
  <si>
    <t>ROUND(PRODUCT(E$ROW_PU$:H$ROW_LUNG$),2)</t>
  </si>
  <si>
    <t>0.27</t>
  </si>
  <si>
    <t>VG.1.08 </t>
  </si>
  <si>
    <t>7.22</t>
  </si>
  <si>
    <t/>
  </si>
  <si>
    <t/>
  </si>
  <si>
    <t/>
  </si>
  <si>
    <t>ROUND(PRODUCT(E$ROW_PU$:H$ROW_LUNG$),2)</t>
  </si>
  <si>
    <t>7.22</t>
  </si>
  <si>
    <t>VG.1.08 </t>
  </si>
  <si>
    <t>10.58</t>
  </si>
  <si>
    <t/>
  </si>
  <si>
    <t/>
  </si>
  <si>
    <t/>
  </si>
  <si>
    <t>ROUND(PRODUCT(E$ROW_PU$:H$ROW_LUNG$),2)</t>
  </si>
  <si>
    <t>10.58</t>
  </si>
  <si>
    <t>VG.1.08</t>
  </si>
  <si>
    <t>20.82</t>
  </si>
  <si>
    <t/>
  </si>
  <si>
    <t/>
  </si>
  <si>
    <t/>
  </si>
  <si>
    <t>ROUND(PRODUCT(E$ROW_PU$:H$ROW_LUNG$),2)</t>
  </si>
  <si>
    <t>20.82</t>
  </si>
  <si>
    <t>VG.1.08 </t>
  </si>
  <si>
    <t>12.23</t>
  </si>
  <si>
    <t/>
  </si>
  <si>
    <t/>
  </si>
  <si>
    <t/>
  </si>
  <si>
    <t>ROUND(PRODUCT(E$ROW_PU$:H$ROW_LUNG$),2)</t>
  </si>
  <si>
    <t>12.23</t>
  </si>
  <si>
    <t>VG.1.08 - Imbotte F02</t>
  </si>
  <si>
    <t>2.00</t>
  </si>
  <si>
    <t>0.33</t>
  </si>
  <si>
    <t/>
  </si>
  <si>
    <t>1.780</t>
  </si>
  <si>
    <t>ROUND(PRODUCT(E$ROW_PU$:H$ROW_LUNG$),2)</t>
  </si>
  <si>
    <t>1.17</t>
  </si>
  <si>
    <t>VG.1.08 - Imbotte F02</t>
  </si>
  <si>
    <t/>
  </si>
  <si>
    <t>0.33</t>
  </si>
  <si>
    <t>1.340</t>
  </si>
  <si>
    <t/>
  </si>
  <si>
    <t>ROUND(PRODUCT(E$ROW_PU$:H$ROW_LUNG$),2)</t>
  </si>
  <si>
    <t>0.44</t>
  </si>
  <si>
    <t>VG.1.08 - Imbotte PI10</t>
  </si>
  <si>
    <t>2.00</t>
  </si>
  <si>
    <t>0.44</t>
  </si>
  <si>
    <t/>
  </si>
  <si>
    <t>2.110</t>
  </si>
  <si>
    <t>ROUND(PRODUCT(E$ROW_PU$:H$ROW_LUNG$),2)</t>
  </si>
  <si>
    <t>1.86</t>
  </si>
  <si>
    <t>VG.1.08 - Imbotte PI10</t>
  </si>
  <si>
    <t/>
  </si>
  <si>
    <t>0.44</t>
  </si>
  <si>
    <t>0.910</t>
  </si>
  <si>
    <t/>
  </si>
  <si>
    <t>ROUND(PRODUCT(E$ROW_PU$:H$ROW_LUNG$),2)</t>
  </si>
  <si>
    <t>0.40</t>
  </si>
  <si>
    <t>VG.1.09</t>
  </si>
  <si>
    <t>0.32</t>
  </si>
  <si>
    <t/>
  </si>
  <si>
    <t/>
  </si>
  <si>
    <t/>
  </si>
  <si>
    <t>ROUND(PRODUCT(E$ROW_PU$:H$ROW_LUNG$),2)</t>
  </si>
  <si>
    <t>0.32</t>
  </si>
  <si>
    <t>VG.1.09</t>
  </si>
  <si>
    <t>25.28</t>
  </si>
  <si>
    <t/>
  </si>
  <si>
    <t/>
  </si>
  <si>
    <t/>
  </si>
  <si>
    <t>ROUND(PRODUCT(E$ROW_PU$:H$ROW_LUNG$),2)</t>
  </si>
  <si>
    <t>25.28</t>
  </si>
  <si>
    <t>VG.1.09 </t>
  </si>
  <si>
    <t>14.80</t>
  </si>
  <si>
    <t/>
  </si>
  <si>
    <t/>
  </si>
  <si>
    <t/>
  </si>
  <si>
    <t>ROUND(PRODUCT(E$ROW_PU$:H$ROW_LUNG$),2)</t>
  </si>
  <si>
    <t>14.80</t>
  </si>
  <si>
    <t>VG.1.09 </t>
  </si>
  <si>
    <t>26.44</t>
  </si>
  <si>
    <t/>
  </si>
  <si>
    <t/>
  </si>
  <si>
    <t/>
  </si>
  <si>
    <t>ROUND(PRODUCT(E$ROW_PU$:H$ROW_LUNG$),2)</t>
  </si>
  <si>
    <t>26.44</t>
  </si>
  <si>
    <t>VG.1.09 - Imbotte F05</t>
  </si>
  <si>
    <t>2.00</t>
  </si>
  <si>
    <t>0.27</t>
  </si>
  <si>
    <t/>
  </si>
  <si>
    <t>1.930</t>
  </si>
  <si>
    <t>ROUND(PRODUCT(E$ROW_PU$:H$ROW_LUNG$),2)</t>
  </si>
  <si>
    <t>1.04</t>
  </si>
  <si>
    <t>VG.1.09 - Imbotte F05</t>
  </si>
  <si>
    <t/>
  </si>
  <si>
    <t>0.27</t>
  </si>
  <si>
    <t>1.330</t>
  </si>
  <si>
    <t/>
  </si>
  <si>
    <t>ROUND(PRODUCT(E$ROW_PU$:H$ROW_LUNG$),2)</t>
  </si>
  <si>
    <t>0.36</t>
  </si>
  <si>
    <t>VG.1.10 </t>
  </si>
  <si>
    <t>0.94</t>
  </si>
  <si>
    <t/>
  </si>
  <si>
    <t/>
  </si>
  <si>
    <t/>
  </si>
  <si>
    <t>ROUND(PRODUCT(E$ROW_PU$:H$ROW_LUNG$),2)</t>
  </si>
  <si>
    <t>0.94</t>
  </si>
  <si>
    <t>VG.1.10 </t>
  </si>
  <si>
    <t>7.24</t>
  </si>
  <si>
    <t/>
  </si>
  <si>
    <t/>
  </si>
  <si>
    <t/>
  </si>
  <si>
    <t>ROUND(PRODUCT(E$ROW_PU$:H$ROW_LUNG$),2)</t>
  </si>
  <si>
    <t>7.24</t>
  </si>
  <si>
    <t>VG.1.10</t>
  </si>
  <si>
    <t>8.64</t>
  </si>
  <si>
    <t/>
  </si>
  <si>
    <t/>
  </si>
  <si>
    <t/>
  </si>
  <si>
    <t>ROUND(PRODUCT(E$ROW_PU$:H$ROW_LUNG$),2)</t>
  </si>
  <si>
    <t>8.64</t>
  </si>
  <si>
    <t>VG.1.10 </t>
  </si>
  <si>
    <t>4.34</t>
  </si>
  <si>
    <t/>
  </si>
  <si>
    <t/>
  </si>
  <si>
    <t/>
  </si>
  <si>
    <t>ROUND(PRODUCT(E$ROW_PU$:H$ROW_LUNG$),2)</t>
  </si>
  <si>
    <t>4.34</t>
  </si>
  <si>
    <t>VG.1.10 - Imbotte F08</t>
  </si>
  <si>
    <t>2.00</t>
  </si>
  <si>
    <t>0.31</t>
  </si>
  <si>
    <t/>
  </si>
  <si>
    <t>1.770</t>
  </si>
  <si>
    <t>ROUND(PRODUCT(E$ROW_PU$:H$ROW_LUNG$),2)</t>
  </si>
  <si>
    <t>1.10</t>
  </si>
  <si>
    <t>VG.1.10 - Imbotte F08</t>
  </si>
  <si>
    <t/>
  </si>
  <si>
    <t>0.31</t>
  </si>
  <si>
    <t>1.350</t>
  </si>
  <si>
    <t/>
  </si>
  <si>
    <t>ROUND(PRODUCT(E$ROW_PU$:H$ROW_LUNG$),2)</t>
  </si>
  <si>
    <t>0.42</t>
  </si>
  <si>
    <t>3'</t>
  </si>
  <si>
    <t>SOMMANO mq</t>
  </si>
  <si>
    <t>ROUND(SUM(I$ROW_ID_SOMMANO_INIT$:I$ROW_ID_SOMMANO_FINE$),2)</t>
  </si>
  <si>
    <t>694.75</t>
  </si>
  <si>
    <t>136.46</t>
  </si>
  <si>
    <t>ROUND(PRODUCT(I$ROW_SOMMANO_QTA$:J$ROW_UNITARIO$),2)</t>
  </si>
  <si>
    <t>94805.59</t>
  </si>
  <si>
    <t/>
  </si>
  <si>
    <t>157</t>
  </si>
  <si>
    <t>B03.106.025.b</t>
  </si>
  <si>
    <t>Rimozione di depositi superficiali quali polvere sedimentata, fissativi alterati e sostanze di varia natura sovrammessi al dipinto, da valutare al mq sui mq effettivamente interessati al fenomeno, inclusi gli oneri relativi alla preparazione dei materiali, ai saggi per la scelta della soluzione e dei tempi di applicazione idonei, alla successiva rimozione dei depositi solubilizzati e dei residui del trattamento ed esclusi gli oneri riguardanti la fase di estrazione dei sali residui della pulitura: nei casi di depositi con scarsa coerenza e aderenza, mediante applicazione di carta assorbente imbevuta con miscela di sali inorganici: su affreschi. Regione Emilia Romagna Aggionamento infrannuale 2022</t>
  </si>
  <si>
    <t>M I S U R A Z I O N I:</t>
  </si>
  <si>
    <t>Prevista nel 30% della superfice</t>
  </si>
  <si>
    <t/>
  </si>
  <si>
    <t/>
  </si>
  <si>
    <t/>
  </si>
  <si>
    <t>0</t>
  </si>
  <si>
    <t>ROUND(PRODUCT(E$ROW_PU$:H$ROW_LUNG$),2)</t>
  </si>
  <si>
    <t>0.00</t>
  </si>
  <si>
    <t>Vedi voce n° 156 [mq 694.75]</t>
  </si>
  <si>
    <t>0.30</t>
  </si>
  <si>
    <t/>
  </si>
  <si>
    <t/>
  </si>
  <si>
    <t/>
  </si>
  <si>
    <t>ROUND(PRODUCT(E$ROW_PU$:H$ROW_LUNG$,694.75),2)</t>
  </si>
  <si>
    <t>208.43</t>
  </si>
  <si>
    <t>3'</t>
  </si>
  <si>
    <t>SOMMANO mq</t>
  </si>
  <si>
    <t>ROUND(SUM(I$ROW_ID_SOMMANO_INIT$:I$ROW_ID_SOMMANO_FINE$),2)</t>
  </si>
  <si>
    <t>208.43</t>
  </si>
  <si>
    <t>306.64</t>
  </si>
  <si>
    <t>ROUND(PRODUCT(I$ROW_SOMMANO_QTA$:J$ROW_UNITARIO$),2)</t>
  </si>
  <si>
    <t>63912.98</t>
  </si>
  <si>
    <t/>
  </si>
  <si>
    <t>158</t>
  </si>
  <si>
    <t>B03.106.075.b</t>
  </si>
  <si>
    <t>Rifinitura per la rimozione di scialbi, incrostazioni, ridipinture, depositi superficiali di varia natura o strati parzialmente aderenti alla pellicola pittorica, da valutare al dmq sui dmq effettivamente interessati al fenomeno. Con: Estrazione di sali solubili, anche come residui delle puliture precedentemente adottate, mediante applicazione di acqua demineralizzata in sospensione, da valutare al mq sui mq effettivamente interessati dal fenomeno: in sospensione con argille assorbenti ed eventuale aggiunta di polpa di cellulosa, su affreschi, tempere e graffiti. Regione Emilia Romagna Aggionamento infrannuale 2022</t>
  </si>
  <si>
    <t>M I S U R A Z I O N I:</t>
  </si>
  <si>
    <t>Comprensiva di riconversione del carbonato di piombo (Biacca)</t>
  </si>
  <si>
    <t/>
  </si>
  <si>
    <t/>
  </si>
  <si>
    <t/>
  </si>
  <si>
    <t>0</t>
  </si>
  <si>
    <t>ROUND(PRODUCT(E$ROW_PU$:H$ROW_LUNG$),2)</t>
  </si>
  <si>
    <t>0.00</t>
  </si>
  <si>
    <t>Vedi voce n° 157 [mq 208.43]</t>
  </si>
  <si>
    <t/>
  </si>
  <si>
    <t/>
  </si>
  <si>
    <t/>
  </si>
  <si>
    <t/>
  </si>
  <si>
    <t>ROUND(PRODUCT(E$ROW_PU$:H$ROW_LUNG$,208.43),2)</t>
  </si>
  <si>
    <t>208.43</t>
  </si>
  <si>
    <t>3'</t>
  </si>
  <si>
    <t>SOMMANO mq</t>
  </si>
  <si>
    <t>ROUND(SUM(I$ROW_ID_SOMMANO_INIT$:I$ROW_ID_SOMMANO_FINE$),2)</t>
  </si>
  <si>
    <t>208.43</t>
  </si>
  <si>
    <t>92.52</t>
  </si>
  <si>
    <t>ROUND(PRODUCT(I$ROW_SOMMANO_QTA$:J$ROW_UNITARIO$),2)</t>
  </si>
  <si>
    <t>19283.94</t>
  </si>
  <si>
    <t/>
  </si>
  <si>
    <t>159</t>
  </si>
  <si>
    <t>1C.25.300.0140.b</t>
  </si>
  <si>
    <t>Puntellatura provvisoria di parti d'intonaco in pericolo di caduta, per sostegno durante le fasi di consolidamento o di rimozione di elementi metallici, da valutare per singola lavorazione e per superfici tra 0,25 e 0,50 m²; sono compresi gli oneri relativi all'applicazione ed alla successiva rimozione di uno strato di velatino di garza, all'allestimento del puntello e alla rimozione di colla dalla superficie: - pareti</t>
  </si>
  <si>
    <t>M I S U R A Z I O N I:</t>
  </si>
  <si>
    <t>PIANO TERRA</t>
  </si>
  <si>
    <t/>
  </si>
  <si>
    <t/>
  </si>
  <si>
    <t/>
  </si>
  <si>
    <t>0</t>
  </si>
  <si>
    <t>ROUND(PRODUCT(E$ROW_PU$:H$ROW_LUNG$),2)</t>
  </si>
  <si>
    <t>0.00</t>
  </si>
  <si>
    <t>VG.0.04</t>
  </si>
  <si>
    <t>2.00</t>
  </si>
  <si>
    <t/>
  </si>
  <si>
    <t/>
  </si>
  <si>
    <t/>
  </si>
  <si>
    <t>ROUND(PRODUCT(E$ROW_PU$:H$ROW_LUNG$),2)</t>
  </si>
  <si>
    <t>2.00</t>
  </si>
  <si>
    <t>VG.0.10</t>
  </si>
  <si>
    <t>28.00</t>
  </si>
  <si>
    <t/>
  </si>
  <si>
    <t/>
  </si>
  <si>
    <t/>
  </si>
  <si>
    <t>ROUND(PRODUCT(E$ROW_PU$:H$ROW_LUNG$),2)</t>
  </si>
  <si>
    <t>28.00</t>
  </si>
  <si>
    <t>VG.0.12</t>
  </si>
  <si>
    <t>3.00</t>
  </si>
  <si>
    <t/>
  </si>
  <si>
    <t/>
  </si>
  <si>
    <t/>
  </si>
  <si>
    <t>ROUND(PRODUCT(E$ROW_PU$:H$ROW_LUNG$),2)</t>
  </si>
  <si>
    <t>3.00</t>
  </si>
  <si>
    <t>VG.0.15</t>
  </si>
  <si>
    <t>1.00</t>
  </si>
  <si>
    <t/>
  </si>
  <si>
    <t/>
  </si>
  <si>
    <t/>
  </si>
  <si>
    <t>ROUND(PRODUCT(E$ROW_PU$:H$ROW_LUNG$),2)</t>
  </si>
  <si>
    <t>1.00</t>
  </si>
  <si>
    <t>VG.0.16</t>
  </si>
  <si>
    <t>29.00</t>
  </si>
  <si>
    <t/>
  </si>
  <si>
    <t/>
  </si>
  <si>
    <t/>
  </si>
  <si>
    <t>ROUND(PRODUCT(E$ROW_PU$:H$ROW_LUNG$),2)</t>
  </si>
  <si>
    <t>29.00</t>
  </si>
  <si>
    <t>VG.0.18</t>
  </si>
  <si>
    <t>4.00</t>
  </si>
  <si>
    <t/>
  </si>
  <si>
    <t/>
  </si>
  <si>
    <t/>
  </si>
  <si>
    <t>ROUND(PRODUCT(E$ROW_PU$:H$ROW_LUNG$),2)</t>
  </si>
  <si>
    <t>4.00</t>
  </si>
  <si>
    <t>PIANO PRIMO</t>
  </si>
  <si>
    <t/>
  </si>
  <si>
    <t/>
  </si>
  <si>
    <t/>
  </si>
  <si>
    <t>0</t>
  </si>
  <si>
    <t>ROUND(PRODUCT(E$ROW_PU$:H$ROW_LUNG$),2)</t>
  </si>
  <si>
    <t>0.00</t>
  </si>
  <si>
    <t>VG.1.01</t>
  </si>
  <si>
    <t>8.00</t>
  </si>
  <si>
    <t/>
  </si>
  <si>
    <t/>
  </si>
  <si>
    <t/>
  </si>
  <si>
    <t>ROUND(PRODUCT(E$ROW_PU$:H$ROW_LUNG$),2)</t>
  </si>
  <si>
    <t>8.00</t>
  </si>
  <si>
    <t>VG.1.02</t>
  </si>
  <si>
    <t>46.00</t>
  </si>
  <si>
    <t/>
  </si>
  <si>
    <t/>
  </si>
  <si>
    <t/>
  </si>
  <si>
    <t>ROUND(PRODUCT(E$ROW_PU$:H$ROW_LUNG$),2)</t>
  </si>
  <si>
    <t>46.00</t>
  </si>
  <si>
    <t>VG.1.03 </t>
  </si>
  <si>
    <t>78.00</t>
  </si>
  <si>
    <t/>
  </si>
  <si>
    <t/>
  </si>
  <si>
    <t/>
  </si>
  <si>
    <t>ROUND(PRODUCT(E$ROW_PU$:H$ROW_LUNG$),2)</t>
  </si>
  <si>
    <t>78.00</t>
  </si>
  <si>
    <t>VG.1.04 </t>
  </si>
  <si>
    <t>61.00</t>
  </si>
  <si>
    <t/>
  </si>
  <si>
    <t/>
  </si>
  <si>
    <t/>
  </si>
  <si>
    <t>ROUND(PRODUCT(E$ROW_PU$:H$ROW_LUNG$),2)</t>
  </si>
  <si>
    <t>61.00</t>
  </si>
  <si>
    <t>VG.1.07</t>
  </si>
  <si>
    <t>18.00</t>
  </si>
  <si>
    <t/>
  </si>
  <si>
    <t/>
  </si>
  <si>
    <t/>
  </si>
  <si>
    <t>ROUND(PRODUCT(E$ROW_PU$:H$ROW_LUNG$),2)</t>
  </si>
  <si>
    <t>18.00</t>
  </si>
  <si>
    <t>VG.1.07</t>
  </si>
  <si>
    <t>34.00</t>
  </si>
  <si>
    <t/>
  </si>
  <si>
    <t/>
  </si>
  <si>
    <t/>
  </si>
  <si>
    <t>ROUND(PRODUCT(E$ROW_PU$:H$ROW_LUNG$),2)</t>
  </si>
  <si>
    <t>34.00</t>
  </si>
  <si>
    <t>VG.1.07</t>
  </si>
  <si>
    <t>26.00</t>
  </si>
  <si>
    <t/>
  </si>
  <si>
    <t/>
  </si>
  <si>
    <t/>
  </si>
  <si>
    <t>ROUND(PRODUCT(E$ROW_PU$:H$ROW_LUNG$),2)</t>
  </si>
  <si>
    <t>26.00</t>
  </si>
  <si>
    <t>VG.1.07</t>
  </si>
  <si>
    <t>20.00</t>
  </si>
  <si>
    <t/>
  </si>
  <si>
    <t/>
  </si>
  <si>
    <t/>
  </si>
  <si>
    <t>ROUND(PRODUCT(E$ROW_PU$:H$ROW_LUNG$),2)</t>
  </si>
  <si>
    <t>20.00</t>
  </si>
  <si>
    <t>VG.1.08</t>
  </si>
  <si>
    <t>35.00</t>
  </si>
  <si>
    <t/>
  </si>
  <si>
    <t/>
  </si>
  <si>
    <t/>
  </si>
  <si>
    <t>ROUND(PRODUCT(E$ROW_PU$:H$ROW_LUNG$),2)</t>
  </si>
  <si>
    <t>35.00</t>
  </si>
  <si>
    <t>VG.1.08</t>
  </si>
  <si>
    <t>30.00</t>
  </si>
  <si>
    <t/>
  </si>
  <si>
    <t/>
  </si>
  <si>
    <t/>
  </si>
  <si>
    <t>ROUND(PRODUCT(E$ROW_PU$:H$ROW_LUNG$),2)</t>
  </si>
  <si>
    <t>30.00</t>
  </si>
  <si>
    <t>VG.1.09 </t>
  </si>
  <si>
    <t>76.00</t>
  </si>
  <si>
    <t/>
  </si>
  <si>
    <t/>
  </si>
  <si>
    <t/>
  </si>
  <si>
    <t>ROUND(PRODUCT(E$ROW_PU$:H$ROW_LUNG$),2)</t>
  </si>
  <si>
    <t>76.00</t>
  </si>
  <si>
    <t>3'</t>
  </si>
  <si>
    <t>SOMMANO cad</t>
  </si>
  <si>
    <t>ROUND(SUM(I$ROW_ID_SOMMANO_INIT$:I$ROW_ID_SOMMANO_FINE$),2)</t>
  </si>
  <si>
    <t>499.00</t>
  </si>
  <si>
    <t>122.25</t>
  </si>
  <si>
    <t>ROUND(PRODUCT(I$ROW_SOMMANO_QTA$:J$ROW_UNITARIO$),2)</t>
  </si>
  <si>
    <t>61002.75</t>
  </si>
  <si>
    <t/>
  </si>
  <si>
    <t>160</t>
  </si>
  <si>
    <t>B03.097.005.a</t>
  </si>
  <si>
    <t>Rimozione di depositi superficiali incoerenti (quali terriccio, polvere, etc.) a secco con pennellesse e piccoli aspiratori, da valutare al mq sui mq effettivamente interessati dal fenomeno, inclusi gli oneri relativi alla protezione delle superfici circostanti: situazioni di buona adesione e coesione della pellicola pittorica. Prezzario Regione Emilia Romagna Aggionamento infrannuale 2022</t>
  </si>
  <si>
    <t>M I S U R A Z I O N I:</t>
  </si>
  <si>
    <t>Opere già messe in sicurezza</t>
  </si>
  <si>
    <t/>
  </si>
  <si>
    <t/>
  </si>
  <si>
    <t/>
  </si>
  <si>
    <t>0</t>
  </si>
  <si>
    <t>ROUND(PRODUCT(E$ROW_PU$:H$ROW_LUNG$),2)</t>
  </si>
  <si>
    <t>0.00</t>
  </si>
  <si>
    <t>PIANO TERRA</t>
  </si>
  <si>
    <t/>
  </si>
  <si>
    <t/>
  </si>
  <si>
    <t/>
  </si>
  <si>
    <t>0</t>
  </si>
  <si>
    <t>ROUND(PRODUCT(E$ROW_PU$:H$ROW_LUNG$),2)</t>
  </si>
  <si>
    <t>0.00</t>
  </si>
  <si>
    <t>VG.0.09 - Parete A</t>
  </si>
  <si>
    <t>42.40</t>
  </si>
  <si>
    <t/>
  </si>
  <si>
    <t/>
  </si>
  <si>
    <t/>
  </si>
  <si>
    <t>ROUND(PRODUCT(E$ROW_PU$:H$ROW_LUNG$),2)</t>
  </si>
  <si>
    <t>42.40</t>
  </si>
  <si>
    <t>VG.0.09 - Parete B</t>
  </si>
  <si>
    <t>47.76</t>
  </si>
  <si>
    <t/>
  </si>
  <si>
    <t/>
  </si>
  <si>
    <t/>
  </si>
  <si>
    <t>ROUND(PRODUCT(E$ROW_PU$:H$ROW_LUNG$),2)</t>
  </si>
  <si>
    <t>47.76</t>
  </si>
  <si>
    <t>VG.0.09 - Parete C</t>
  </si>
  <si>
    <t>41.92</t>
  </si>
  <si>
    <t/>
  </si>
  <si>
    <t/>
  </si>
  <si>
    <t/>
  </si>
  <si>
    <t>ROUND(PRODUCT(E$ROW_PU$:H$ROW_LUNG$),2)</t>
  </si>
  <si>
    <t>41.92</t>
  </si>
  <si>
    <t>VG.0.09 - Parete D</t>
  </si>
  <si>
    <t>43.92</t>
  </si>
  <si>
    <t/>
  </si>
  <si>
    <t/>
  </si>
  <si>
    <t/>
  </si>
  <si>
    <t>ROUND(PRODUCT(E$ROW_PU$:H$ROW_LUNG$),2)</t>
  </si>
  <si>
    <t>43.92</t>
  </si>
  <si>
    <t>3'</t>
  </si>
  <si>
    <t>SOMMANO mq</t>
  </si>
  <si>
    <t>ROUND(SUM(I$ROW_ID_SOMMANO_INIT$:I$ROW_ID_SOMMANO_FINE$),2)</t>
  </si>
  <si>
    <t>176.00</t>
  </si>
  <si>
    <t>14.31</t>
  </si>
  <si>
    <t>ROUND(PRODUCT(I$ROW_SOMMANO_QTA$:J$ROW_UNITARIO$),2)</t>
  </si>
  <si>
    <t>2518.56</t>
  </si>
  <si>
    <t/>
  </si>
  <si>
    <t>161</t>
  </si>
  <si>
    <t>B03.097.010.b</t>
  </si>
  <si>
    <t>Rimozione di depositi superficiali parzialmente coerenti (polvere grassa) o parzialmente aderenti (terriccio e guano), da valutare al mq sui mq effettivamente interessati dal fenomeno: con acqua, pennelli, spugne, spazzolini morbidi, irroratori per depositi parzialmente aderenti. Regione Emilia Romagna Aggionamento infrannuale 2022</t>
  </si>
  <si>
    <t>M I S U R A Z I O N I:</t>
  </si>
  <si>
    <t>Ove non prevista la voce B03.106.025.b</t>
  </si>
  <si>
    <t/>
  </si>
  <si>
    <t/>
  </si>
  <si>
    <t/>
  </si>
  <si>
    <t>0</t>
  </si>
  <si>
    <t>ROUND(PRODUCT(E$ROW_PU$:H$ROW_LUNG$),2)</t>
  </si>
  <si>
    <t>0.00</t>
  </si>
  <si>
    <t>Vedi voce n° 156 [mq 694.75]</t>
  </si>
  <si>
    <t>0.70</t>
  </si>
  <si>
    <t/>
  </si>
  <si>
    <t/>
  </si>
  <si>
    <t/>
  </si>
  <si>
    <t>ROUND(PRODUCT(E$ROW_PU$:H$ROW_LUNG$,694.75),2)</t>
  </si>
  <si>
    <t>486.33</t>
  </si>
  <si>
    <t>3'</t>
  </si>
  <si>
    <t>SOMMANO mq</t>
  </si>
  <si>
    <t>ROUND(SUM(I$ROW_ID_SOMMANO_INIT$:I$ROW_ID_SOMMANO_FINE$),2)</t>
  </si>
  <si>
    <t>486.33</t>
  </si>
  <si>
    <t>62.79</t>
  </si>
  <si>
    <t>ROUND(PRODUCT(I$ROW_SOMMANO_QTA$:J$ROW_UNITARIO$),2)</t>
  </si>
  <si>
    <t>30536.66</t>
  </si>
  <si>
    <t/>
  </si>
  <si>
    <t>162</t>
  </si>
  <si>
    <t>1C.25.300.0210.b</t>
  </si>
  <si>
    <t>Consolidamento degli intonaci in presenza di fenomeni diffusi di disgregazione, mediante impregnazione fino al rifiuto con silicato di etile o resine acriliche in soluzione o emulsione o microemulsione, inclusi gli oneri relativi alla preparazione del prodotto, alla verifica dei risultati ed alla rimozione degli eccessi del prodotto applicato, comprese assistenze murarie, piani di lavoro, pulizia ed allontanamento dei materiali di risulta, da valutare sulla superficie effettivamente trattata, per una diffusione della disgregazione: - dal 30,01% al 50% della superficie</t>
  </si>
  <si>
    <t>M I S U R A Z I O N I:</t>
  </si>
  <si>
    <t>Vedi voce n° 156 [mq 694.75]</t>
  </si>
  <si>
    <t/>
  </si>
  <si>
    <t/>
  </si>
  <si>
    <t/>
  </si>
  <si>
    <t/>
  </si>
  <si>
    <t>ROUND(PRODUCT(E$ROW_PU$:H$ROW_LUNG$,694.75),2)</t>
  </si>
  <si>
    <t>694.75</t>
  </si>
  <si>
    <t>3'</t>
  </si>
  <si>
    <t>SOMMANO m²</t>
  </si>
  <si>
    <t>ROUND(SUM(I$ROW_ID_SOMMANO_INIT$:I$ROW_ID_SOMMANO_FINE$),2)</t>
  </si>
  <si>
    <t>694.75</t>
  </si>
  <si>
    <t>39.85</t>
  </si>
  <si>
    <t>ROUND(PRODUCT(I$ROW_SOMMANO_QTA$:J$ROW_UNITARIO$),2)</t>
  </si>
  <si>
    <t>27685.79</t>
  </si>
  <si>
    <t/>
  </si>
  <si>
    <t>163</t>
  </si>
  <si>
    <t>B03.100.050.a</t>
  </si>
  <si>
    <t>Ristabilimento dell'adesione tra supporto murario ed intonaco di supporto del dipinto mediante iniezioni di adesivi riempitivi, inclusi gli oneri relativi alla preparazione del prodotto, alla stuccatura delle crepe anche di piccola entità e successiva eliminazione dell'eccesso di prodotto dalle superfici ed esclusi gli oneri relativi alla velinatura di parti in pericolo di caduta e puntellatura, su graffiti, affreschi, tempere ed olio su muro: per distacchi di dimensioni limitate, diffusi sulla superficie entro il 20% in un mq, da valutare al mq: con malta idraulica o malta pozzolanica o malta idraulica premiscelata per affreschi o resina acrilica. Regione Emilia Romagna Aggionamento infrannuale 2022</t>
  </si>
  <si>
    <t>M I S U R A Z I O N I:</t>
  </si>
  <si>
    <t>Vedi voce n° 156 [mq 694.75]</t>
  </si>
  <si>
    <t/>
  </si>
  <si>
    <t/>
  </si>
  <si>
    <t/>
  </si>
  <si>
    <t/>
  </si>
  <si>
    <t>ROUND(PRODUCT(E$ROW_PU$:H$ROW_LUNG$,694.75),2)</t>
  </si>
  <si>
    <t>694.75</t>
  </si>
  <si>
    <t>3'</t>
  </si>
  <si>
    <t>SOMMANO mq</t>
  </si>
  <si>
    <t>ROUND(SUM(I$ROW_ID_SOMMANO_INIT$:I$ROW_ID_SOMMANO_FINE$),2)</t>
  </si>
  <si>
    <t>694.75</t>
  </si>
  <si>
    <t>224.69</t>
  </si>
  <si>
    <t>ROUND(PRODUCT(I$ROW_SOMMANO_QTA$:J$ROW_UNITARIO$),2)</t>
  </si>
  <si>
    <t>156103.38</t>
  </si>
  <si>
    <t/>
  </si>
  <si>
    <t>164</t>
  </si>
  <si>
    <t>B03.112.015.b</t>
  </si>
  <si>
    <t>Stuccatura di fessurazioni, fratturazioni e cadute degli strati d'intonaco, inclusi i saggi per la composizione della malta idonea per colorazione e granulometria, l'applicazione di due o più strati d'intonaco, successiva pulitura e revisione cromatica dei bordi, nei casi di stuccature di: piccole dimensioni che interessano la superficie: entro il 30% di un mq. Regione Emilia Romagna Aggionamento infrannuale 2022</t>
  </si>
  <si>
    <t>M I S U R A Z I O N I:</t>
  </si>
  <si>
    <t>Vedi voce n° 160 [mq 176.00]</t>
  </si>
  <si>
    <t/>
  </si>
  <si>
    <t/>
  </si>
  <si>
    <t/>
  </si>
  <si>
    <t/>
  </si>
  <si>
    <t>ROUND(PRODUCT(E$ROW_PU$:H$ROW_LUNG$,176.00),2)</t>
  </si>
  <si>
    <t>176.00</t>
  </si>
  <si>
    <t>3'</t>
  </si>
  <si>
    <t>SOMMANO mq</t>
  </si>
  <si>
    <t>ROUND(SUM(I$ROW_ID_SOMMANO_INIT$:I$ROW_ID_SOMMANO_FINE$),2)</t>
  </si>
  <si>
    <t>176.00</t>
  </si>
  <si>
    <t>125.80</t>
  </si>
  <si>
    <t>ROUND(PRODUCT(I$ROW_SOMMANO_QTA$:J$ROW_UNITARIO$),2)</t>
  </si>
  <si>
    <t>22140.80</t>
  </si>
  <si>
    <t/>
  </si>
  <si>
    <t>165</t>
  </si>
  <si>
    <t>B03.100.060.a</t>
  </si>
  <si>
    <t>Ristabilimento dell'adesione tra supporto murario ed intonaco mediante iniezioni di adesivi riempitivi e puntellatura provvisoria, inclusi gli oneri relativi alla velinatura di parti in pericolo di caduta, alla preparazione del prodotto, alla stuccatura delle crepe anche di piccola entità, successiva rimozione della velinatura ed eliminazione dell'eccesso di prodotto dalle superfici, per ciascun distacco di dimensioni entro i 25 dmq, su graffiti, affreschi, tempere ed olio su muro: con malta idraulica o malta pozzolanica o malta idraulica premiscelata per affreschi o resina acrilica in emulsione. Regione Emilia Romagna Aggionamento infrannuale 2022</t>
  </si>
  <si>
    <t>M I S U R A Z I O N I:</t>
  </si>
  <si>
    <t>PIANO PRIMO</t>
  </si>
  <si>
    <t/>
  </si>
  <si>
    <t/>
  </si>
  <si>
    <t/>
  </si>
  <si>
    <t>0</t>
  </si>
  <si>
    <t>ROUND(PRODUCT(E$ROW_PU$:H$ROW_LUNG$),2)</t>
  </si>
  <si>
    <t>0.00</t>
  </si>
  <si>
    <t>VG.1.09</t>
  </si>
  <si>
    <t>10.00</t>
  </si>
  <si>
    <t/>
  </si>
  <si>
    <t/>
  </si>
  <si>
    <t/>
  </si>
  <si>
    <t>ROUND(PRODUCT(E$ROW_PU$:H$ROW_LUNG$),2)</t>
  </si>
  <si>
    <t>10.00</t>
  </si>
  <si>
    <t>3'</t>
  </si>
  <si>
    <t>SOMMANO cad</t>
  </si>
  <si>
    <t>ROUND(SUM(I$ROW_ID_SOMMANO_INIT$:I$ROW_ID_SOMMANO_FINE$),2)</t>
  </si>
  <si>
    <t>10.00</t>
  </si>
  <si>
    <t>254.68</t>
  </si>
  <si>
    <t>ROUND(PRODUCT(I$ROW_SOMMANO_QTA$:J$ROW_UNITARIO$),2)</t>
  </si>
  <si>
    <t>2546.80</t>
  </si>
  <si>
    <t/>
  </si>
  <si>
    <t>166</t>
  </si>
  <si>
    <t>B03.112.025</t>
  </si>
  <si>
    <t>Velatura o reintegrazione ad acquarello di cadute della pellicola pittorica o abrasioni superficiali, con il fine di restituire l'unità di lettura cromatica dell'opera; da valutare al mq per superfici interessate da cadute o abrasioni: entro il 10% del totale, su dipinti monocromi e policromi. Regione Emilia Romagna Aggionamento infrannuale 2022</t>
  </si>
  <si>
    <t>M I S U R A Z I O N I:</t>
  </si>
  <si>
    <t>Vedi voce n° 156 [mq 694.75]</t>
  </si>
  <si>
    <t/>
  </si>
  <si>
    <t/>
  </si>
  <si>
    <t/>
  </si>
  <si>
    <t/>
  </si>
  <si>
    <t>ROUND(PRODUCT(E$ROW_PU$:H$ROW_LUNG$,694.75),2)</t>
  </si>
  <si>
    <t>694.75</t>
  </si>
  <si>
    <t>Vedi voce n° 164 [mq 176.00]</t>
  </si>
  <si>
    <t/>
  </si>
  <si>
    <t/>
  </si>
  <si>
    <t/>
  </si>
  <si>
    <t/>
  </si>
  <si>
    <t>ROUND(PRODUCT(E$ROW_PU$:H$ROW_LUNG$,176.00),2)</t>
  </si>
  <si>
    <t>176.00</t>
  </si>
  <si>
    <t>3'</t>
  </si>
  <si>
    <t>SOMMANO mq</t>
  </si>
  <si>
    <t>ROUND(SUM(I$ROW_ID_SOMMANO_INIT$:I$ROW_ID_SOMMANO_FINE$),2)</t>
  </si>
  <si>
    <t>870.75</t>
  </si>
  <si>
    <t>173.19</t>
  </si>
  <si>
    <t>ROUND(PRODUCT(I$ROW_SOMMANO_QTA$:J$ROW_UNITARIO$),2)</t>
  </si>
  <si>
    <t>150805.19</t>
  </si>
  <si>
    <t/>
  </si>
  <si>
    <t>167</t>
  </si>
  <si>
    <t>B03.130.005.e</t>
  </si>
  <si>
    <t>Rimozione meccanica di stuccature eseguite durante precedenti interventi che per composizione o morfologia risultino inidonee alla superficie dell'intonaco, inclusi gli oneri relativi al consolidamento e al fissaggio dei bordi, nei casi di stuccature in: malta o materiali relativamente coerenti: stuccature oltre 50 dmq. Regione Emilia Romagna Aggionamento infrannuale 2022</t>
  </si>
  <si>
    <t>M I S U R A Z I O N I:</t>
  </si>
  <si>
    <t>PIANO TERRA</t>
  </si>
  <si>
    <t/>
  </si>
  <si>
    <t/>
  </si>
  <si>
    <t/>
  </si>
  <si>
    <t>0</t>
  </si>
  <si>
    <t>ROUND(PRODUCT(E$ROW_PU$:H$ROW_LUNG$),2)</t>
  </si>
  <si>
    <t>0.00</t>
  </si>
  <si>
    <t>VG.0.04 </t>
  </si>
  <si>
    <t>0.37</t>
  </si>
  <si>
    <t/>
  </si>
  <si>
    <t/>
  </si>
  <si>
    <t/>
  </si>
  <si>
    <t>ROUND(PRODUCT(E$ROW_PU$:H$ROW_LUNG$),2)</t>
  </si>
  <si>
    <t>0.37</t>
  </si>
  <si>
    <t>VG.0.04</t>
  </si>
  <si>
    <t>0.61</t>
  </si>
  <si>
    <t/>
  </si>
  <si>
    <t/>
  </si>
  <si>
    <t/>
  </si>
  <si>
    <t>ROUND(PRODUCT(E$ROW_PU$:H$ROW_LUNG$),2)</t>
  </si>
  <si>
    <t>0.61</t>
  </si>
  <si>
    <t>VG.0.09 </t>
  </si>
  <si>
    <t>3.25</t>
  </si>
  <si>
    <t/>
  </si>
  <si>
    <t/>
  </si>
  <si>
    <t/>
  </si>
  <si>
    <t>ROUND(PRODUCT(E$ROW_PU$:H$ROW_LUNG$),2)</t>
  </si>
  <si>
    <t>3.25</t>
  </si>
  <si>
    <t>VG.0.11</t>
  </si>
  <si>
    <t>1.35</t>
  </si>
  <si>
    <t/>
  </si>
  <si>
    <t/>
  </si>
  <si>
    <t/>
  </si>
  <si>
    <t>ROUND(PRODUCT(E$ROW_PU$:H$ROW_LUNG$),2)</t>
  </si>
  <si>
    <t>1.35</t>
  </si>
  <si>
    <t>VG.0.15</t>
  </si>
  <si>
    <t>0.84</t>
  </si>
  <si>
    <t/>
  </si>
  <si>
    <t/>
  </si>
  <si>
    <t/>
  </si>
  <si>
    <t>ROUND(PRODUCT(E$ROW_PU$:H$ROW_LUNG$),2)</t>
  </si>
  <si>
    <t>0.84</t>
  </si>
  <si>
    <t>VG.0.16 </t>
  </si>
  <si>
    <t>0.33</t>
  </si>
  <si>
    <t/>
  </si>
  <si>
    <t/>
  </si>
  <si>
    <t/>
  </si>
  <si>
    <t>ROUND(PRODUCT(E$ROW_PU$:H$ROW_LUNG$),2)</t>
  </si>
  <si>
    <t>0.33</t>
  </si>
  <si>
    <t>VG.0.16</t>
  </si>
  <si>
    <t>0.91</t>
  </si>
  <si>
    <t/>
  </si>
  <si>
    <t/>
  </si>
  <si>
    <t/>
  </si>
  <si>
    <t>ROUND(PRODUCT(E$ROW_PU$:H$ROW_LUNG$),2)</t>
  </si>
  <si>
    <t>0.91</t>
  </si>
  <si>
    <t>PIANO PRIMO</t>
  </si>
  <si>
    <t/>
  </si>
  <si>
    <t/>
  </si>
  <si>
    <t/>
  </si>
  <si>
    <t>0</t>
  </si>
  <si>
    <t>ROUND(PRODUCT(E$ROW_PU$:H$ROW_LUNG$),2)</t>
  </si>
  <si>
    <t>0.00</t>
  </si>
  <si>
    <t>VG.1.01</t>
  </si>
  <si>
    <t>1.13</t>
  </si>
  <si>
    <t/>
  </si>
  <si>
    <t/>
  </si>
  <si>
    <t/>
  </si>
  <si>
    <t>ROUND(PRODUCT(E$ROW_PU$:H$ROW_LUNG$),2)</t>
  </si>
  <si>
    <t>1.13</t>
  </si>
  <si>
    <t>VG.1.01</t>
  </si>
  <si>
    <t>0.68</t>
  </si>
  <si>
    <t/>
  </si>
  <si>
    <t/>
  </si>
  <si>
    <t/>
  </si>
  <si>
    <t>ROUND(PRODUCT(E$ROW_PU$:H$ROW_LUNG$),2)</t>
  </si>
  <si>
    <t>0.68</t>
  </si>
  <si>
    <t>VG.1.01 </t>
  </si>
  <si>
    <t>1.56</t>
  </si>
  <si>
    <t/>
  </si>
  <si>
    <t/>
  </si>
  <si>
    <t/>
  </si>
  <si>
    <t>ROUND(PRODUCT(E$ROW_PU$:H$ROW_LUNG$),2)</t>
  </si>
  <si>
    <t>1.56</t>
  </si>
  <si>
    <t>VG.1.01</t>
  </si>
  <si>
    <t>2.44</t>
  </si>
  <si>
    <t/>
  </si>
  <si>
    <t/>
  </si>
  <si>
    <t/>
  </si>
  <si>
    <t>ROUND(PRODUCT(E$ROW_PU$:H$ROW_LUNG$),2)</t>
  </si>
  <si>
    <t>2.44</t>
  </si>
  <si>
    <t>VG.1.02 </t>
  </si>
  <si>
    <t>0.63</t>
  </si>
  <si>
    <t/>
  </si>
  <si>
    <t/>
  </si>
  <si>
    <t/>
  </si>
  <si>
    <t>ROUND(PRODUCT(E$ROW_PU$:H$ROW_LUNG$),2)</t>
  </si>
  <si>
    <t>0.63</t>
  </si>
  <si>
    <t>VG.1.02</t>
  </si>
  <si>
    <t>1.32</t>
  </si>
  <si>
    <t/>
  </si>
  <si>
    <t/>
  </si>
  <si>
    <t/>
  </si>
  <si>
    <t>ROUND(PRODUCT(E$ROW_PU$:H$ROW_LUNG$),2)</t>
  </si>
  <si>
    <t>1.32</t>
  </si>
  <si>
    <t>VG.1.02 </t>
  </si>
  <si>
    <t>2.39</t>
  </si>
  <si>
    <t/>
  </si>
  <si>
    <t/>
  </si>
  <si>
    <t/>
  </si>
  <si>
    <t>ROUND(PRODUCT(E$ROW_PU$:H$ROW_LUNG$),2)</t>
  </si>
  <si>
    <t>2.39</t>
  </si>
  <si>
    <t>VG.1.02 </t>
  </si>
  <si>
    <t>0.71</t>
  </si>
  <si>
    <t/>
  </si>
  <si>
    <t/>
  </si>
  <si>
    <t/>
  </si>
  <si>
    <t>ROUND(PRODUCT(E$ROW_PU$:H$ROW_LUNG$),2)</t>
  </si>
  <si>
    <t>0.71</t>
  </si>
  <si>
    <t>VG.1.03</t>
  </si>
  <si>
    <t>1.27</t>
  </si>
  <si>
    <t/>
  </si>
  <si>
    <t/>
  </si>
  <si>
    <t/>
  </si>
  <si>
    <t>ROUND(PRODUCT(E$ROW_PU$:H$ROW_LUNG$),2)</t>
  </si>
  <si>
    <t>1.27</t>
  </si>
  <si>
    <t>VG.1.03</t>
  </si>
  <si>
    <t>0.05</t>
  </si>
  <si>
    <t/>
  </si>
  <si>
    <t/>
  </si>
  <si>
    <t/>
  </si>
  <si>
    <t>ROUND(PRODUCT(E$ROW_PU$:H$ROW_LUNG$),2)</t>
  </si>
  <si>
    <t>0.05</t>
  </si>
  <si>
    <t>VG.1.03</t>
  </si>
  <si>
    <t>3.91</t>
  </si>
  <si>
    <t/>
  </si>
  <si>
    <t/>
  </si>
  <si>
    <t/>
  </si>
  <si>
    <t>ROUND(PRODUCT(E$ROW_PU$:H$ROW_LUNG$),2)</t>
  </si>
  <si>
    <t>3.91</t>
  </si>
  <si>
    <t>VG.1.03</t>
  </si>
  <si>
    <t>0.73</t>
  </si>
  <si>
    <t/>
  </si>
  <si>
    <t/>
  </si>
  <si>
    <t/>
  </si>
  <si>
    <t>ROUND(PRODUCT(E$ROW_PU$:H$ROW_LUNG$),2)</t>
  </si>
  <si>
    <t>0.73</t>
  </si>
  <si>
    <t>VG.1.05 </t>
  </si>
  <si>
    <t>0.65</t>
  </si>
  <si>
    <t/>
  </si>
  <si>
    <t/>
  </si>
  <si>
    <t/>
  </si>
  <si>
    <t>ROUND(PRODUCT(E$ROW_PU$:H$ROW_LUNG$),2)</t>
  </si>
  <si>
    <t>0.65</t>
  </si>
  <si>
    <t>VG.1.05 </t>
  </si>
  <si>
    <t>10.85</t>
  </si>
  <si>
    <t/>
  </si>
  <si>
    <t/>
  </si>
  <si>
    <t/>
  </si>
  <si>
    <t>ROUND(PRODUCT(E$ROW_PU$:H$ROW_LUNG$),2)</t>
  </si>
  <si>
    <t>10.85</t>
  </si>
  <si>
    <t>VG.1.05</t>
  </si>
  <si>
    <t>1.04</t>
  </si>
  <si>
    <t/>
  </si>
  <si>
    <t/>
  </si>
  <si>
    <t/>
  </si>
  <si>
    <t>ROUND(PRODUCT(E$ROW_PU$:H$ROW_LUNG$),2)</t>
  </si>
  <si>
    <t>1.04</t>
  </si>
  <si>
    <t>VG.1.05</t>
  </si>
  <si>
    <t>4.84</t>
  </si>
  <si>
    <t/>
  </si>
  <si>
    <t/>
  </si>
  <si>
    <t/>
  </si>
  <si>
    <t>ROUND(PRODUCT(E$ROW_PU$:H$ROW_LUNG$),2)</t>
  </si>
  <si>
    <t>4.84</t>
  </si>
  <si>
    <t>VG.1.07 </t>
  </si>
  <si>
    <t>1.73</t>
  </si>
  <si>
    <t/>
  </si>
  <si>
    <t/>
  </si>
  <si>
    <t/>
  </si>
  <si>
    <t>ROUND(PRODUCT(E$ROW_PU$:H$ROW_LUNG$),2)</t>
  </si>
  <si>
    <t>1.73</t>
  </si>
  <si>
    <t>VG.1.07</t>
  </si>
  <si>
    <t>1.13</t>
  </si>
  <si>
    <t/>
  </si>
  <si>
    <t/>
  </si>
  <si>
    <t/>
  </si>
  <si>
    <t>ROUND(PRODUCT(E$ROW_PU$:H$ROW_LUNG$),2)</t>
  </si>
  <si>
    <t>1.13</t>
  </si>
  <si>
    <t>VG.1.07</t>
  </si>
  <si>
    <t>3.14</t>
  </si>
  <si>
    <t/>
  </si>
  <si>
    <t/>
  </si>
  <si>
    <t/>
  </si>
  <si>
    <t>ROUND(PRODUCT(E$ROW_PU$:H$ROW_LUNG$),2)</t>
  </si>
  <si>
    <t>3.14</t>
  </si>
  <si>
    <t>VG.1.07</t>
  </si>
  <si>
    <t>0.63</t>
  </si>
  <si>
    <t/>
  </si>
  <si>
    <t/>
  </si>
  <si>
    <t/>
  </si>
  <si>
    <t>ROUND(PRODUCT(E$ROW_PU$:H$ROW_LUNG$),2)</t>
  </si>
  <si>
    <t>0.63</t>
  </si>
  <si>
    <t>VG.1.08</t>
  </si>
  <si>
    <t>1.28</t>
  </si>
  <si>
    <t/>
  </si>
  <si>
    <t/>
  </si>
  <si>
    <t/>
  </si>
  <si>
    <t>ROUND(PRODUCT(E$ROW_PU$:H$ROW_LUNG$),2)</t>
  </si>
  <si>
    <t>1.28</t>
  </si>
  <si>
    <t>VG.1.08</t>
  </si>
  <si>
    <t>7.29</t>
  </si>
  <si>
    <t/>
  </si>
  <si>
    <t/>
  </si>
  <si>
    <t/>
  </si>
  <si>
    <t>ROUND(PRODUCT(E$ROW_PU$:H$ROW_LUNG$),2)</t>
  </si>
  <si>
    <t>7.29</t>
  </si>
  <si>
    <t>VG.1.08</t>
  </si>
  <si>
    <t>0.13</t>
  </si>
  <si>
    <t/>
  </si>
  <si>
    <t/>
  </si>
  <si>
    <t/>
  </si>
  <si>
    <t>ROUND(PRODUCT(E$ROW_PU$:H$ROW_LUNG$),2)</t>
  </si>
  <si>
    <t>0.13</t>
  </si>
  <si>
    <t>VG.1.08</t>
  </si>
  <si>
    <t>1.15</t>
  </si>
  <si>
    <t/>
  </si>
  <si>
    <t/>
  </si>
  <si>
    <t/>
  </si>
  <si>
    <t>ROUND(PRODUCT(E$ROW_PU$:H$ROW_LUNG$),2)</t>
  </si>
  <si>
    <t>1.15</t>
  </si>
  <si>
    <t>VG.1.09 </t>
  </si>
  <si>
    <t>3.46</t>
  </si>
  <si>
    <t/>
  </si>
  <si>
    <t/>
  </si>
  <si>
    <t/>
  </si>
  <si>
    <t>ROUND(PRODUCT(E$ROW_PU$:H$ROW_LUNG$),2)</t>
  </si>
  <si>
    <t>3.46</t>
  </si>
  <si>
    <t>VG.1.09 </t>
  </si>
  <si>
    <t>2.85</t>
  </si>
  <si>
    <t/>
  </si>
  <si>
    <t/>
  </si>
  <si>
    <t/>
  </si>
  <si>
    <t>ROUND(PRODUCT(E$ROW_PU$:H$ROW_LUNG$),2)</t>
  </si>
  <si>
    <t>2.85</t>
  </si>
  <si>
    <t>VG.1.09</t>
  </si>
  <si>
    <t>2.21</t>
  </si>
  <si>
    <t/>
  </si>
  <si>
    <t/>
  </si>
  <si>
    <t/>
  </si>
  <si>
    <t>ROUND(PRODUCT(E$ROW_PU$:H$ROW_LUNG$),2)</t>
  </si>
  <si>
    <t>2.21</t>
  </si>
  <si>
    <t>VG.1.10</t>
  </si>
  <si>
    <t>1.88</t>
  </si>
  <si>
    <t/>
  </si>
  <si>
    <t/>
  </si>
  <si>
    <t/>
  </si>
  <si>
    <t>ROUND(PRODUCT(E$ROW_PU$:H$ROW_LUNG$),2)</t>
  </si>
  <si>
    <t>1.88</t>
  </si>
  <si>
    <t>VG.1.10 </t>
  </si>
  <si>
    <t>0.22</t>
  </si>
  <si>
    <t/>
  </si>
  <si>
    <t/>
  </si>
  <si>
    <t/>
  </si>
  <si>
    <t>ROUND(PRODUCT(E$ROW_PU$:H$ROW_LUNG$),2)</t>
  </si>
  <si>
    <t>0.22</t>
  </si>
  <si>
    <t>VG.1.10 </t>
  </si>
  <si>
    <t>2.55</t>
  </si>
  <si>
    <t/>
  </si>
  <si>
    <t/>
  </si>
  <si>
    <t/>
  </si>
  <si>
    <t>ROUND(PRODUCT(E$ROW_PU$:H$ROW_LUNG$),2)</t>
  </si>
  <si>
    <t>2.55</t>
  </si>
  <si>
    <t>VG.1.10 </t>
  </si>
  <si>
    <t>3.96</t>
  </si>
  <si>
    <t/>
  </si>
  <si>
    <t/>
  </si>
  <si>
    <t/>
  </si>
  <si>
    <t>ROUND(PRODUCT(E$ROW_PU$:H$ROW_LUNG$),2)</t>
  </si>
  <si>
    <t>3.96</t>
  </si>
  <si>
    <t>3'</t>
  </si>
  <si>
    <t>SOMMANO mq</t>
  </si>
  <si>
    <t>ROUND(SUM(I$ROW_ID_SOMMANO_INIT$:I$ROW_ID_SOMMANO_FINE$),2)</t>
  </si>
  <si>
    <t>75.47</t>
  </si>
  <si>
    <t>66.60</t>
  </si>
  <si>
    <t>ROUND(PRODUCT(I$ROW_SOMMANO_QTA$:J$ROW_UNITARIO$),2)</t>
  </si>
  <si>
    <t>5026.30</t>
  </si>
  <si>
    <t/>
  </si>
  <si>
    <t>168</t>
  </si>
  <si>
    <t>B03.112.010.d</t>
  </si>
  <si>
    <t>Stuccatura di fessurazioni, fratturazioni e cadute degli strati d'intonaco, inclusi i saggi per la composizione della malta idonea per colorazione e granulometria, l'applicazione di due o più strati d'intonaco, successiva pulitura e revisione cromatica dei bordi, nei casi di stuccature di: lacune a livello e sottolivello su graffiti, affreschi, tempere ed olio su muro: oltre 50 dmq. Regione Emilia Romagna Aggionamento infrannuale 2022</t>
  </si>
  <si>
    <t>M I S U R A Z I O N I:</t>
  </si>
  <si>
    <t>Vedi voce n° 167 [mq 75.47]</t>
  </si>
  <si>
    <t/>
  </si>
  <si>
    <t/>
  </si>
  <si>
    <t/>
  </si>
  <si>
    <t/>
  </si>
  <si>
    <t>ROUND(PRODUCT(E$ROW_PU$:H$ROW_LUNG$,75.47),2)</t>
  </si>
  <si>
    <t>75.47</t>
  </si>
  <si>
    <t>3'</t>
  </si>
  <si>
    <t>SOMMANO mq</t>
  </si>
  <si>
    <t>ROUND(SUM(I$ROW_ID_SOMMANO_INIT$:I$ROW_ID_SOMMANO_FINE$),2)</t>
  </si>
  <si>
    <t>75.47</t>
  </si>
  <si>
    <t>120.97</t>
  </si>
  <si>
    <t>ROUND(PRODUCT(I$ROW_SOMMANO_QTA$:J$ROW_UNITARIO$),2)</t>
  </si>
  <si>
    <t>9129.61</t>
  </si>
  <si>
    <t/>
  </si>
  <si>
    <t>169</t>
  </si>
  <si>
    <t>1C.25.200.0110</t>
  </si>
  <si>
    <t>Rimozione di depositi superficiali incoerenti a secco con pennellesse, spazzole e aspiratori; compresi gli oneri relativi alla protezione delle superfici circostanti, per tutti i tipi di paramento murario, le assistenze murarie, i piani di lavoro, la pulizia ed allontanamento dei materiali di risulta.</t>
  </si>
  <si>
    <t>M I S U R A Z I O N I:</t>
  </si>
  <si>
    <t>PIANO TERRA</t>
  </si>
  <si>
    <t/>
  </si>
  <si>
    <t/>
  </si>
  <si>
    <t/>
  </si>
  <si>
    <t>0</t>
  </si>
  <si>
    <t>ROUND(PRODUCT(E$ROW_PU$:H$ROW_LUNG$),2)</t>
  </si>
  <si>
    <t>0.00</t>
  </si>
  <si>
    <t>VG.0.04 </t>
  </si>
  <si>
    <t>0.91</t>
  </si>
  <si>
    <t/>
  </si>
  <si>
    <t/>
  </si>
  <si>
    <t/>
  </si>
  <si>
    <t>ROUND(PRODUCT(E$ROW_PU$:H$ROW_LUNG$),2)</t>
  </si>
  <si>
    <t>0.91</t>
  </si>
  <si>
    <t>VG.0.04 </t>
  </si>
  <si>
    <t>0.15</t>
  </si>
  <si>
    <t/>
  </si>
  <si>
    <t/>
  </si>
  <si>
    <t/>
  </si>
  <si>
    <t>ROUND(PRODUCT(E$ROW_PU$:H$ROW_LUNG$),2)</t>
  </si>
  <si>
    <t>0.15</t>
  </si>
  <si>
    <t>VG.0.09</t>
  </si>
  <si>
    <t>5.92</t>
  </si>
  <si>
    <t/>
  </si>
  <si>
    <t/>
  </si>
  <si>
    <t/>
  </si>
  <si>
    <t>ROUND(PRODUCT(E$ROW_PU$:H$ROW_LUNG$),2)</t>
  </si>
  <si>
    <t>5.92</t>
  </si>
  <si>
    <t>VG.0.09</t>
  </si>
  <si>
    <t>9.42</t>
  </si>
  <si>
    <t/>
  </si>
  <si>
    <t/>
  </si>
  <si>
    <t/>
  </si>
  <si>
    <t>ROUND(PRODUCT(E$ROW_PU$:H$ROW_LUNG$),2)</t>
  </si>
  <si>
    <t>9.42</t>
  </si>
  <si>
    <t>VG.0.09 </t>
  </si>
  <si>
    <t>0.38</t>
  </si>
  <si>
    <t/>
  </si>
  <si>
    <t/>
  </si>
  <si>
    <t/>
  </si>
  <si>
    <t>ROUND(PRODUCT(E$ROW_PU$:H$ROW_LUNG$),2)</t>
  </si>
  <si>
    <t>0.38</t>
  </si>
  <si>
    <t>VG.0.09 </t>
  </si>
  <si>
    <t>4.35</t>
  </si>
  <si>
    <t/>
  </si>
  <si>
    <t/>
  </si>
  <si>
    <t/>
  </si>
  <si>
    <t>ROUND(PRODUCT(E$ROW_PU$:H$ROW_LUNG$),2)</t>
  </si>
  <si>
    <t>4.35</t>
  </si>
  <si>
    <t>VG.0.10 </t>
  </si>
  <si>
    <t>0.99</t>
  </si>
  <si>
    <t/>
  </si>
  <si>
    <t/>
  </si>
  <si>
    <t/>
  </si>
  <si>
    <t>ROUND(PRODUCT(E$ROW_PU$:H$ROW_LUNG$),2)</t>
  </si>
  <si>
    <t>0.99</t>
  </si>
  <si>
    <t>VG.0.10</t>
  </si>
  <si>
    <t>0.25</t>
  </si>
  <si>
    <t/>
  </si>
  <si>
    <t/>
  </si>
  <si>
    <t/>
  </si>
  <si>
    <t>ROUND(PRODUCT(E$ROW_PU$:H$ROW_LUNG$),2)</t>
  </si>
  <si>
    <t>0.25</t>
  </si>
  <si>
    <t>VG.0.10 </t>
  </si>
  <si>
    <t>0.55</t>
  </si>
  <si>
    <t/>
  </si>
  <si>
    <t/>
  </si>
  <si>
    <t/>
  </si>
  <si>
    <t>ROUND(PRODUCT(E$ROW_PU$:H$ROW_LUNG$),2)</t>
  </si>
  <si>
    <t>0.55</t>
  </si>
  <si>
    <t>VG.0.11 </t>
  </si>
  <si>
    <t>0.26</t>
  </si>
  <si>
    <t/>
  </si>
  <si>
    <t/>
  </si>
  <si>
    <t/>
  </si>
  <si>
    <t>ROUND(PRODUCT(E$ROW_PU$:H$ROW_LUNG$),2)</t>
  </si>
  <si>
    <t>0.26</t>
  </si>
  <si>
    <t>VG.0.11 </t>
  </si>
  <si>
    <t>0.45</t>
  </si>
  <si>
    <t/>
  </si>
  <si>
    <t/>
  </si>
  <si>
    <t/>
  </si>
  <si>
    <t>ROUND(PRODUCT(E$ROW_PU$:H$ROW_LUNG$),2)</t>
  </si>
  <si>
    <t>0.45</t>
  </si>
  <si>
    <t>VG.0.15 </t>
  </si>
  <si>
    <t>1.18</t>
  </si>
  <si>
    <t/>
  </si>
  <si>
    <t/>
  </si>
  <si>
    <t/>
  </si>
  <si>
    <t>ROUND(PRODUCT(E$ROW_PU$:H$ROW_LUNG$),2)</t>
  </si>
  <si>
    <t>1.18</t>
  </si>
  <si>
    <t>VG.0.15 </t>
  </si>
  <si>
    <t>1.44</t>
  </si>
  <si>
    <t/>
  </si>
  <si>
    <t/>
  </si>
  <si>
    <t/>
  </si>
  <si>
    <t>ROUND(PRODUCT(E$ROW_PU$:H$ROW_LUNG$),2)</t>
  </si>
  <si>
    <t>1.44</t>
  </si>
  <si>
    <t>VG.0.15</t>
  </si>
  <si>
    <t>0.58</t>
  </si>
  <si>
    <t/>
  </si>
  <si>
    <t/>
  </si>
  <si>
    <t/>
  </si>
  <si>
    <t>ROUND(PRODUCT(E$ROW_PU$:H$ROW_LUNG$),2)</t>
  </si>
  <si>
    <t>0.58</t>
  </si>
  <si>
    <t>VG.0.16</t>
  </si>
  <si>
    <t>0.39</t>
  </si>
  <si>
    <t/>
  </si>
  <si>
    <t/>
  </si>
  <si>
    <t/>
  </si>
  <si>
    <t>ROUND(PRODUCT(E$ROW_PU$:H$ROW_LUNG$),2)</t>
  </si>
  <si>
    <t>0.39</t>
  </si>
  <si>
    <t>PIANO PRIMO</t>
  </si>
  <si>
    <t/>
  </si>
  <si>
    <t/>
  </si>
  <si>
    <t/>
  </si>
  <si>
    <t>0</t>
  </si>
  <si>
    <t>ROUND(PRODUCT(E$ROW_PU$:H$ROW_LUNG$),2)</t>
  </si>
  <si>
    <t>0.00</t>
  </si>
  <si>
    <t>VG.1.01 </t>
  </si>
  <si>
    <t>0.38</t>
  </si>
  <si>
    <t/>
  </si>
  <si>
    <t/>
  </si>
  <si>
    <t/>
  </si>
  <si>
    <t>ROUND(PRODUCT(E$ROW_PU$:H$ROW_LUNG$),2)</t>
  </si>
  <si>
    <t>0.38</t>
  </si>
  <si>
    <t>VG.1.01 </t>
  </si>
  <si>
    <t>1.29</t>
  </si>
  <si>
    <t/>
  </si>
  <si>
    <t/>
  </si>
  <si>
    <t/>
  </si>
  <si>
    <t>ROUND(PRODUCT(E$ROW_PU$:H$ROW_LUNG$),2)</t>
  </si>
  <si>
    <t>1.29</t>
  </si>
  <si>
    <t>VG.1.01 </t>
  </si>
  <si>
    <t>1.61</t>
  </si>
  <si>
    <t/>
  </si>
  <si>
    <t/>
  </si>
  <si>
    <t/>
  </si>
  <si>
    <t>ROUND(PRODUCT(E$ROW_PU$:H$ROW_LUNG$),2)</t>
  </si>
  <si>
    <t>1.61</t>
  </si>
  <si>
    <t>VG.1.02</t>
  </si>
  <si>
    <t>0.48</t>
  </si>
  <si>
    <t/>
  </si>
  <si>
    <t/>
  </si>
  <si>
    <t/>
  </si>
  <si>
    <t>ROUND(PRODUCT(E$ROW_PU$:H$ROW_LUNG$),2)</t>
  </si>
  <si>
    <t>0.48</t>
  </si>
  <si>
    <t>VG.1.02</t>
  </si>
  <si>
    <t>0.25</t>
  </si>
  <si>
    <t/>
  </si>
  <si>
    <t/>
  </si>
  <si>
    <t/>
  </si>
  <si>
    <t>ROUND(PRODUCT(E$ROW_PU$:H$ROW_LUNG$),2)</t>
  </si>
  <si>
    <t>0.25</t>
  </si>
  <si>
    <t>VG.1.02</t>
  </si>
  <si>
    <t>1.85</t>
  </si>
  <si>
    <t/>
  </si>
  <si>
    <t/>
  </si>
  <si>
    <t/>
  </si>
  <si>
    <t>ROUND(PRODUCT(E$ROW_PU$:H$ROW_LUNG$),2)</t>
  </si>
  <si>
    <t>1.85</t>
  </si>
  <si>
    <t>VG.1.03 </t>
  </si>
  <si>
    <t>0.60</t>
  </si>
  <si>
    <t/>
  </si>
  <si>
    <t/>
  </si>
  <si>
    <t/>
  </si>
  <si>
    <t>ROUND(PRODUCT(E$ROW_PU$:H$ROW_LUNG$),2)</t>
  </si>
  <si>
    <t>0.60</t>
  </si>
  <si>
    <t>VG.1.03 </t>
  </si>
  <si>
    <t>0.20</t>
  </si>
  <si>
    <t/>
  </si>
  <si>
    <t/>
  </si>
  <si>
    <t/>
  </si>
  <si>
    <t>ROUND(PRODUCT(E$ROW_PU$:H$ROW_LUNG$),2)</t>
  </si>
  <si>
    <t>0.20</t>
  </si>
  <si>
    <t>VG.1.03 </t>
  </si>
  <si>
    <t>1.17</t>
  </si>
  <si>
    <t/>
  </si>
  <si>
    <t/>
  </si>
  <si>
    <t/>
  </si>
  <si>
    <t>ROUND(PRODUCT(E$ROW_PU$:H$ROW_LUNG$),2)</t>
  </si>
  <si>
    <t>1.17</t>
  </si>
  <si>
    <t>VG.1.03</t>
  </si>
  <si>
    <t>0.36</t>
  </si>
  <si>
    <t/>
  </si>
  <si>
    <t/>
  </si>
  <si>
    <t/>
  </si>
  <si>
    <t>ROUND(PRODUCT(E$ROW_PU$:H$ROW_LUNG$),2)</t>
  </si>
  <si>
    <t>0.36</t>
  </si>
  <si>
    <t>VG.1.04</t>
  </si>
  <si>
    <t>0.18</t>
  </si>
  <si>
    <t/>
  </si>
  <si>
    <t/>
  </si>
  <si>
    <t/>
  </si>
  <si>
    <t>ROUND(PRODUCT(E$ROW_PU$:H$ROW_LUNG$),2)</t>
  </si>
  <si>
    <t>0.18</t>
  </si>
  <si>
    <t>VG.1.04 </t>
  </si>
  <si>
    <t>0.95</t>
  </si>
  <si>
    <t/>
  </si>
  <si>
    <t/>
  </si>
  <si>
    <t/>
  </si>
  <si>
    <t>ROUND(PRODUCT(E$ROW_PU$:H$ROW_LUNG$),2)</t>
  </si>
  <si>
    <t>0.95</t>
  </si>
  <si>
    <t>VG.1.05 </t>
  </si>
  <si>
    <t>2.26</t>
  </si>
  <si>
    <t/>
  </si>
  <si>
    <t/>
  </si>
  <si>
    <t/>
  </si>
  <si>
    <t>ROUND(PRODUCT(E$ROW_PU$:H$ROW_LUNG$),2)</t>
  </si>
  <si>
    <t>2.26</t>
  </si>
  <si>
    <t>VG.1.05</t>
  </si>
  <si>
    <t>0.61</t>
  </si>
  <si>
    <t/>
  </si>
  <si>
    <t/>
  </si>
  <si>
    <t/>
  </si>
  <si>
    <t>ROUND(PRODUCT(E$ROW_PU$:H$ROW_LUNG$),2)</t>
  </si>
  <si>
    <t>0.61</t>
  </si>
  <si>
    <t>VG.1.05</t>
  </si>
  <si>
    <t>0.33</t>
  </si>
  <si>
    <t/>
  </si>
  <si>
    <t/>
  </si>
  <si>
    <t/>
  </si>
  <si>
    <t>ROUND(PRODUCT(E$ROW_PU$:H$ROW_LUNG$),2)</t>
  </si>
  <si>
    <t>0.33</t>
  </si>
  <si>
    <t>VG.1.07 </t>
  </si>
  <si>
    <t>4.02</t>
  </si>
  <si>
    <t/>
  </si>
  <si>
    <t/>
  </si>
  <si>
    <t/>
  </si>
  <si>
    <t>ROUND(PRODUCT(E$ROW_PU$:H$ROW_LUNG$),2)</t>
  </si>
  <si>
    <t>4.02</t>
  </si>
  <si>
    <t>VG.1.07 </t>
  </si>
  <si>
    <t>0.15</t>
  </si>
  <si>
    <t/>
  </si>
  <si>
    <t/>
  </si>
  <si>
    <t/>
  </si>
  <si>
    <t>ROUND(PRODUCT(E$ROW_PU$:H$ROW_LUNG$),2)</t>
  </si>
  <si>
    <t>0.15</t>
  </si>
  <si>
    <t>VG.1.07 </t>
  </si>
  <si>
    <t>0.45</t>
  </si>
  <si>
    <t/>
  </si>
  <si>
    <t/>
  </si>
  <si>
    <t/>
  </si>
  <si>
    <t>ROUND(PRODUCT(E$ROW_PU$:H$ROW_LUNG$),2)</t>
  </si>
  <si>
    <t>0.45</t>
  </si>
  <si>
    <t>VG.1.07</t>
  </si>
  <si>
    <t>2.78</t>
  </si>
  <si>
    <t/>
  </si>
  <si>
    <t/>
  </si>
  <si>
    <t/>
  </si>
  <si>
    <t>ROUND(PRODUCT(E$ROW_PU$:H$ROW_LUNG$),2)</t>
  </si>
  <si>
    <t>2.78</t>
  </si>
  <si>
    <t>VG.1.08 </t>
  </si>
  <si>
    <t>1.79</t>
  </si>
  <si>
    <t/>
  </si>
  <si>
    <t/>
  </si>
  <si>
    <t/>
  </si>
  <si>
    <t>ROUND(PRODUCT(E$ROW_PU$:H$ROW_LUNG$),2)</t>
  </si>
  <si>
    <t>1.79</t>
  </si>
  <si>
    <t>VG.1.08 </t>
  </si>
  <si>
    <t>0.74</t>
  </si>
  <si>
    <t/>
  </si>
  <si>
    <t/>
  </si>
  <si>
    <t/>
  </si>
  <si>
    <t>ROUND(PRODUCT(E$ROW_PU$:H$ROW_LUNG$),2)</t>
  </si>
  <si>
    <t>0.74</t>
  </si>
  <si>
    <t>VG.1.08</t>
  </si>
  <si>
    <t>1.00</t>
  </si>
  <si>
    <t/>
  </si>
  <si>
    <t/>
  </si>
  <si>
    <t/>
  </si>
  <si>
    <t>ROUND(PRODUCT(E$ROW_PU$:H$ROW_LUNG$),2)</t>
  </si>
  <si>
    <t>1.00</t>
  </si>
  <si>
    <t>VG.1.09 </t>
  </si>
  <si>
    <t>2.98</t>
  </si>
  <si>
    <t/>
  </si>
  <si>
    <t/>
  </si>
  <si>
    <t/>
  </si>
  <si>
    <t>ROUND(PRODUCT(E$ROW_PU$:H$ROW_LUNG$),2)</t>
  </si>
  <si>
    <t>2.98</t>
  </si>
  <si>
    <t>VG.1.09 </t>
  </si>
  <si>
    <t>0.77</t>
  </si>
  <si>
    <t/>
  </si>
  <si>
    <t/>
  </si>
  <si>
    <t/>
  </si>
  <si>
    <t>ROUND(PRODUCT(E$ROW_PU$:H$ROW_LUNG$),2)</t>
  </si>
  <si>
    <t>0.77</t>
  </si>
  <si>
    <t>VG.1.09 </t>
  </si>
  <si>
    <t>5.36</t>
  </si>
  <si>
    <t/>
  </si>
  <si>
    <t/>
  </si>
  <si>
    <t/>
  </si>
  <si>
    <t>ROUND(PRODUCT(E$ROW_PU$:H$ROW_LUNG$),2)</t>
  </si>
  <si>
    <t>5.36</t>
  </si>
  <si>
    <t>VG.1.09 </t>
  </si>
  <si>
    <t>0.72</t>
  </si>
  <si>
    <t/>
  </si>
  <si>
    <t/>
  </si>
  <si>
    <t/>
  </si>
  <si>
    <t>ROUND(PRODUCT(E$ROW_PU$:H$ROW_LUNG$),2)</t>
  </si>
  <si>
    <t>0.72</t>
  </si>
  <si>
    <t>VG.1.10 </t>
  </si>
  <si>
    <t>3.95</t>
  </si>
  <si>
    <t/>
  </si>
  <si>
    <t/>
  </si>
  <si>
    <t/>
  </si>
  <si>
    <t>ROUND(PRODUCT(E$ROW_PU$:H$ROW_LUNG$),2)</t>
  </si>
  <si>
    <t>3.95</t>
  </si>
  <si>
    <t>VG.1.10 </t>
  </si>
  <si>
    <t>3.06</t>
  </si>
  <si>
    <t/>
  </si>
  <si>
    <t/>
  </si>
  <si>
    <t/>
  </si>
  <si>
    <t>ROUND(PRODUCT(E$ROW_PU$:H$ROW_LUNG$),2)</t>
  </si>
  <si>
    <t>3.06</t>
  </si>
  <si>
    <t>VG.1.10 </t>
  </si>
  <si>
    <t>4.05</t>
  </si>
  <si>
    <t/>
  </si>
  <si>
    <t/>
  </si>
  <si>
    <t/>
  </si>
  <si>
    <t>ROUND(PRODUCT(E$ROW_PU$:H$ROW_LUNG$),2)</t>
  </si>
  <si>
    <t>4.05</t>
  </si>
  <si>
    <t>VG.1.10 </t>
  </si>
  <si>
    <t>3.79</t>
  </si>
  <si>
    <t/>
  </si>
  <si>
    <t/>
  </si>
  <si>
    <t/>
  </si>
  <si>
    <t>ROUND(PRODUCT(E$ROW_PU$:H$ROW_LUNG$),2)</t>
  </si>
  <si>
    <t>3.79</t>
  </si>
  <si>
    <t>3'</t>
  </si>
  <si>
    <t>SOMMANO m²</t>
  </si>
  <si>
    <t>ROUND(SUM(I$ROW_ID_SOMMANO_INIT$:I$ROW_ID_SOMMANO_FINE$),2)</t>
  </si>
  <si>
    <t>75.35</t>
  </si>
  <si>
    <t>8.49</t>
  </si>
  <si>
    <t>ROUND(PRODUCT(I$ROW_SOMMANO_QTA$:J$ROW_UNITARIO$),2)</t>
  </si>
  <si>
    <t>639.72</t>
  </si>
  <si>
    <t/>
  </si>
  <si>
    <t>170</t>
  </si>
  <si>
    <t>1C.25.300.0510.c</t>
  </si>
  <si>
    <t>Ricostruzione di lacune con applicazione di due o più strati di intonaco idoneo per granulometria e colorazione, comprese assistenze murarie, piani di lavoro, pulizia, revisione bordi ed allontanamento dei materiali di risulta, da valutare sulla superficie effettivamente trattata, per: - lacune maggiori di 1 m². Misurazione superficie effettiva.</t>
  </si>
  <si>
    <t>M I S U R A Z I O N I:</t>
  </si>
  <si>
    <t>Vedi voce n° 169 [m² 75.35]</t>
  </si>
  <si>
    <t/>
  </si>
  <si>
    <t/>
  </si>
  <si>
    <t/>
  </si>
  <si>
    <t/>
  </si>
  <si>
    <t>ROUND(PRODUCT(E$ROW_PU$:H$ROW_LUNG$,75.35),2)</t>
  </si>
  <si>
    <t>75.35</t>
  </si>
  <si>
    <t>3'</t>
  </si>
  <si>
    <t>SOMMANO m²</t>
  </si>
  <si>
    <t>ROUND(SUM(I$ROW_ID_SOMMANO_INIT$:I$ROW_ID_SOMMANO_FINE$),2)</t>
  </si>
  <si>
    <t>75.35</t>
  </si>
  <si>
    <t>81.53</t>
  </si>
  <si>
    <t>ROUND(PRODUCT(I$ROW_SOMMANO_QTA$:J$ROW_UNITARIO$),2)</t>
  </si>
  <si>
    <t>6143.29</t>
  </si>
  <si>
    <t/>
  </si>
  <si>
    <t>171</t>
  </si>
  <si>
    <t>B03.106.005.a</t>
  </si>
  <si>
    <t>Rimozione di scialbi, incrostazioni, ridipinture o strati aderenti alla pellicola pittorica, da valutare al mq sui mq effettivamente interessati al fenomeno, inclusi gli oneri relativi alla preparazione dei materiali, ai saggi per la scelta della soluzione e dei tempi di applicazione idonei ed esclusi gli oneri riguardanti la fase di estrazione dei sali residui della pulitura, su graffiti, affreschi, tempere ed olio su muro, nei casi di: strati sottili o poco induriti, con bisturi.  Regione Emilia Romagna Aggionamento infrannuale 2022</t>
  </si>
  <si>
    <t>M I S U R A Z I O N I:</t>
  </si>
  <si>
    <t>PIANO TERRA</t>
  </si>
  <si>
    <t/>
  </si>
  <si>
    <t/>
  </si>
  <si>
    <t/>
  </si>
  <si>
    <t>0</t>
  </si>
  <si>
    <t>ROUND(PRODUCT(E$ROW_PU$:H$ROW_LUNG$),2)</t>
  </si>
  <si>
    <t>0.00</t>
  </si>
  <si>
    <t>VG.0.04</t>
  </si>
  <si>
    <t>2.42</t>
  </si>
  <si>
    <t/>
  </si>
  <si>
    <t/>
  </si>
  <si>
    <t/>
  </si>
  <si>
    <t>ROUND(PRODUCT(E$ROW_PU$:H$ROW_LUNG$),2)</t>
  </si>
  <si>
    <t>2.42</t>
  </si>
  <si>
    <t>VG.0.04 </t>
  </si>
  <si>
    <t>5.33</t>
  </si>
  <si>
    <t/>
  </si>
  <si>
    <t/>
  </si>
  <si>
    <t/>
  </si>
  <si>
    <t>ROUND(PRODUCT(E$ROW_PU$:H$ROW_LUNG$),2)</t>
  </si>
  <si>
    <t>5.33</t>
  </si>
  <si>
    <t>VG.0.04 </t>
  </si>
  <si>
    <t>3.57</t>
  </si>
  <si>
    <t/>
  </si>
  <si>
    <t/>
  </si>
  <si>
    <t/>
  </si>
  <si>
    <t>ROUND(PRODUCT(E$ROW_PU$:H$ROW_LUNG$),2)</t>
  </si>
  <si>
    <t>3.57</t>
  </si>
  <si>
    <t>VG.0.10</t>
  </si>
  <si>
    <t>35.71</t>
  </si>
  <si>
    <t/>
  </si>
  <si>
    <t/>
  </si>
  <si>
    <t/>
  </si>
  <si>
    <t>ROUND(PRODUCT(E$ROW_PU$:H$ROW_LUNG$),2)</t>
  </si>
  <si>
    <t>35.71</t>
  </si>
  <si>
    <t>VG.0.11</t>
  </si>
  <si>
    <t>3.51</t>
  </si>
  <si>
    <t/>
  </si>
  <si>
    <t/>
  </si>
  <si>
    <t/>
  </si>
  <si>
    <t>ROUND(PRODUCT(E$ROW_PU$:H$ROW_LUNG$),2)</t>
  </si>
  <si>
    <t>3.51</t>
  </si>
  <si>
    <t>VG.0.12 </t>
  </si>
  <si>
    <t>4.23</t>
  </si>
  <si>
    <t/>
  </si>
  <si>
    <t/>
  </si>
  <si>
    <t/>
  </si>
  <si>
    <t>ROUND(PRODUCT(E$ROW_PU$:H$ROW_LUNG$),2)</t>
  </si>
  <si>
    <t>4.23</t>
  </si>
  <si>
    <t>VG.0.15</t>
  </si>
  <si>
    <t>3.29</t>
  </si>
  <si>
    <t/>
  </si>
  <si>
    <t/>
  </si>
  <si>
    <t/>
  </si>
  <si>
    <t>ROUND(PRODUCT(E$ROW_PU$:H$ROW_LUNG$),2)</t>
  </si>
  <si>
    <t>3.29</t>
  </si>
  <si>
    <t>VG.0.15</t>
  </si>
  <si>
    <t>2.27</t>
  </si>
  <si>
    <t/>
  </si>
  <si>
    <t/>
  </si>
  <si>
    <t/>
  </si>
  <si>
    <t>ROUND(PRODUCT(E$ROW_PU$:H$ROW_LUNG$),2)</t>
  </si>
  <si>
    <t>2.27</t>
  </si>
  <si>
    <t>VG.0.12 </t>
  </si>
  <si>
    <t>0.73</t>
  </si>
  <si>
    <t/>
  </si>
  <si>
    <t/>
  </si>
  <si>
    <t/>
  </si>
  <si>
    <t>ROUND(PRODUCT(E$ROW_PU$:H$ROW_LUNG$),2)</t>
  </si>
  <si>
    <t>0.73</t>
  </si>
  <si>
    <t>VG.0.15</t>
  </si>
  <si>
    <t>5.37</t>
  </si>
  <si>
    <t/>
  </si>
  <si>
    <t/>
  </si>
  <si>
    <t/>
  </si>
  <si>
    <t>ROUND(PRODUCT(E$ROW_PU$:H$ROW_LUNG$),2)</t>
  </si>
  <si>
    <t>5.37</t>
  </si>
  <si>
    <t>VG.0.12 </t>
  </si>
  <si>
    <t>8.80</t>
  </si>
  <si>
    <t/>
  </si>
  <si>
    <t/>
  </si>
  <si>
    <t/>
  </si>
  <si>
    <t>ROUND(PRODUCT(E$ROW_PU$:H$ROW_LUNG$),2)</t>
  </si>
  <si>
    <t>8.80</t>
  </si>
  <si>
    <t>VG.0.17 </t>
  </si>
  <si>
    <t>14.42</t>
  </si>
  <si>
    <t/>
  </si>
  <si>
    <t/>
  </si>
  <si>
    <t/>
  </si>
  <si>
    <t>ROUND(PRODUCT(E$ROW_PU$:H$ROW_LUNG$),2)</t>
  </si>
  <si>
    <t>14.42</t>
  </si>
  <si>
    <t>VG.0.17</t>
  </si>
  <si>
    <t>9.55</t>
  </si>
  <si>
    <t/>
  </si>
  <si>
    <t/>
  </si>
  <si>
    <t/>
  </si>
  <si>
    <t>ROUND(PRODUCT(E$ROW_PU$:H$ROW_LUNG$),2)</t>
  </si>
  <si>
    <t>9.55</t>
  </si>
  <si>
    <t>VG.0.18</t>
  </si>
  <si>
    <t>12.26</t>
  </si>
  <si>
    <t/>
  </si>
  <si>
    <t/>
  </si>
  <si>
    <t/>
  </si>
  <si>
    <t>ROUND(PRODUCT(E$ROW_PU$:H$ROW_LUNG$),2)</t>
  </si>
  <si>
    <t>12.26</t>
  </si>
  <si>
    <t>VG.0.18</t>
  </si>
  <si>
    <t>4.22</t>
  </si>
  <si>
    <t/>
  </si>
  <si>
    <t/>
  </si>
  <si>
    <t/>
  </si>
  <si>
    <t>ROUND(PRODUCT(E$ROW_PU$:H$ROW_LUNG$),2)</t>
  </si>
  <si>
    <t>4.22</t>
  </si>
  <si>
    <t>VG.0.18</t>
  </si>
  <si>
    <t>4.80</t>
  </si>
  <si>
    <t/>
  </si>
  <si>
    <t/>
  </si>
  <si>
    <t/>
  </si>
  <si>
    <t>ROUND(PRODUCT(E$ROW_PU$:H$ROW_LUNG$),2)</t>
  </si>
  <si>
    <t>4.80</t>
  </si>
  <si>
    <t>PIANO PRIMO</t>
  </si>
  <si>
    <t/>
  </si>
  <si>
    <t/>
  </si>
  <si>
    <t/>
  </si>
  <si>
    <t>0</t>
  </si>
  <si>
    <t>ROUND(PRODUCT(E$ROW_PU$:H$ROW_LUNG$),2)</t>
  </si>
  <si>
    <t>0.00</t>
  </si>
  <si>
    <t>VG.1.04</t>
  </si>
  <si>
    <t>11.83</t>
  </si>
  <si>
    <t/>
  </si>
  <si>
    <t/>
  </si>
  <si>
    <t/>
  </si>
  <si>
    <t>ROUND(PRODUCT(E$ROW_PU$:H$ROW_LUNG$),2)</t>
  </si>
  <si>
    <t>11.83</t>
  </si>
  <si>
    <t>VG.1.04 </t>
  </si>
  <si>
    <t>8.94</t>
  </si>
  <si>
    <t/>
  </si>
  <si>
    <t/>
  </si>
  <si>
    <t/>
  </si>
  <si>
    <t>ROUND(PRODUCT(E$ROW_PU$:H$ROW_LUNG$),2)</t>
  </si>
  <si>
    <t>8.94</t>
  </si>
  <si>
    <t>VG.1.04 </t>
  </si>
  <si>
    <t>9.45</t>
  </si>
  <si>
    <t/>
  </si>
  <si>
    <t/>
  </si>
  <si>
    <t/>
  </si>
  <si>
    <t>ROUND(PRODUCT(E$ROW_PU$:H$ROW_LUNG$),2)</t>
  </si>
  <si>
    <t>9.45</t>
  </si>
  <si>
    <t>VG.1.06 </t>
  </si>
  <si>
    <t>23.65</t>
  </si>
  <si>
    <t/>
  </si>
  <si>
    <t/>
  </si>
  <si>
    <t/>
  </si>
  <si>
    <t>ROUND(PRODUCT(E$ROW_PU$:H$ROW_LUNG$),2)</t>
  </si>
  <si>
    <t>23.65</t>
  </si>
  <si>
    <t>VG.1.06 </t>
  </si>
  <si>
    <t>17.04</t>
  </si>
  <si>
    <t/>
  </si>
  <si>
    <t/>
  </si>
  <si>
    <t/>
  </si>
  <si>
    <t>ROUND(PRODUCT(E$ROW_PU$:H$ROW_LUNG$),2)</t>
  </si>
  <si>
    <t>17.04</t>
  </si>
  <si>
    <t>VG.1.06</t>
  </si>
  <si>
    <t>25.53</t>
  </si>
  <si>
    <t/>
  </si>
  <si>
    <t/>
  </si>
  <si>
    <t/>
  </si>
  <si>
    <t>ROUND(PRODUCT(E$ROW_PU$:H$ROW_LUNG$),2)</t>
  </si>
  <si>
    <t>25.53</t>
  </si>
  <si>
    <t>VG.1.06 </t>
  </si>
  <si>
    <t>18.19</t>
  </si>
  <si>
    <t/>
  </si>
  <si>
    <t/>
  </si>
  <si>
    <t/>
  </si>
  <si>
    <t>ROUND(PRODUCT(E$ROW_PU$:H$ROW_LUNG$),2)</t>
  </si>
  <si>
    <t>18.19</t>
  </si>
  <si>
    <t>3'</t>
  </si>
  <si>
    <t>SOMMANO mq</t>
  </si>
  <si>
    <t>ROUND(SUM(I$ROW_ID_SOMMANO_INIT$:I$ROW_ID_SOMMANO_FINE$),2)</t>
  </si>
  <si>
    <t>235.11</t>
  </si>
  <si>
    <t>348.37</t>
  </si>
  <si>
    <t>ROUND(PRODUCT(I$ROW_SOMMANO_QTA$:J$ROW_UNITARIO$),2)</t>
  </si>
  <si>
    <t>81905.27</t>
  </si>
  <si>
    <t/>
  </si>
  <si>
    <t>172</t>
  </si>
  <si>
    <t>B03.100.005.c</t>
  </si>
  <si>
    <t>Ristabilimento della coesione della pellicola pittorica, nei casi di disgregazione - polverizzazione, mediante applicazione di prodotto consolidante, da valutare al mq, inclusi gli oneri relativi alla preparazione del prodotto, alla verifica dei risultati ed alla rimozione degli eccessi del prodotto applicato, con microemulsione acrilica o altro prodotto idoneo applicata a spruzzo o a pennello con carta giapponese e successiva pressione a spatola, su graffiti, affreschi e tempere, per una diffusione del fenomeno: in caso di disgregazione: entro il 30% in un mq, da valutare al mq. Regione Emilia Romagna Aggionamento infrannuale 2022</t>
  </si>
  <si>
    <t>M I S U R A Z I O N I:</t>
  </si>
  <si>
    <t>Con nanocalci</t>
  </si>
  <si>
    <t/>
  </si>
  <si>
    <t/>
  </si>
  <si>
    <t/>
  </si>
  <si>
    <t>0</t>
  </si>
  <si>
    <t>ROUND(PRODUCT(E$ROW_PU$:H$ROW_LUNG$),2)</t>
  </si>
  <si>
    <t>0.00</t>
  </si>
  <si>
    <t>Vedi voce n° 171 [mq 235.11]</t>
  </si>
  <si>
    <t/>
  </si>
  <si>
    <t/>
  </si>
  <si>
    <t/>
  </si>
  <si>
    <t/>
  </si>
  <si>
    <t>ROUND(PRODUCT(E$ROW_PU$:H$ROW_LUNG$,235.11),2)</t>
  </si>
  <si>
    <t>235.11</t>
  </si>
  <si>
    <t>3'</t>
  </si>
  <si>
    <t>SOMMANO mq</t>
  </si>
  <si>
    <t>ROUND(SUM(I$ROW_ID_SOMMANO_INIT$:I$ROW_ID_SOMMANO_FINE$),2)</t>
  </si>
  <si>
    <t>235.11</t>
  </si>
  <si>
    <t>136.46</t>
  </si>
  <si>
    <t>ROUND(PRODUCT(I$ROW_SOMMANO_QTA$:J$ROW_UNITARIO$),2)</t>
  </si>
  <si>
    <t>32083.11</t>
  </si>
  <si>
    <t/>
  </si>
  <si>
    <t>173</t>
  </si>
  <si>
    <t>1C.25.300.0140.a</t>
  </si>
  <si>
    <t>Puntellatura provvisoria di parti d'intonaco in pericolo di caduta, per sostegno durante le fasi di consolidamento o di rimozione di elementi metallici, da valutare per singola lavorazione e per superfici tra 0,25 e 0,50 m²; sono compresi gli oneri relativi all'applicazione ed alla successiva rimozione di uno strato di velatino di garza, all'allestimento del puntello e alla rimozione di colla dalla superficie: - soffitti, volte, ecc.</t>
  </si>
  <si>
    <t>M I S U R A Z I O N I:</t>
  </si>
  <si>
    <t>PIANO TERRA</t>
  </si>
  <si>
    <t/>
  </si>
  <si>
    <t/>
  </si>
  <si>
    <t/>
  </si>
  <si>
    <t>0</t>
  </si>
  <si>
    <t>ROUND(PRODUCT(E$ROW_PU$:H$ROW_LUNG$),2)</t>
  </si>
  <si>
    <t>0.00</t>
  </si>
  <si>
    <t>VG.0.02</t>
  </si>
  <si>
    <t>3.00</t>
  </si>
  <si>
    <t/>
  </si>
  <si>
    <t/>
  </si>
  <si>
    <t/>
  </si>
  <si>
    <t>ROUND(PRODUCT(E$ROW_PU$:H$ROW_LUNG$),2)</t>
  </si>
  <si>
    <t>3.00</t>
  </si>
  <si>
    <t>VG.0.03</t>
  </si>
  <si>
    <t>7.00</t>
  </si>
  <si>
    <t/>
  </si>
  <si>
    <t/>
  </si>
  <si>
    <t/>
  </si>
  <si>
    <t>ROUND(PRODUCT(E$ROW_PU$:H$ROW_LUNG$),2)</t>
  </si>
  <si>
    <t>7.00</t>
  </si>
  <si>
    <t>VG.0.05 - VG.0.06 - VG.0.07</t>
  </si>
  <si>
    <t>10.00</t>
  </si>
  <si>
    <t/>
  </si>
  <si>
    <t/>
  </si>
  <si>
    <t/>
  </si>
  <si>
    <t>ROUND(PRODUCT(E$ROW_PU$:H$ROW_LUNG$),2)</t>
  </si>
  <si>
    <t>10.00</t>
  </si>
  <si>
    <t>VG.0.10</t>
  </si>
  <si>
    <t>20.00</t>
  </si>
  <si>
    <t/>
  </si>
  <si>
    <t/>
  </si>
  <si>
    <t/>
  </si>
  <si>
    <t>ROUND(PRODUCT(E$ROW_PU$:H$ROW_LUNG$),2)</t>
  </si>
  <si>
    <t>20.00</t>
  </si>
  <si>
    <t>VG.0.11</t>
  </si>
  <si>
    <t>4.00</t>
  </si>
  <si>
    <t/>
  </si>
  <si>
    <t/>
  </si>
  <si>
    <t/>
  </si>
  <si>
    <t>ROUND(PRODUCT(E$ROW_PU$:H$ROW_LUNG$),2)</t>
  </si>
  <si>
    <t>4.00</t>
  </si>
  <si>
    <t>VG.0.16</t>
  </si>
  <si>
    <t>16.00</t>
  </si>
  <si>
    <t/>
  </si>
  <si>
    <t/>
  </si>
  <si>
    <t/>
  </si>
  <si>
    <t>ROUND(PRODUCT(E$ROW_PU$:H$ROW_LUNG$),2)</t>
  </si>
  <si>
    <t>16.00</t>
  </si>
  <si>
    <t>PIANO PRIMO</t>
  </si>
  <si>
    <t/>
  </si>
  <si>
    <t/>
  </si>
  <si>
    <t/>
  </si>
  <si>
    <t>0</t>
  </si>
  <si>
    <t>ROUND(PRODUCT(E$ROW_PU$:H$ROW_LUNG$),2)</t>
  </si>
  <si>
    <t>0.00</t>
  </si>
  <si>
    <t>VG.1.01</t>
  </si>
  <si>
    <t>6.00</t>
  </si>
  <si>
    <t/>
  </si>
  <si>
    <t/>
  </si>
  <si>
    <t/>
  </si>
  <si>
    <t>ROUND(PRODUCT(E$ROW_PU$:H$ROW_LUNG$),2)</t>
  </si>
  <si>
    <t>6.00</t>
  </si>
  <si>
    <t>VG.1.06</t>
  </si>
  <si>
    <t>11.00</t>
  </si>
  <si>
    <t/>
  </si>
  <si>
    <t/>
  </si>
  <si>
    <t/>
  </si>
  <si>
    <t>ROUND(PRODUCT(E$ROW_PU$:H$ROW_LUNG$),2)</t>
  </si>
  <si>
    <t>11.00</t>
  </si>
  <si>
    <t>VG.1.09</t>
  </si>
  <si>
    <t>6.00</t>
  </si>
  <si>
    <t/>
  </si>
  <si>
    <t/>
  </si>
  <si>
    <t/>
  </si>
  <si>
    <t>ROUND(PRODUCT(E$ROW_PU$:H$ROW_LUNG$),2)</t>
  </si>
  <si>
    <t>6.00</t>
  </si>
  <si>
    <t>3'</t>
  </si>
  <si>
    <t>SOMMANO cad</t>
  </si>
  <si>
    <t>ROUND(SUM(I$ROW_ID_SOMMANO_INIT$:I$ROW_ID_SOMMANO_FINE$),2)</t>
  </si>
  <si>
    <t>83.00</t>
  </si>
  <si>
    <t>113.41</t>
  </si>
  <si>
    <t>ROUND(PRODUCT(I$ROW_SOMMANO_QTA$:J$ROW_UNITARIO$),2)</t>
  </si>
  <si>
    <t>9413.03</t>
  </si>
  <si>
    <t/>
  </si>
  <si>
    <t>174</t>
  </si>
  <si>
    <t>B03.100.005.b</t>
  </si>
  <si>
    <t>Ristabilimento della coesione della pellicola pittorica, nei casi di disgregazione - polverizzazione, mediante applicazione di prodotto consolidante, da valutare al mq, inclusi gli oneri relativi alla preparazione del prodotto, alla verifica dei risultati ed alla rimozione degli eccessi del prodotto applicato, con microemulsione acrilica o altro prodotto idoneo applicata a spruzzo o a pennello con carta giapponese e successiva pressione a spatola, su graffiti, affreschi e tempere, per una diffusione del fenomeno: in caso di disgregazione: tra il 30% ed il 50% in un mq, da valutare al mq. Regione Emilia Romagna Aggionamento infrannuale 2022</t>
  </si>
  <si>
    <t>M I S U R A Z I O N I:</t>
  </si>
  <si>
    <t>PIANO TERRA</t>
  </si>
  <si>
    <t/>
  </si>
  <si>
    <t/>
  </si>
  <si>
    <t/>
  </si>
  <si>
    <t>0</t>
  </si>
  <si>
    <t>ROUND(PRODUCT(E$ROW_PU$:H$ROW_LUNG$),2)</t>
  </si>
  <si>
    <t>0.00</t>
  </si>
  <si>
    <t>VG.0.04</t>
  </si>
  <si>
    <t>48.90</t>
  </si>
  <si>
    <t/>
  </si>
  <si>
    <t/>
  </si>
  <si>
    <t/>
  </si>
  <si>
    <t>ROUND(PRODUCT(E$ROW_PU$:H$ROW_LUNG$),2)</t>
  </si>
  <si>
    <t>48.90</t>
  </si>
  <si>
    <t>VG.0.09</t>
  </si>
  <si>
    <t>125.75</t>
  </si>
  <si>
    <t/>
  </si>
  <si>
    <t/>
  </si>
  <si>
    <t/>
  </si>
  <si>
    <t>ROUND(PRODUCT(E$ROW_PU$:H$ROW_LUNG$),2)</t>
  </si>
  <si>
    <t>125.75</t>
  </si>
  <si>
    <t>PIANO PRIMO</t>
  </si>
  <si>
    <t/>
  </si>
  <si>
    <t/>
  </si>
  <si>
    <t/>
  </si>
  <si>
    <t>0</t>
  </si>
  <si>
    <t>ROUND(PRODUCT(E$ROW_PU$:H$ROW_LUNG$),2)</t>
  </si>
  <si>
    <t>0.00</t>
  </si>
  <si>
    <t>VG.1.02</t>
  </si>
  <si>
    <t>24.38</t>
  </si>
  <si>
    <t/>
  </si>
  <si>
    <t/>
  </si>
  <si>
    <t/>
  </si>
  <si>
    <t>ROUND(PRODUCT(E$ROW_PU$:H$ROW_LUNG$),2)</t>
  </si>
  <si>
    <t>24.38</t>
  </si>
  <si>
    <t>VG.1.03</t>
  </si>
  <si>
    <t>47.79</t>
  </si>
  <si>
    <t/>
  </si>
  <si>
    <t/>
  </si>
  <si>
    <t/>
  </si>
  <si>
    <t>ROUND(PRODUCT(E$ROW_PU$:H$ROW_LUNG$),2)</t>
  </si>
  <si>
    <t>47.79</t>
  </si>
  <si>
    <t>VG.1.04</t>
  </si>
  <si>
    <t>15.16</t>
  </si>
  <si>
    <t/>
  </si>
  <si>
    <t/>
  </si>
  <si>
    <t/>
  </si>
  <si>
    <t>ROUND(PRODUCT(E$ROW_PU$:H$ROW_LUNG$),2)</t>
  </si>
  <si>
    <t>15.16</t>
  </si>
  <si>
    <t>VG.1.05</t>
  </si>
  <si>
    <t>50.19</t>
  </si>
  <si>
    <t/>
  </si>
  <si>
    <t/>
  </si>
  <si>
    <t/>
  </si>
  <si>
    <t>ROUND(PRODUCT(E$ROW_PU$:H$ROW_LUNG$),2)</t>
  </si>
  <si>
    <t>50.19</t>
  </si>
  <si>
    <t>VG.1.08</t>
  </si>
  <si>
    <t>17.79</t>
  </si>
  <si>
    <t/>
  </si>
  <si>
    <t/>
  </si>
  <si>
    <t/>
  </si>
  <si>
    <t>ROUND(PRODUCT(E$ROW_PU$:H$ROW_LUNG$),2)</t>
  </si>
  <si>
    <t>17.79</t>
  </si>
  <si>
    <t>VG.1.09</t>
  </si>
  <si>
    <t>22.52</t>
  </si>
  <si>
    <t/>
  </si>
  <si>
    <t/>
  </si>
  <si>
    <t/>
  </si>
  <si>
    <t>ROUND(PRODUCT(E$ROW_PU$:H$ROW_LUNG$),2)</t>
  </si>
  <si>
    <t>22.52</t>
  </si>
  <si>
    <t>3'</t>
  </si>
  <si>
    <t>SOMMANO mq</t>
  </si>
  <si>
    <t>ROUND(SUM(I$ROW_ID_SOMMANO_INIT$:I$ROW_ID_SOMMANO_FINE$),2)</t>
  </si>
  <si>
    <t>352.48</t>
  </si>
  <si>
    <t>179.46</t>
  </si>
  <si>
    <t>ROUND(PRODUCT(I$ROW_SOMMANO_QTA$:J$ROW_UNITARIO$),2)</t>
  </si>
  <si>
    <t>63256.06</t>
  </si>
  <si>
    <t/>
  </si>
  <si>
    <t>175</t>
  </si>
  <si>
    <t>B03.112.025</t>
  </si>
  <si>
    <t>Velatura o reintegrazione ad acquarello di cadute della pellicola pittorica o abrasioni superficiali, con il fine di restituire l'unità di lettura cromatica dell'opera; da valutare al mq per superfici interessate da cadute o abrasioni: entro il 10% del totale, su dipinti monocromi e policromi. Regione Emilia Romagna Aggionamento infrannuale 2022</t>
  </si>
  <si>
    <t>M I S U R A Z I O N I:</t>
  </si>
  <si>
    <t>Vedi voce n° 172 [mq 235.11]</t>
  </si>
  <si>
    <t/>
  </si>
  <si>
    <t/>
  </si>
  <si>
    <t/>
  </si>
  <si>
    <t/>
  </si>
  <si>
    <t>ROUND(PRODUCT(E$ROW_PU$:H$ROW_LUNG$,235.11),2)</t>
  </si>
  <si>
    <t>235.11</t>
  </si>
  <si>
    <t>3'</t>
  </si>
  <si>
    <t>SOMMANO mq</t>
  </si>
  <si>
    <t>ROUND(SUM(I$ROW_ID_SOMMANO_INIT$:I$ROW_ID_SOMMANO_FINE$),2)</t>
  </si>
  <si>
    <t>235.11</t>
  </si>
  <si>
    <t>173.19</t>
  </si>
  <si>
    <t>ROUND(PRODUCT(I$ROW_SOMMANO_QTA$:J$ROW_UNITARIO$),2)</t>
  </si>
  <si>
    <t>40718.70</t>
  </si>
  <si>
    <t/>
  </si>
  <si>
    <t>176</t>
  </si>
  <si>
    <t>1C.25.300.0620.b</t>
  </si>
  <si>
    <t>Applicazione di velatura a base di latte di calce pigmentato e patinatura ad acquarello per la riduzione dell'interferenza visiva dell'intonaco di supporto in presenza di macchie, scalfiture, ricostruzioni di lacune, discontinuità, vecchie pitture, comprese assistenze murarie, piani di lavoro, pulizia ed allontanamento dei materiali di risulta, da valutare sulla superficie effettivamente trattata, per: - accordature totali della superficie</t>
  </si>
  <si>
    <t>M I S U R A Z I O N I:</t>
  </si>
  <si>
    <t>Vedi voce n° 170 [m² 75.35]</t>
  </si>
  <si>
    <t/>
  </si>
  <si>
    <t/>
  </si>
  <si>
    <t/>
  </si>
  <si>
    <t/>
  </si>
  <si>
    <t>ROUND(PRODUCT(E$ROW_PU$:H$ROW_LUNG$,75.35),2)</t>
  </si>
  <si>
    <t>75.35</t>
  </si>
  <si>
    <t>3'</t>
  </si>
  <si>
    <t>SOMMANO m²</t>
  </si>
  <si>
    <t>ROUND(SUM(I$ROW_ID_SOMMANO_INIT$:I$ROW_ID_SOMMANO_FINE$),2)</t>
  </si>
  <si>
    <t>75.35</t>
  </si>
  <si>
    <t>62.67</t>
  </si>
  <si>
    <t>ROUND(PRODUCT(I$ROW_SOMMANO_QTA$:J$ROW_UNITARIO$),2)</t>
  </si>
  <si>
    <t>4722.18</t>
  </si>
  <si>
    <t/>
  </si>
  <si>
    <t>177</t>
  </si>
  <si>
    <t>1C.25.200.0450.b</t>
  </si>
  <si>
    <t>Riconfigurazione di porzioni di paramento murario perduto o non recuperabili, eseguita previo consolidamento delle malte residue con successiva ricostruzione della parte mancante con utilizzo di materiali e tecniche conformi a quelle originarie e adeguato ammorsamento al nucleo retrostante; compresi gli oneri relativi alla fornitura del materiale da integrare e alla pulitura di eventuali residui dalle superfici circostanti. Esclusi il ristabilimento della coesione delle malte retrostanti e la stilatura dei giunti; calcolato a mq per uno spessore massimo di 25 cm, con elementi in: - laterizio antico</t>
  </si>
  <si>
    <t>M I S U R A Z I O N I:</t>
  </si>
  <si>
    <t>PIANO TERRA</t>
  </si>
  <si>
    <t/>
  </si>
  <si>
    <t/>
  </si>
  <si>
    <t/>
  </si>
  <si>
    <t>0</t>
  </si>
  <si>
    <t>ROUND(PRODUCT(E$ROW_PU$:H$ROW_LUNG$),2)</t>
  </si>
  <si>
    <t>0.00</t>
  </si>
  <si>
    <t>VG.0.08 </t>
  </si>
  <si>
    <t>0.75</t>
  </si>
  <si>
    <t/>
  </si>
  <si>
    <t/>
  </si>
  <si>
    <t/>
  </si>
  <si>
    <t>ROUND(PRODUCT(E$ROW_PU$:H$ROW_LUNG$),2)</t>
  </si>
  <si>
    <t>0.75</t>
  </si>
  <si>
    <t>VG.0.08 </t>
  </si>
  <si>
    <t>0.49</t>
  </si>
  <si>
    <t/>
  </si>
  <si>
    <t/>
  </si>
  <si>
    <t/>
  </si>
  <si>
    <t>ROUND(PRODUCT(E$ROW_PU$:H$ROW_LUNG$),2)</t>
  </si>
  <si>
    <t>0.49</t>
  </si>
  <si>
    <t>VG.0.09 </t>
  </si>
  <si>
    <t>0.05</t>
  </si>
  <si>
    <t/>
  </si>
  <si>
    <t/>
  </si>
  <si>
    <t/>
  </si>
  <si>
    <t>ROUND(PRODUCT(E$ROW_PU$:H$ROW_LUNG$),2)</t>
  </si>
  <si>
    <t>0.05</t>
  </si>
  <si>
    <t>VG.0.09</t>
  </si>
  <si>
    <t>0.14</t>
  </si>
  <si>
    <t/>
  </si>
  <si>
    <t/>
  </si>
  <si>
    <t/>
  </si>
  <si>
    <t>ROUND(PRODUCT(E$ROW_PU$:H$ROW_LUNG$),2)</t>
  </si>
  <si>
    <t>0.14</t>
  </si>
  <si>
    <t>VG.0.09</t>
  </si>
  <si>
    <t>0.32</t>
  </si>
  <si>
    <t/>
  </si>
  <si>
    <t/>
  </si>
  <si>
    <t/>
  </si>
  <si>
    <t>ROUND(PRODUCT(E$ROW_PU$:H$ROW_LUNG$),2)</t>
  </si>
  <si>
    <t>0.32</t>
  </si>
  <si>
    <t>VG.0.16 </t>
  </si>
  <si>
    <t>3.03</t>
  </si>
  <si>
    <t/>
  </si>
  <si>
    <t/>
  </si>
  <si>
    <t/>
  </si>
  <si>
    <t>ROUND(PRODUCT(E$ROW_PU$:H$ROW_LUNG$),2)</t>
  </si>
  <si>
    <t>3.03</t>
  </si>
  <si>
    <t>PIANO PRIMO</t>
  </si>
  <si>
    <t/>
  </si>
  <si>
    <t/>
  </si>
  <si>
    <t/>
  </si>
  <si>
    <t>0</t>
  </si>
  <si>
    <t>ROUND(PRODUCT(E$ROW_PU$:H$ROW_LUNG$),2)</t>
  </si>
  <si>
    <t>0.00</t>
  </si>
  <si>
    <t>VG.1.07 </t>
  </si>
  <si>
    <t>2.50</t>
  </si>
  <si>
    <t/>
  </si>
  <si>
    <t/>
  </si>
  <si>
    <t/>
  </si>
  <si>
    <t>ROUND(PRODUCT(E$ROW_PU$:H$ROW_LUNG$),2)</t>
  </si>
  <si>
    <t>2.50</t>
  </si>
  <si>
    <t>VG.1.08 </t>
  </si>
  <si>
    <t>1.71</t>
  </si>
  <si>
    <t/>
  </si>
  <si>
    <t/>
  </si>
  <si>
    <t/>
  </si>
  <si>
    <t>ROUND(PRODUCT(E$ROW_PU$:H$ROW_LUNG$),2)</t>
  </si>
  <si>
    <t>1.71</t>
  </si>
  <si>
    <t>VG.1.09 </t>
  </si>
  <si>
    <t>1.87</t>
  </si>
  <si>
    <t/>
  </si>
  <si>
    <t/>
  </si>
  <si>
    <t/>
  </si>
  <si>
    <t>ROUND(PRODUCT(E$ROW_PU$:H$ROW_LUNG$),2)</t>
  </si>
  <si>
    <t>1.87</t>
  </si>
  <si>
    <t>3'</t>
  </si>
  <si>
    <t>SOMMANO m²</t>
  </si>
  <si>
    <t>ROUND(SUM(I$ROW_ID_SOMMANO_INIT$:I$ROW_ID_SOMMANO_FINE$),2)</t>
  </si>
  <si>
    <t>10.86</t>
  </si>
  <si>
    <t>343.67</t>
  </si>
  <si>
    <t>ROUND(PRODUCT(I$ROW_SOMMANO_QTA$:J$ROW_UNITARIO$),2)</t>
  </si>
  <si>
    <t>3732.26</t>
  </si>
  <si>
    <t/>
  </si>
  <si>
    <t>178</t>
  </si>
  <si>
    <t>N.P.012</t>
  </si>
  <si>
    <t>Ripresa della stilatura dei giunti attraverso la scarnitura (Massimo 10 cm) delle vecchie malte con l'onere della salvaguardia dei tratti in cui sia possibile un intervento conservativo in accordo con la Soprintendenza in fase realizzativa, stuccatura delle connessure con malta strutturale di calce idraulica naturale NHL5 e inerti adeguati, compresi gli oneri relativi ai saggi per la composizione di malte idonee per colorazione e granulometria, la lavorazione superficiale della stessa la pulitura di eventuali residui dalle superfici circostanti. 	Con malta strutturale di calce idraulica naturale NHL5 (tipo TD13K di HD System o equivalente) ottenuta dalla cottura e successiva macinazione di marne a scaglia rossa trentina costituite da carbonato di calcio e argilla ad elevato titolo idraulico priva di cemento portland con inerti selezionati di grana inferiore ai 2 mm, reoplastica, antiritiro ad alta resistenza meccanica ed eventuale materiale di riempimento. Da valutare sulla superficie effettivamente trattata. Nel prezzo si intendono compresi e compensati gli oneri per l'approvvigionamento del materiale e delle attrezzature necessarie, la formazione e il disfacimento dei piani di lavoro, lo sgombero, il trasporto alle pubbliche discariche del materiale di risulta, lo smaltimento e quant'altro necessario per dare il lavoro finito a regola d'arte. </t>
  </si>
  <si>
    <t>M I S U R A Z I O N I:</t>
  </si>
  <si>
    <t>Su pareti interne da intonacare</t>
  </si>
  <si>
    <t/>
  </si>
  <si>
    <t/>
  </si>
  <si>
    <t/>
  </si>
  <si>
    <t>0</t>
  </si>
  <si>
    <t>ROUND(PRODUCT(E$ROW_PU$:H$ROW_LUNG$),2)</t>
  </si>
  <si>
    <t>0.00</t>
  </si>
  <si>
    <t>PIANO INTERRATO</t>
  </si>
  <si>
    <t/>
  </si>
  <si>
    <t/>
  </si>
  <si>
    <t/>
  </si>
  <si>
    <t>0</t>
  </si>
  <si>
    <t>ROUND(PRODUCT(E$ROW_PU$:H$ROW_LUNG$),2)</t>
  </si>
  <si>
    <t>0.00</t>
  </si>
  <si>
    <t>VG.INT.01</t>
  </si>
  <si>
    <t>6.30</t>
  </si>
  <si>
    <t/>
  </si>
  <si>
    <t/>
  </si>
  <si>
    <t/>
  </si>
  <si>
    <t>ROUND(PRODUCT(E$ROW_PU$:H$ROW_LUNG$),2)</t>
  </si>
  <si>
    <t>6.30</t>
  </si>
  <si>
    <t>VG.INT.01</t>
  </si>
  <si>
    <t>7.41</t>
  </si>
  <si>
    <t/>
  </si>
  <si>
    <t/>
  </si>
  <si>
    <t/>
  </si>
  <si>
    <t>ROUND(PRODUCT(E$ROW_PU$:H$ROW_LUNG$),2)</t>
  </si>
  <si>
    <t>7.41</t>
  </si>
  <si>
    <t>VG.INT.01</t>
  </si>
  <si>
    <t>6.75</t>
  </si>
  <si>
    <t/>
  </si>
  <si>
    <t/>
  </si>
  <si>
    <t/>
  </si>
  <si>
    <t>ROUND(PRODUCT(E$ROW_PU$:H$ROW_LUNG$),2)</t>
  </si>
  <si>
    <t>6.75</t>
  </si>
  <si>
    <t>VG.INT.01</t>
  </si>
  <si>
    <t>8.80</t>
  </si>
  <si>
    <t/>
  </si>
  <si>
    <t/>
  </si>
  <si>
    <t/>
  </si>
  <si>
    <t>ROUND(PRODUCT(E$ROW_PU$:H$ROW_LUNG$),2)</t>
  </si>
  <si>
    <t>8.80</t>
  </si>
  <si>
    <t>PIANO TERRA</t>
  </si>
  <si>
    <t/>
  </si>
  <si>
    <t/>
  </si>
  <si>
    <t/>
  </si>
  <si>
    <t>0</t>
  </si>
  <si>
    <t>ROUND(PRODUCT(E$ROW_PU$:H$ROW_LUNG$),2)</t>
  </si>
  <si>
    <t>0.00</t>
  </si>
  <si>
    <t>VG.0.01</t>
  </si>
  <si>
    <t>9.21</t>
  </si>
  <si>
    <t/>
  </si>
  <si>
    <t/>
  </si>
  <si>
    <t/>
  </si>
  <si>
    <t>ROUND(PRODUCT(E$ROW_PU$:H$ROW_LUNG$),2)</t>
  </si>
  <si>
    <t>9.21</t>
  </si>
  <si>
    <t>VG.0.01</t>
  </si>
  <si>
    <t>10.31</t>
  </si>
  <si>
    <t/>
  </si>
  <si>
    <t/>
  </si>
  <si>
    <t/>
  </si>
  <si>
    <t>ROUND(PRODUCT(E$ROW_PU$:H$ROW_LUNG$),2)</t>
  </si>
  <si>
    <t>10.31</t>
  </si>
  <si>
    <t>VG.0.01</t>
  </si>
  <si>
    <t>10.38</t>
  </si>
  <si>
    <t/>
  </si>
  <si>
    <t/>
  </si>
  <si>
    <t/>
  </si>
  <si>
    <t>ROUND(PRODUCT(E$ROW_PU$:H$ROW_LUNG$),2)</t>
  </si>
  <si>
    <t>10.38</t>
  </si>
  <si>
    <t>VG.0.01</t>
  </si>
  <si>
    <t>10.33</t>
  </si>
  <si>
    <t/>
  </si>
  <si>
    <t/>
  </si>
  <si>
    <t/>
  </si>
  <si>
    <t>ROUND(PRODUCT(E$ROW_PU$:H$ROW_LUNG$),2)</t>
  </si>
  <si>
    <t>10.33</t>
  </si>
  <si>
    <t>VG.0.02 </t>
  </si>
  <si>
    <t>11.07</t>
  </si>
  <si>
    <t/>
  </si>
  <si>
    <t/>
  </si>
  <si>
    <t/>
  </si>
  <si>
    <t>ROUND(PRODUCT(E$ROW_PU$:H$ROW_LUNG$),2)</t>
  </si>
  <si>
    <t>11.07</t>
  </si>
  <si>
    <t>VG.0.02 </t>
  </si>
  <si>
    <t>1.74</t>
  </si>
  <si>
    <t/>
  </si>
  <si>
    <t/>
  </si>
  <si>
    <t/>
  </si>
  <si>
    <t>ROUND(PRODUCT(E$ROW_PU$:H$ROW_LUNG$),2)</t>
  </si>
  <si>
    <t>1.74</t>
  </si>
  <si>
    <t>VG.0.02 </t>
  </si>
  <si>
    <t>11.11</t>
  </si>
  <si>
    <t/>
  </si>
  <si>
    <t/>
  </si>
  <si>
    <t/>
  </si>
  <si>
    <t>ROUND(PRODUCT(E$ROW_PU$:H$ROW_LUNG$),2)</t>
  </si>
  <si>
    <t>11.11</t>
  </si>
  <si>
    <t>VG.0.02 </t>
  </si>
  <si>
    <t>1.60</t>
  </si>
  <si>
    <t/>
  </si>
  <si>
    <t/>
  </si>
  <si>
    <t/>
  </si>
  <si>
    <t>ROUND(PRODUCT(E$ROW_PU$:H$ROW_LUNG$),2)</t>
  </si>
  <si>
    <t>1.60</t>
  </si>
  <si>
    <t>VG.0.03</t>
  </si>
  <si>
    <t>8.67</t>
  </si>
  <si>
    <t/>
  </si>
  <si>
    <t/>
  </si>
  <si>
    <t/>
  </si>
  <si>
    <t>ROUND(PRODUCT(E$ROW_PU$:H$ROW_LUNG$),2)</t>
  </si>
  <si>
    <t>8.67</t>
  </si>
  <si>
    <t>VG.0.03</t>
  </si>
  <si>
    <t>3.92</t>
  </si>
  <si>
    <t/>
  </si>
  <si>
    <t/>
  </si>
  <si>
    <t/>
  </si>
  <si>
    <t>ROUND(PRODUCT(E$ROW_PU$:H$ROW_LUNG$),2)</t>
  </si>
  <si>
    <t>3.92</t>
  </si>
  <si>
    <t>VG.0.03</t>
  </si>
  <si>
    <t>2.91</t>
  </si>
  <si>
    <t/>
  </si>
  <si>
    <t/>
  </si>
  <si>
    <t/>
  </si>
  <si>
    <t>ROUND(PRODUCT(E$ROW_PU$:H$ROW_LUNG$),2)</t>
  </si>
  <si>
    <t>2.91</t>
  </si>
  <si>
    <t>VG.0.03</t>
  </si>
  <si>
    <t>8.78</t>
  </si>
  <si>
    <t/>
  </si>
  <si>
    <t/>
  </si>
  <si>
    <t/>
  </si>
  <si>
    <t>ROUND(PRODUCT(E$ROW_PU$:H$ROW_LUNG$),2)</t>
  </si>
  <si>
    <t>8.78</t>
  </si>
  <si>
    <t>VG.0.04 </t>
  </si>
  <si>
    <t>17.81</t>
  </si>
  <si>
    <t/>
  </si>
  <si>
    <t/>
  </si>
  <si>
    <t/>
  </si>
  <si>
    <t>ROUND(PRODUCT(E$ROW_PU$:H$ROW_LUNG$),2)</t>
  </si>
  <si>
    <t>17.81</t>
  </si>
  <si>
    <t>VG.0.04 </t>
  </si>
  <si>
    <t>2.26</t>
  </si>
  <si>
    <t/>
  </si>
  <si>
    <t/>
  </si>
  <si>
    <t/>
  </si>
  <si>
    <t>ROUND(PRODUCT(E$ROW_PU$:H$ROW_LUNG$),2)</t>
  </si>
  <si>
    <t>2.26</t>
  </si>
  <si>
    <t>VG.0.04 </t>
  </si>
  <si>
    <t>7.57</t>
  </si>
  <si>
    <t/>
  </si>
  <si>
    <t/>
  </si>
  <si>
    <t/>
  </si>
  <si>
    <t>ROUND(PRODUCT(E$ROW_PU$:H$ROW_LUNG$),2)</t>
  </si>
  <si>
    <t>7.57</t>
  </si>
  <si>
    <t>VG.0.04 </t>
  </si>
  <si>
    <t>20.65</t>
  </si>
  <si>
    <t/>
  </si>
  <si>
    <t/>
  </si>
  <si>
    <t/>
  </si>
  <si>
    <t>ROUND(PRODUCT(E$ROW_PU$:H$ROW_LUNG$),2)</t>
  </si>
  <si>
    <t>20.65</t>
  </si>
  <si>
    <t>VG.0.04 </t>
  </si>
  <si>
    <t>16.41</t>
  </si>
  <si>
    <t/>
  </si>
  <si>
    <t/>
  </si>
  <si>
    <t/>
  </si>
  <si>
    <t>ROUND(PRODUCT(E$ROW_PU$:H$ROW_LUNG$),2)</t>
  </si>
  <si>
    <t>16.41</t>
  </si>
  <si>
    <t>VG.0.04 </t>
  </si>
  <si>
    <t>11.71</t>
  </si>
  <si>
    <t/>
  </si>
  <si>
    <t/>
  </si>
  <si>
    <t/>
  </si>
  <si>
    <t>ROUND(PRODUCT(E$ROW_PU$:H$ROW_LUNG$),2)</t>
  </si>
  <si>
    <t>11.71</t>
  </si>
  <si>
    <t>VG.0.05 </t>
  </si>
  <si>
    <t>2.91</t>
  </si>
  <si>
    <t/>
  </si>
  <si>
    <t/>
  </si>
  <si>
    <t/>
  </si>
  <si>
    <t>ROUND(PRODUCT(E$ROW_PU$:H$ROW_LUNG$),2)</t>
  </si>
  <si>
    <t>2.91</t>
  </si>
  <si>
    <t>VG.0.05</t>
  </si>
  <si>
    <t>13.03</t>
  </si>
  <si>
    <t/>
  </si>
  <si>
    <t/>
  </si>
  <si>
    <t/>
  </si>
  <si>
    <t>ROUND(PRODUCT(E$ROW_PU$:H$ROW_LUNG$),2)</t>
  </si>
  <si>
    <t>13.03</t>
  </si>
  <si>
    <t>VG.0.05</t>
  </si>
  <si>
    <t>10.48</t>
  </si>
  <si>
    <t/>
  </si>
  <si>
    <t/>
  </si>
  <si>
    <t/>
  </si>
  <si>
    <t>ROUND(PRODUCT(E$ROW_PU$:H$ROW_LUNG$),2)</t>
  </si>
  <si>
    <t>10.48</t>
  </si>
  <si>
    <t>VG.0.05 </t>
  </si>
  <si>
    <t>0.43</t>
  </si>
  <si>
    <t/>
  </si>
  <si>
    <t/>
  </si>
  <si>
    <t/>
  </si>
  <si>
    <t>ROUND(PRODUCT(E$ROW_PU$:H$ROW_LUNG$),2)</t>
  </si>
  <si>
    <t>0.43</t>
  </si>
  <si>
    <t>VG.0.05 </t>
  </si>
  <si>
    <t>1.20</t>
  </si>
  <si>
    <t/>
  </si>
  <si>
    <t/>
  </si>
  <si>
    <t/>
  </si>
  <si>
    <t>ROUND(PRODUCT(E$ROW_PU$:H$ROW_LUNG$),2)</t>
  </si>
  <si>
    <t>1.20</t>
  </si>
  <si>
    <t>VG.0.06</t>
  </si>
  <si>
    <t>0.50</t>
  </si>
  <si>
    <t/>
  </si>
  <si>
    <t/>
  </si>
  <si>
    <t/>
  </si>
  <si>
    <t>ROUND(PRODUCT(E$ROW_PU$:H$ROW_LUNG$),2)</t>
  </si>
  <si>
    <t>0.50</t>
  </si>
  <si>
    <t>VG.0.06</t>
  </si>
  <si>
    <t>9.53</t>
  </si>
  <si>
    <t/>
  </si>
  <si>
    <t/>
  </si>
  <si>
    <t/>
  </si>
  <si>
    <t>ROUND(PRODUCT(E$ROW_PU$:H$ROW_LUNG$),2)</t>
  </si>
  <si>
    <t>9.53</t>
  </si>
  <si>
    <t>VG.0.06</t>
  </si>
  <si>
    <t>3.06</t>
  </si>
  <si>
    <t/>
  </si>
  <si>
    <t/>
  </si>
  <si>
    <t/>
  </si>
  <si>
    <t>ROUND(PRODUCT(E$ROW_PU$:H$ROW_LUNG$),2)</t>
  </si>
  <si>
    <t>3.06</t>
  </si>
  <si>
    <t>VG.0.07 </t>
  </si>
  <si>
    <t>0.66</t>
  </si>
  <si>
    <t/>
  </si>
  <si>
    <t/>
  </si>
  <si>
    <t/>
  </si>
  <si>
    <t>ROUND(PRODUCT(E$ROW_PU$:H$ROW_LUNG$),2)</t>
  </si>
  <si>
    <t>0.66</t>
  </si>
  <si>
    <t>VG.0.08</t>
  </si>
  <si>
    <t>18.07</t>
  </si>
  <si>
    <t/>
  </si>
  <si>
    <t/>
  </si>
  <si>
    <t/>
  </si>
  <si>
    <t>ROUND(PRODUCT(E$ROW_PU$:H$ROW_LUNG$),2)</t>
  </si>
  <si>
    <t>18.07</t>
  </si>
  <si>
    <t>VG.0.08 </t>
  </si>
  <si>
    <t>16.98</t>
  </si>
  <si>
    <t/>
  </si>
  <si>
    <t/>
  </si>
  <si>
    <t/>
  </si>
  <si>
    <t>ROUND(PRODUCT(E$ROW_PU$:H$ROW_LUNG$),2)</t>
  </si>
  <si>
    <t>16.98</t>
  </si>
  <si>
    <t>VG.0.08</t>
  </si>
  <si>
    <t>14.64</t>
  </si>
  <si>
    <t/>
  </si>
  <si>
    <t/>
  </si>
  <si>
    <t/>
  </si>
  <si>
    <t>ROUND(PRODUCT(E$ROW_PU$:H$ROW_LUNG$),2)</t>
  </si>
  <si>
    <t>14.64</t>
  </si>
  <si>
    <t>VG.0.08</t>
  </si>
  <si>
    <t>21.88</t>
  </si>
  <si>
    <t/>
  </si>
  <si>
    <t/>
  </si>
  <si>
    <t/>
  </si>
  <si>
    <t>ROUND(PRODUCT(E$ROW_PU$:H$ROW_LUNG$),2)</t>
  </si>
  <si>
    <t>21.88</t>
  </si>
  <si>
    <t>VG.0.09</t>
  </si>
  <si>
    <t>12.68</t>
  </si>
  <si>
    <t/>
  </si>
  <si>
    <t/>
  </si>
  <si>
    <t/>
  </si>
  <si>
    <t>ROUND(PRODUCT(E$ROW_PU$:H$ROW_LUNG$),2)</t>
  </si>
  <si>
    <t>12.68</t>
  </si>
  <si>
    <t>VG.0.09</t>
  </si>
  <si>
    <t>13.62</t>
  </si>
  <si>
    <t/>
  </si>
  <si>
    <t/>
  </si>
  <si>
    <t/>
  </si>
  <si>
    <t>ROUND(PRODUCT(E$ROW_PU$:H$ROW_LUNG$),2)</t>
  </si>
  <si>
    <t>13.62</t>
  </si>
  <si>
    <t>VG.0.09</t>
  </si>
  <si>
    <t>9.21</t>
  </si>
  <si>
    <t/>
  </si>
  <si>
    <t/>
  </si>
  <si>
    <t/>
  </si>
  <si>
    <t>ROUND(PRODUCT(E$ROW_PU$:H$ROW_LUNG$),2)</t>
  </si>
  <si>
    <t>9.21</t>
  </si>
  <si>
    <t>VG.0.09</t>
  </si>
  <si>
    <t>8.15</t>
  </si>
  <si>
    <t/>
  </si>
  <si>
    <t/>
  </si>
  <si>
    <t/>
  </si>
  <si>
    <t>ROUND(PRODUCT(E$ROW_PU$:H$ROW_LUNG$),2)</t>
  </si>
  <si>
    <t>8.15</t>
  </si>
  <si>
    <t>VG.0.09</t>
  </si>
  <si>
    <t>9.99</t>
  </si>
  <si>
    <t/>
  </si>
  <si>
    <t/>
  </si>
  <si>
    <t/>
  </si>
  <si>
    <t>ROUND(PRODUCT(E$ROW_PU$:H$ROW_LUNG$),2)</t>
  </si>
  <si>
    <t>9.99</t>
  </si>
  <si>
    <t>VG.0.09</t>
  </si>
  <si>
    <t>11.48</t>
  </si>
  <si>
    <t/>
  </si>
  <si>
    <t/>
  </si>
  <si>
    <t/>
  </si>
  <si>
    <t>ROUND(PRODUCT(E$ROW_PU$:H$ROW_LUNG$),2)</t>
  </si>
  <si>
    <t>11.48</t>
  </si>
  <si>
    <t>VG.0.09</t>
  </si>
  <si>
    <t>21.75</t>
  </si>
  <si>
    <t/>
  </si>
  <si>
    <t/>
  </si>
  <si>
    <t/>
  </si>
  <si>
    <t>ROUND(PRODUCT(E$ROW_PU$:H$ROW_LUNG$),2)</t>
  </si>
  <si>
    <t>21.75</t>
  </si>
  <si>
    <t>VG.0.10 </t>
  </si>
  <si>
    <t>2.66</t>
  </si>
  <si>
    <t/>
  </si>
  <si>
    <t/>
  </si>
  <si>
    <t/>
  </si>
  <si>
    <t>ROUND(PRODUCT(E$ROW_PU$:H$ROW_LUNG$),2)</t>
  </si>
  <si>
    <t>2.66</t>
  </si>
  <si>
    <t>VG.0.10 </t>
  </si>
  <si>
    <t>2.98</t>
  </si>
  <si>
    <t/>
  </si>
  <si>
    <t/>
  </si>
  <si>
    <t/>
  </si>
  <si>
    <t>ROUND(PRODUCT(E$ROW_PU$:H$ROW_LUNG$),2)</t>
  </si>
  <si>
    <t>2.98</t>
  </si>
  <si>
    <t>VG.0.10 </t>
  </si>
  <si>
    <t>12.53</t>
  </si>
  <si>
    <t/>
  </si>
  <si>
    <t/>
  </si>
  <si>
    <t/>
  </si>
  <si>
    <t>ROUND(PRODUCT(E$ROW_PU$:H$ROW_LUNG$),2)</t>
  </si>
  <si>
    <t>12.53</t>
  </si>
  <si>
    <t>VG.0.10 </t>
  </si>
  <si>
    <t>5.68</t>
  </si>
  <si>
    <t/>
  </si>
  <si>
    <t/>
  </si>
  <si>
    <t/>
  </si>
  <si>
    <t>ROUND(PRODUCT(E$ROW_PU$:H$ROW_LUNG$),2)</t>
  </si>
  <si>
    <t>5.68</t>
  </si>
  <si>
    <t>VG.0.10 </t>
  </si>
  <si>
    <t>2.18</t>
  </si>
  <si>
    <t/>
  </si>
  <si>
    <t/>
  </si>
  <si>
    <t/>
  </si>
  <si>
    <t>ROUND(PRODUCT(E$ROW_PU$:H$ROW_LUNG$),2)</t>
  </si>
  <si>
    <t>2.18</t>
  </si>
  <si>
    <t>VG.0.10 </t>
  </si>
  <si>
    <t>0.88</t>
  </si>
  <si>
    <t/>
  </si>
  <si>
    <t/>
  </si>
  <si>
    <t/>
  </si>
  <si>
    <t>ROUND(PRODUCT(E$ROW_PU$:H$ROW_LUNG$),2)</t>
  </si>
  <si>
    <t>0.88</t>
  </si>
  <si>
    <t>VG.0.10 </t>
  </si>
  <si>
    <t>0.30</t>
  </si>
  <si>
    <t/>
  </si>
  <si>
    <t/>
  </si>
  <si>
    <t/>
  </si>
  <si>
    <t>ROUND(PRODUCT(E$ROW_PU$:H$ROW_LUNG$),2)</t>
  </si>
  <si>
    <t>0.30</t>
  </si>
  <si>
    <t>VG.0.10 </t>
  </si>
  <si>
    <t>12.71</t>
  </si>
  <si>
    <t/>
  </si>
  <si>
    <t/>
  </si>
  <si>
    <t/>
  </si>
  <si>
    <t>ROUND(PRODUCT(E$ROW_PU$:H$ROW_LUNG$),2)</t>
  </si>
  <si>
    <t>12.71</t>
  </si>
  <si>
    <t>VG.0.10 </t>
  </si>
  <si>
    <t>1.30</t>
  </si>
  <si>
    <t/>
  </si>
  <si>
    <t/>
  </si>
  <si>
    <t/>
  </si>
  <si>
    <t>ROUND(PRODUCT(E$ROW_PU$:H$ROW_LUNG$),2)</t>
  </si>
  <si>
    <t>1.30</t>
  </si>
  <si>
    <t>VG.0.11 </t>
  </si>
  <si>
    <t>15.82</t>
  </si>
  <si>
    <t/>
  </si>
  <si>
    <t/>
  </si>
  <si>
    <t/>
  </si>
  <si>
    <t>ROUND(PRODUCT(E$ROW_PU$:H$ROW_LUNG$),2)</t>
  </si>
  <si>
    <t>15.82</t>
  </si>
  <si>
    <t>VG.0.11 </t>
  </si>
  <si>
    <t>2.24</t>
  </si>
  <si>
    <t/>
  </si>
  <si>
    <t/>
  </si>
  <si>
    <t/>
  </si>
  <si>
    <t>ROUND(PRODUCT(E$ROW_PU$:H$ROW_LUNG$),2)</t>
  </si>
  <si>
    <t>2.24</t>
  </si>
  <si>
    <t>VG.0.11 </t>
  </si>
  <si>
    <t>6.43</t>
  </si>
  <si>
    <t/>
  </si>
  <si>
    <t/>
  </si>
  <si>
    <t/>
  </si>
  <si>
    <t>ROUND(PRODUCT(E$ROW_PU$:H$ROW_LUNG$),2)</t>
  </si>
  <si>
    <t>6.43</t>
  </si>
  <si>
    <t>VG.0.11 </t>
  </si>
  <si>
    <t>8.90</t>
  </si>
  <si>
    <t/>
  </si>
  <si>
    <t/>
  </si>
  <si>
    <t/>
  </si>
  <si>
    <t>ROUND(PRODUCT(E$ROW_PU$:H$ROW_LUNG$),2)</t>
  </si>
  <si>
    <t>8.90</t>
  </si>
  <si>
    <t>VG.0.12 </t>
  </si>
  <si>
    <t>1.20</t>
  </si>
  <si>
    <t/>
  </si>
  <si>
    <t/>
  </si>
  <si>
    <t/>
  </si>
  <si>
    <t>ROUND(PRODUCT(E$ROW_PU$:H$ROW_LUNG$),2)</t>
  </si>
  <si>
    <t>1.20</t>
  </si>
  <si>
    <t>VG.0.12 </t>
  </si>
  <si>
    <t>0.78</t>
  </si>
  <si>
    <t/>
  </si>
  <si>
    <t/>
  </si>
  <si>
    <t/>
  </si>
  <si>
    <t>ROUND(PRODUCT(E$ROW_PU$:H$ROW_LUNG$),2)</t>
  </si>
  <si>
    <t>0.78</t>
  </si>
  <si>
    <t>VG.0.12 </t>
  </si>
  <si>
    <t>0.25</t>
  </si>
  <si>
    <t/>
  </si>
  <si>
    <t/>
  </si>
  <si>
    <t/>
  </si>
  <si>
    <t>ROUND(PRODUCT(E$ROW_PU$:H$ROW_LUNG$),2)</t>
  </si>
  <si>
    <t>0.25</t>
  </si>
  <si>
    <t>VG.0.12 </t>
  </si>
  <si>
    <t>3.54</t>
  </si>
  <si>
    <t/>
  </si>
  <si>
    <t/>
  </si>
  <si>
    <t/>
  </si>
  <si>
    <t>ROUND(PRODUCT(E$ROW_PU$:H$ROW_LUNG$),2)</t>
  </si>
  <si>
    <t>3.54</t>
  </si>
  <si>
    <t>VG.0.12 </t>
  </si>
  <si>
    <t>0.39</t>
  </si>
  <si>
    <t/>
  </si>
  <si>
    <t/>
  </si>
  <si>
    <t/>
  </si>
  <si>
    <t>ROUND(PRODUCT(E$ROW_PU$:H$ROW_LUNG$),2)</t>
  </si>
  <si>
    <t>0.39</t>
  </si>
  <si>
    <t>VG.0.12 </t>
  </si>
  <si>
    <t>0.27</t>
  </si>
  <si>
    <t/>
  </si>
  <si>
    <t/>
  </si>
  <si>
    <t/>
  </si>
  <si>
    <t>ROUND(PRODUCT(E$ROW_PU$:H$ROW_LUNG$),2)</t>
  </si>
  <si>
    <t>0.27</t>
  </si>
  <si>
    <t>VG.0.12 </t>
  </si>
  <si>
    <t>0.55</t>
  </si>
  <si>
    <t/>
  </si>
  <si>
    <t/>
  </si>
  <si>
    <t/>
  </si>
  <si>
    <t>ROUND(PRODUCT(E$ROW_PU$:H$ROW_LUNG$),2)</t>
  </si>
  <si>
    <t>0.55</t>
  </si>
  <si>
    <t>VG.0.15</t>
  </si>
  <si>
    <t>3.74</t>
  </si>
  <si>
    <t/>
  </si>
  <si>
    <t/>
  </si>
  <si>
    <t/>
  </si>
  <si>
    <t>ROUND(PRODUCT(E$ROW_PU$:H$ROW_LUNG$),2)</t>
  </si>
  <si>
    <t>3.74</t>
  </si>
  <si>
    <t>VG.0.16</t>
  </si>
  <si>
    <t>11.09</t>
  </si>
  <si>
    <t/>
  </si>
  <si>
    <t/>
  </si>
  <si>
    <t/>
  </si>
  <si>
    <t>ROUND(PRODUCT(E$ROW_PU$:H$ROW_LUNG$),2)</t>
  </si>
  <si>
    <t>11.09</t>
  </si>
  <si>
    <t>VG.0.16</t>
  </si>
  <si>
    <t>5.54</t>
  </si>
  <si>
    <t/>
  </si>
  <si>
    <t/>
  </si>
  <si>
    <t/>
  </si>
  <si>
    <t>ROUND(PRODUCT(E$ROW_PU$:H$ROW_LUNG$),2)</t>
  </si>
  <si>
    <t>5.54</t>
  </si>
  <si>
    <t>VG.0.16</t>
  </si>
  <si>
    <t>1.44</t>
  </si>
  <si>
    <t/>
  </si>
  <si>
    <t/>
  </si>
  <si>
    <t/>
  </si>
  <si>
    <t>ROUND(PRODUCT(E$ROW_PU$:H$ROW_LUNG$),2)</t>
  </si>
  <si>
    <t>1.44</t>
  </si>
  <si>
    <t>VG.0.16</t>
  </si>
  <si>
    <t>5.22</t>
  </si>
  <si>
    <t/>
  </si>
  <si>
    <t/>
  </si>
  <si>
    <t/>
  </si>
  <si>
    <t>ROUND(PRODUCT(E$ROW_PU$:H$ROW_LUNG$),2)</t>
  </si>
  <si>
    <t>5.22</t>
  </si>
  <si>
    <t>VG.0.17</t>
  </si>
  <si>
    <t>7.22</t>
  </si>
  <si>
    <t/>
  </si>
  <si>
    <t/>
  </si>
  <si>
    <t/>
  </si>
  <si>
    <t>ROUND(PRODUCT(E$ROW_PU$:H$ROW_LUNG$),2)</t>
  </si>
  <si>
    <t>7.22</t>
  </si>
  <si>
    <t>VG.0.17</t>
  </si>
  <si>
    <t>4.43</t>
  </si>
  <si>
    <t/>
  </si>
  <si>
    <t/>
  </si>
  <si>
    <t/>
  </si>
  <si>
    <t>ROUND(PRODUCT(E$ROW_PU$:H$ROW_LUNG$),2)</t>
  </si>
  <si>
    <t>4.43</t>
  </si>
  <si>
    <t>VG.0.17</t>
  </si>
  <si>
    <t>2.22</t>
  </si>
  <si>
    <t/>
  </si>
  <si>
    <t/>
  </si>
  <si>
    <t/>
  </si>
  <si>
    <t>ROUND(PRODUCT(E$ROW_PU$:H$ROW_LUNG$),2)</t>
  </si>
  <si>
    <t>2.22</t>
  </si>
  <si>
    <t>VG.0.17</t>
  </si>
  <si>
    <t>0.43</t>
  </si>
  <si>
    <t/>
  </si>
  <si>
    <t/>
  </si>
  <si>
    <t/>
  </si>
  <si>
    <t>ROUND(PRODUCT(E$ROW_PU$:H$ROW_LUNG$),2)</t>
  </si>
  <si>
    <t>0.43</t>
  </si>
  <si>
    <t>VG.0.17</t>
  </si>
  <si>
    <t>0.38</t>
  </si>
  <si>
    <t/>
  </si>
  <si>
    <t/>
  </si>
  <si>
    <t/>
  </si>
  <si>
    <t>ROUND(PRODUCT(E$ROW_PU$:H$ROW_LUNG$),2)</t>
  </si>
  <si>
    <t>0.38</t>
  </si>
  <si>
    <t>VG.0.17</t>
  </si>
  <si>
    <t>14.93</t>
  </si>
  <si>
    <t/>
  </si>
  <si>
    <t/>
  </si>
  <si>
    <t/>
  </si>
  <si>
    <t>ROUND(PRODUCT(E$ROW_PU$:H$ROW_LUNG$),2)</t>
  </si>
  <si>
    <t>14.93</t>
  </si>
  <si>
    <t>VG.0.18</t>
  </si>
  <si>
    <t>2.47</t>
  </si>
  <si>
    <t/>
  </si>
  <si>
    <t/>
  </si>
  <si>
    <t/>
  </si>
  <si>
    <t>ROUND(PRODUCT(E$ROW_PU$:H$ROW_LUNG$),2)</t>
  </si>
  <si>
    <t>2.47</t>
  </si>
  <si>
    <t>PIANO AMMEZZATO</t>
  </si>
  <si>
    <t/>
  </si>
  <si>
    <t/>
  </si>
  <si>
    <t/>
  </si>
  <si>
    <t>0</t>
  </si>
  <si>
    <t>ROUND(PRODUCT(E$ROW_PU$:H$ROW_LUNG$),2)</t>
  </si>
  <si>
    <t>0.00</t>
  </si>
  <si>
    <t>VG.AMM.01 </t>
  </si>
  <si>
    <t>7.61</t>
  </si>
  <si>
    <t/>
  </si>
  <si>
    <t/>
  </si>
  <si>
    <t/>
  </si>
  <si>
    <t>ROUND(PRODUCT(E$ROW_PU$:H$ROW_LUNG$),2)</t>
  </si>
  <si>
    <t>7.61</t>
  </si>
  <si>
    <t>VG.AMM.01 </t>
  </si>
  <si>
    <t>9.24</t>
  </si>
  <si>
    <t/>
  </si>
  <si>
    <t/>
  </si>
  <si>
    <t/>
  </si>
  <si>
    <t>ROUND(PRODUCT(E$ROW_PU$:H$ROW_LUNG$),2)</t>
  </si>
  <si>
    <t>9.24</t>
  </si>
  <si>
    <t>VG.AMM.01 </t>
  </si>
  <si>
    <t>7.38</t>
  </si>
  <si>
    <t/>
  </si>
  <si>
    <t/>
  </si>
  <si>
    <t/>
  </si>
  <si>
    <t>ROUND(PRODUCT(E$ROW_PU$:H$ROW_LUNG$),2)</t>
  </si>
  <si>
    <t>7.38</t>
  </si>
  <si>
    <t>VG.AMM.01 </t>
  </si>
  <si>
    <t>6.24</t>
  </si>
  <si>
    <t/>
  </si>
  <si>
    <t/>
  </si>
  <si>
    <t/>
  </si>
  <si>
    <t>ROUND(PRODUCT(E$ROW_PU$:H$ROW_LUNG$),2)</t>
  </si>
  <si>
    <t>6.24</t>
  </si>
  <si>
    <t>VG.AMM.02</t>
  </si>
  <si>
    <t>9.00</t>
  </si>
  <si>
    <t/>
  </si>
  <si>
    <t/>
  </si>
  <si>
    <t/>
  </si>
  <si>
    <t>ROUND(PRODUCT(E$ROW_PU$:H$ROW_LUNG$),2)</t>
  </si>
  <si>
    <t>9.00</t>
  </si>
  <si>
    <t>VG.AMM.02</t>
  </si>
  <si>
    <t>2.99</t>
  </si>
  <si>
    <t/>
  </si>
  <si>
    <t/>
  </si>
  <si>
    <t/>
  </si>
  <si>
    <t>ROUND(PRODUCT(E$ROW_PU$:H$ROW_LUNG$),2)</t>
  </si>
  <si>
    <t>2.99</t>
  </si>
  <si>
    <t>VG.AMM.02</t>
  </si>
  <si>
    <t>9.09</t>
  </si>
  <si>
    <t/>
  </si>
  <si>
    <t/>
  </si>
  <si>
    <t/>
  </si>
  <si>
    <t>ROUND(PRODUCT(E$ROW_PU$:H$ROW_LUNG$),2)</t>
  </si>
  <si>
    <t>9.09</t>
  </si>
  <si>
    <t>VG.AMM.02</t>
  </si>
  <si>
    <t>2.21</t>
  </si>
  <si>
    <t/>
  </si>
  <si>
    <t/>
  </si>
  <si>
    <t/>
  </si>
  <si>
    <t>ROUND(PRODUCT(E$ROW_PU$:H$ROW_LUNG$),2)</t>
  </si>
  <si>
    <t>2.21</t>
  </si>
  <si>
    <t>VG.AMM.03 </t>
  </si>
  <si>
    <t>7.70</t>
  </si>
  <si>
    <t/>
  </si>
  <si>
    <t/>
  </si>
  <si>
    <t/>
  </si>
  <si>
    <t>ROUND(PRODUCT(E$ROW_PU$:H$ROW_LUNG$),2)</t>
  </si>
  <si>
    <t>7.70</t>
  </si>
  <si>
    <t>VG.AMM.03 </t>
  </si>
  <si>
    <t>7.86</t>
  </si>
  <si>
    <t/>
  </si>
  <si>
    <t/>
  </si>
  <si>
    <t/>
  </si>
  <si>
    <t>ROUND(PRODUCT(E$ROW_PU$:H$ROW_LUNG$),2)</t>
  </si>
  <si>
    <t>7.86</t>
  </si>
  <si>
    <t>VG.AMM.03 </t>
  </si>
  <si>
    <t>8.96</t>
  </si>
  <si>
    <t/>
  </si>
  <si>
    <t/>
  </si>
  <si>
    <t/>
  </si>
  <si>
    <t>ROUND(PRODUCT(E$ROW_PU$:H$ROW_LUNG$),2)</t>
  </si>
  <si>
    <t>8.96</t>
  </si>
  <si>
    <t>VG.AMM.03 </t>
  </si>
  <si>
    <t>6.53</t>
  </si>
  <si>
    <t/>
  </si>
  <si>
    <t/>
  </si>
  <si>
    <t/>
  </si>
  <si>
    <t>ROUND(PRODUCT(E$ROW_PU$:H$ROW_LUNG$),2)</t>
  </si>
  <si>
    <t>6.53</t>
  </si>
  <si>
    <t>PIANO PRIMO</t>
  </si>
  <si>
    <t/>
  </si>
  <si>
    <t/>
  </si>
  <si>
    <t/>
  </si>
  <si>
    <t>0</t>
  </si>
  <si>
    <t>ROUND(PRODUCT(E$ROW_PU$:H$ROW_LUNG$),2)</t>
  </si>
  <si>
    <t>0.00</t>
  </si>
  <si>
    <t>VG.1.09 </t>
  </si>
  <si>
    <t>12.00</t>
  </si>
  <si>
    <t/>
  </si>
  <si>
    <t/>
  </si>
  <si>
    <t/>
  </si>
  <si>
    <t>ROUND(PRODUCT(E$ROW_PU$:H$ROW_LUNG$),2)</t>
  </si>
  <si>
    <t>12.00</t>
  </si>
  <si>
    <t>3'</t>
  </si>
  <si>
    <t>SOMMANO m2</t>
  </si>
  <si>
    <t>ROUND(SUM(I$ROW_ID_SOMMANO_INIT$:I$ROW_ID_SOMMANO_FINE$),2)</t>
  </si>
  <si>
    <t>633.46</t>
  </si>
  <si>
    <t>62.89</t>
  </si>
  <si>
    <t>ROUND(PRODUCT(I$ROW_SOMMANO_QTA$:J$ROW_UNITARIO$),2)</t>
  </si>
  <si>
    <t>39838.30</t>
  </si>
  <si>
    <t/>
  </si>
  <si>
    <t>179</t>
  </si>
  <si>
    <t>1C.01.090.0020.b</t>
  </si>
  <si>
    <t>Scrostamento di intonaco interno od esterno, di qualsiasi tipo, sia rustico che civile. Compresi i piani di lavoro, l'umidificazione, la scrostatura fino al vivo della muratura; la spazzolatura finale, il lavaggio e la pulizia della superficie scrostata; la movimentazione delle macerie nell'ambito del cantiere; il  carico e trasporto agli impianti di stoccaggio, di recupero o a discarica. Esclusi gli oneri di smaltimento - in cattivo stato di conservazione</t>
  </si>
  <si>
    <t>M I S U R A Z I O N I:</t>
  </si>
  <si>
    <t>PIANO TERRA</t>
  </si>
  <si>
    <t/>
  </si>
  <si>
    <t/>
  </si>
  <si>
    <t/>
  </si>
  <si>
    <t>0</t>
  </si>
  <si>
    <t>ROUND(PRODUCT(E$ROW_PU$:H$ROW_LUNG$),2)</t>
  </si>
  <si>
    <t>0.00</t>
  </si>
  <si>
    <t>VG.0.01 </t>
  </si>
  <si>
    <t>7.85</t>
  </si>
  <si>
    <t/>
  </si>
  <si>
    <t/>
  </si>
  <si>
    <t/>
  </si>
  <si>
    <t>ROUND(PRODUCT(E$ROW_PU$:H$ROW_LUNG$),2)</t>
  </si>
  <si>
    <t>7.85</t>
  </si>
  <si>
    <t>VG.0.01</t>
  </si>
  <si>
    <t>5.39</t>
  </si>
  <si>
    <t/>
  </si>
  <si>
    <t/>
  </si>
  <si>
    <t/>
  </si>
  <si>
    <t>ROUND(PRODUCT(E$ROW_PU$:H$ROW_LUNG$),2)</t>
  </si>
  <si>
    <t>5.39</t>
  </si>
  <si>
    <t>VG.0.01</t>
  </si>
  <si>
    <t>7.39</t>
  </si>
  <si>
    <t/>
  </si>
  <si>
    <t/>
  </si>
  <si>
    <t/>
  </si>
  <si>
    <t>ROUND(PRODUCT(E$ROW_PU$:H$ROW_LUNG$),2)</t>
  </si>
  <si>
    <t>7.39</t>
  </si>
  <si>
    <t>VG.0.01</t>
  </si>
  <si>
    <t>5.57</t>
  </si>
  <si>
    <t/>
  </si>
  <si>
    <t/>
  </si>
  <si>
    <t/>
  </si>
  <si>
    <t>ROUND(PRODUCT(E$ROW_PU$:H$ROW_LUNG$),2)</t>
  </si>
  <si>
    <t>5.57</t>
  </si>
  <si>
    <t>VG.0.02</t>
  </si>
  <si>
    <t>1.34</t>
  </si>
  <si>
    <t/>
  </si>
  <si>
    <t/>
  </si>
  <si>
    <t/>
  </si>
  <si>
    <t>ROUND(PRODUCT(E$ROW_PU$:H$ROW_LUNG$),2)</t>
  </si>
  <si>
    <t>1.34</t>
  </si>
  <si>
    <t>VG.0.02</t>
  </si>
  <si>
    <t>6.22</t>
  </si>
  <si>
    <t/>
  </si>
  <si>
    <t/>
  </si>
  <si>
    <t/>
  </si>
  <si>
    <t>ROUND(PRODUCT(E$ROW_PU$:H$ROW_LUNG$),2)</t>
  </si>
  <si>
    <t>6.22</t>
  </si>
  <si>
    <t>VG.0.02</t>
  </si>
  <si>
    <t>6.20</t>
  </si>
  <si>
    <t/>
  </si>
  <si>
    <t/>
  </si>
  <si>
    <t/>
  </si>
  <si>
    <t>ROUND(PRODUCT(E$ROW_PU$:H$ROW_LUNG$),2)</t>
  </si>
  <si>
    <t>6.20</t>
  </si>
  <si>
    <t>VG.0.02</t>
  </si>
  <si>
    <t>1.42</t>
  </si>
  <si>
    <t/>
  </si>
  <si>
    <t/>
  </si>
  <si>
    <t/>
  </si>
  <si>
    <t>ROUND(PRODUCT(E$ROW_PU$:H$ROW_LUNG$),2)</t>
  </si>
  <si>
    <t>1.42</t>
  </si>
  <si>
    <t>VG.0.03</t>
  </si>
  <si>
    <t>8.67</t>
  </si>
  <si>
    <t/>
  </si>
  <si>
    <t/>
  </si>
  <si>
    <t/>
  </si>
  <si>
    <t>ROUND(PRODUCT(E$ROW_PU$:H$ROW_LUNG$),2)</t>
  </si>
  <si>
    <t>8.67</t>
  </si>
  <si>
    <t>VG.0.03</t>
  </si>
  <si>
    <t>3.92</t>
  </si>
  <si>
    <t/>
  </si>
  <si>
    <t/>
  </si>
  <si>
    <t/>
  </si>
  <si>
    <t>ROUND(PRODUCT(E$ROW_PU$:H$ROW_LUNG$),2)</t>
  </si>
  <si>
    <t>3.92</t>
  </si>
  <si>
    <t>VG.0.03</t>
  </si>
  <si>
    <t>2.91</t>
  </si>
  <si>
    <t/>
  </si>
  <si>
    <t/>
  </si>
  <si>
    <t/>
  </si>
  <si>
    <t>ROUND(PRODUCT(E$ROW_PU$:H$ROW_LUNG$),2)</t>
  </si>
  <si>
    <t>2.91</t>
  </si>
  <si>
    <t>VG.0.03</t>
  </si>
  <si>
    <t>8.78</t>
  </si>
  <si>
    <t/>
  </si>
  <si>
    <t/>
  </si>
  <si>
    <t/>
  </si>
  <si>
    <t>ROUND(PRODUCT(E$ROW_PU$:H$ROW_LUNG$),2)</t>
  </si>
  <si>
    <t>8.78</t>
  </si>
  <si>
    <t>VG.0.04 </t>
  </si>
  <si>
    <t>15.71</t>
  </si>
  <si>
    <t/>
  </si>
  <si>
    <t/>
  </si>
  <si>
    <t/>
  </si>
  <si>
    <t>ROUND(PRODUCT(E$ROW_PU$:H$ROW_LUNG$),2)</t>
  </si>
  <si>
    <t>15.71</t>
  </si>
  <si>
    <t>VG.0.04 </t>
  </si>
  <si>
    <t>11.71</t>
  </si>
  <si>
    <t/>
  </si>
  <si>
    <t/>
  </si>
  <si>
    <t/>
  </si>
  <si>
    <t>ROUND(PRODUCT(E$ROW_PU$:H$ROW_LUNG$),2)</t>
  </si>
  <si>
    <t>11.71</t>
  </si>
  <si>
    <t>VG.0.05 </t>
  </si>
  <si>
    <t>2.91</t>
  </si>
  <si>
    <t/>
  </si>
  <si>
    <t/>
  </si>
  <si>
    <t/>
  </si>
  <si>
    <t>ROUND(PRODUCT(E$ROW_PU$:H$ROW_LUNG$),2)</t>
  </si>
  <si>
    <t>2.91</t>
  </si>
  <si>
    <t>VG.0.05</t>
  </si>
  <si>
    <t>12.75</t>
  </si>
  <si>
    <t/>
  </si>
  <si>
    <t/>
  </si>
  <si>
    <t/>
  </si>
  <si>
    <t>ROUND(PRODUCT(E$ROW_PU$:H$ROW_LUNG$),2)</t>
  </si>
  <si>
    <t>12.75</t>
  </si>
  <si>
    <t>VG.0.05</t>
  </si>
  <si>
    <t>10.48</t>
  </si>
  <si>
    <t/>
  </si>
  <si>
    <t/>
  </si>
  <si>
    <t/>
  </si>
  <si>
    <t>ROUND(PRODUCT(E$ROW_PU$:H$ROW_LUNG$),2)</t>
  </si>
  <si>
    <t>10.48</t>
  </si>
  <si>
    <t>VG.0.06 </t>
  </si>
  <si>
    <t>1.75</t>
  </si>
  <si>
    <t/>
  </si>
  <si>
    <t/>
  </si>
  <si>
    <t/>
  </si>
  <si>
    <t>ROUND(PRODUCT(E$ROW_PU$:H$ROW_LUNG$),2)</t>
  </si>
  <si>
    <t>1.75</t>
  </si>
  <si>
    <t>VG.0.06 </t>
  </si>
  <si>
    <t>6.33</t>
  </si>
  <si>
    <t/>
  </si>
  <si>
    <t/>
  </si>
  <si>
    <t/>
  </si>
  <si>
    <t>ROUND(PRODUCT(E$ROW_PU$:H$ROW_LUNG$),2)</t>
  </si>
  <si>
    <t>6.33</t>
  </si>
  <si>
    <t>VG.0.08</t>
  </si>
  <si>
    <t>18.07</t>
  </si>
  <si>
    <t/>
  </si>
  <si>
    <t/>
  </si>
  <si>
    <t/>
  </si>
  <si>
    <t>ROUND(PRODUCT(E$ROW_PU$:H$ROW_LUNG$),2)</t>
  </si>
  <si>
    <t>18.07</t>
  </si>
  <si>
    <t>VG.0.08 </t>
  </si>
  <si>
    <t>16.98</t>
  </si>
  <si>
    <t/>
  </si>
  <si>
    <t/>
  </si>
  <si>
    <t/>
  </si>
  <si>
    <t>ROUND(PRODUCT(E$ROW_PU$:H$ROW_LUNG$),2)</t>
  </si>
  <si>
    <t>16.98</t>
  </si>
  <si>
    <t>VG.0.08</t>
  </si>
  <si>
    <t>14.64</t>
  </si>
  <si>
    <t/>
  </si>
  <si>
    <t/>
  </si>
  <si>
    <t/>
  </si>
  <si>
    <t>ROUND(PRODUCT(E$ROW_PU$:H$ROW_LUNG$),2)</t>
  </si>
  <si>
    <t>14.64</t>
  </si>
  <si>
    <t>VG.0.08</t>
  </si>
  <si>
    <t>21.88</t>
  </si>
  <si>
    <t/>
  </si>
  <si>
    <t/>
  </si>
  <si>
    <t/>
  </si>
  <si>
    <t>ROUND(PRODUCT(E$ROW_PU$:H$ROW_LUNG$),2)</t>
  </si>
  <si>
    <t>21.88</t>
  </si>
  <si>
    <t>VG.0.11</t>
  </si>
  <si>
    <t>13.66</t>
  </si>
  <si>
    <t/>
  </si>
  <si>
    <t/>
  </si>
  <si>
    <t/>
  </si>
  <si>
    <t>ROUND(PRODUCT(E$ROW_PU$:H$ROW_LUNG$),2)</t>
  </si>
  <si>
    <t>13.66</t>
  </si>
  <si>
    <t>VG.0.11</t>
  </si>
  <si>
    <t>4.24</t>
  </si>
  <si>
    <t/>
  </si>
  <si>
    <t/>
  </si>
  <si>
    <t/>
  </si>
  <si>
    <t>ROUND(PRODUCT(E$ROW_PU$:H$ROW_LUNG$),2)</t>
  </si>
  <si>
    <t>4.24</t>
  </si>
  <si>
    <t>VG.0.11 </t>
  </si>
  <si>
    <t>7.39</t>
  </si>
  <si>
    <t/>
  </si>
  <si>
    <t/>
  </si>
  <si>
    <t/>
  </si>
  <si>
    <t>ROUND(PRODUCT(E$ROW_PU$:H$ROW_LUNG$),2)</t>
  </si>
  <si>
    <t>7.39</t>
  </si>
  <si>
    <t>VG.0.17 </t>
  </si>
  <si>
    <t>10.06</t>
  </si>
  <si>
    <t/>
  </si>
  <si>
    <t/>
  </si>
  <si>
    <t/>
  </si>
  <si>
    <t>ROUND(PRODUCT(E$ROW_PU$:H$ROW_LUNG$),2)</t>
  </si>
  <si>
    <t>10.06</t>
  </si>
  <si>
    <t>PIANO AMMEZZATO</t>
  </si>
  <si>
    <t/>
  </si>
  <si>
    <t/>
  </si>
  <si>
    <t/>
  </si>
  <si>
    <t>0</t>
  </si>
  <si>
    <t>ROUND(PRODUCT(E$ROW_PU$:H$ROW_LUNG$),2)</t>
  </si>
  <si>
    <t>0.00</t>
  </si>
  <si>
    <t>VG.AMM.01 </t>
  </si>
  <si>
    <t>7.61</t>
  </si>
  <si>
    <t/>
  </si>
  <si>
    <t/>
  </si>
  <si>
    <t/>
  </si>
  <si>
    <t>ROUND(PRODUCT(E$ROW_PU$:H$ROW_LUNG$),2)</t>
  </si>
  <si>
    <t>7.61</t>
  </si>
  <si>
    <t>VG.AMM.01 </t>
  </si>
  <si>
    <t>9.24</t>
  </si>
  <si>
    <t/>
  </si>
  <si>
    <t/>
  </si>
  <si>
    <t/>
  </si>
  <si>
    <t>ROUND(PRODUCT(E$ROW_PU$:H$ROW_LUNG$),2)</t>
  </si>
  <si>
    <t>9.24</t>
  </si>
  <si>
    <t>VG.AMM.01 </t>
  </si>
  <si>
    <t>7.38</t>
  </si>
  <si>
    <t/>
  </si>
  <si>
    <t/>
  </si>
  <si>
    <t/>
  </si>
  <si>
    <t>ROUND(PRODUCT(E$ROW_PU$:H$ROW_LUNG$),2)</t>
  </si>
  <si>
    <t>7.38</t>
  </si>
  <si>
    <t>VG.AMM.01 </t>
  </si>
  <si>
    <t>6.24</t>
  </si>
  <si>
    <t/>
  </si>
  <si>
    <t/>
  </si>
  <si>
    <t/>
  </si>
  <si>
    <t>ROUND(PRODUCT(E$ROW_PU$:H$ROW_LUNG$),2)</t>
  </si>
  <si>
    <t>6.24</t>
  </si>
  <si>
    <t>VG.AMM.02</t>
  </si>
  <si>
    <t>9.00</t>
  </si>
  <si>
    <t/>
  </si>
  <si>
    <t/>
  </si>
  <si>
    <t/>
  </si>
  <si>
    <t>ROUND(PRODUCT(E$ROW_PU$:H$ROW_LUNG$),2)</t>
  </si>
  <si>
    <t>9.00</t>
  </si>
  <si>
    <t>VG.AMM.02</t>
  </si>
  <si>
    <t>2.99</t>
  </si>
  <si>
    <t/>
  </si>
  <si>
    <t/>
  </si>
  <si>
    <t/>
  </si>
  <si>
    <t>ROUND(PRODUCT(E$ROW_PU$:H$ROW_LUNG$),2)</t>
  </si>
  <si>
    <t>2.99</t>
  </si>
  <si>
    <t>VG.AMM.02</t>
  </si>
  <si>
    <t>9.09</t>
  </si>
  <si>
    <t/>
  </si>
  <si>
    <t/>
  </si>
  <si>
    <t/>
  </si>
  <si>
    <t>ROUND(PRODUCT(E$ROW_PU$:H$ROW_LUNG$),2)</t>
  </si>
  <si>
    <t>9.09</t>
  </si>
  <si>
    <t>VG.AMM.02</t>
  </si>
  <si>
    <t>2.21</t>
  </si>
  <si>
    <t/>
  </si>
  <si>
    <t/>
  </si>
  <si>
    <t/>
  </si>
  <si>
    <t>ROUND(PRODUCT(E$ROW_PU$:H$ROW_LUNG$),2)</t>
  </si>
  <si>
    <t>2.21</t>
  </si>
  <si>
    <t>VG.AMM.03 </t>
  </si>
  <si>
    <t>7.70</t>
  </si>
  <si>
    <t/>
  </si>
  <si>
    <t/>
  </si>
  <si>
    <t/>
  </si>
  <si>
    <t>ROUND(PRODUCT(E$ROW_PU$:H$ROW_LUNG$),2)</t>
  </si>
  <si>
    <t>7.70</t>
  </si>
  <si>
    <t>VG.AMM.03 </t>
  </si>
  <si>
    <t>7.86</t>
  </si>
  <si>
    <t/>
  </si>
  <si>
    <t/>
  </si>
  <si>
    <t/>
  </si>
  <si>
    <t>ROUND(PRODUCT(E$ROW_PU$:H$ROW_LUNG$),2)</t>
  </si>
  <si>
    <t>7.86</t>
  </si>
  <si>
    <t>VG.AMM.03 </t>
  </si>
  <si>
    <t>8.96</t>
  </si>
  <si>
    <t/>
  </si>
  <si>
    <t/>
  </si>
  <si>
    <t/>
  </si>
  <si>
    <t>ROUND(PRODUCT(E$ROW_PU$:H$ROW_LUNG$),2)</t>
  </si>
  <si>
    <t>8.96</t>
  </si>
  <si>
    <t>VG.AMM.03 </t>
  </si>
  <si>
    <t>6.53</t>
  </si>
  <si>
    <t/>
  </si>
  <si>
    <t/>
  </si>
  <si>
    <t/>
  </si>
  <si>
    <t>ROUND(PRODUCT(E$ROW_PU$:H$ROW_LUNG$),2)</t>
  </si>
  <si>
    <t>6.53</t>
  </si>
  <si>
    <t>PIANO PRIMO</t>
  </si>
  <si>
    <t/>
  </si>
  <si>
    <t/>
  </si>
  <si>
    <t/>
  </si>
  <si>
    <t>0</t>
  </si>
  <si>
    <t>ROUND(PRODUCT(E$ROW_PU$:H$ROW_LUNG$),2)</t>
  </si>
  <si>
    <t>0.00</t>
  </si>
  <si>
    <t>VG.1.02</t>
  </si>
  <si>
    <t>1.70</t>
  </si>
  <si>
    <t/>
  </si>
  <si>
    <t/>
  </si>
  <si>
    <t/>
  </si>
  <si>
    <t>ROUND(PRODUCT(E$ROW_PU$:H$ROW_LUNG$),2)</t>
  </si>
  <si>
    <t>1.70</t>
  </si>
  <si>
    <t>VG.1.09 </t>
  </si>
  <si>
    <t>12.00</t>
  </si>
  <si>
    <t/>
  </si>
  <si>
    <t/>
  </si>
  <si>
    <t/>
  </si>
  <si>
    <t>ROUND(PRODUCT(E$ROW_PU$:H$ROW_LUNG$),2)</t>
  </si>
  <si>
    <t>12.00</t>
  </si>
  <si>
    <t>Imbotti di porte e finestre</t>
  </si>
  <si>
    <t/>
  </si>
  <si>
    <t/>
  </si>
  <si>
    <t/>
  </si>
  <si>
    <t>0</t>
  </si>
  <si>
    <t>ROUND(PRODUCT(E$ROW_PU$:H$ROW_LUNG$),2)</t>
  </si>
  <si>
    <t>0.00</t>
  </si>
  <si>
    <t>PIANO TERRA</t>
  </si>
  <si>
    <t/>
  </si>
  <si>
    <t/>
  </si>
  <si>
    <t/>
  </si>
  <si>
    <t>0</t>
  </si>
  <si>
    <t>ROUND(PRODUCT(E$ROW_PU$:H$ROW_LUNG$),2)</t>
  </si>
  <si>
    <t>0.00</t>
  </si>
  <si>
    <t>VG.0.01 - P06</t>
  </si>
  <si>
    <t>2.00</t>
  </si>
  <si>
    <t>0.38</t>
  </si>
  <si>
    <t/>
  </si>
  <si>
    <t>2.250</t>
  </si>
  <si>
    <t>ROUND(PRODUCT(E$ROW_PU$:H$ROW_LUNG$),2)</t>
  </si>
  <si>
    <t>1.71</t>
  </si>
  <si>
    <t>VG.0.01 - P06</t>
  </si>
  <si>
    <t/>
  </si>
  <si>
    <t>0.34</t>
  </si>
  <si>
    <t>1.220</t>
  </si>
  <si>
    <t/>
  </si>
  <si>
    <t>ROUND(PRODUCT(E$ROW_PU$:H$ROW_LUNG$),2)</t>
  </si>
  <si>
    <t>0.41</t>
  </si>
  <si>
    <t>VG.0.01 - PI01</t>
  </si>
  <si>
    <t>2.00</t>
  </si>
  <si>
    <t>0.31</t>
  </si>
  <si>
    <t/>
  </si>
  <si>
    <t>2.000</t>
  </si>
  <si>
    <t>ROUND(PRODUCT(E$ROW_PU$:H$ROW_LUNG$),2)</t>
  </si>
  <si>
    <t>1.24</t>
  </si>
  <si>
    <t>VG.0.01 - PI01</t>
  </si>
  <si>
    <t/>
  </si>
  <si>
    <t>0.31</t>
  </si>
  <si>
    <t>0.840</t>
  </si>
  <si>
    <t/>
  </si>
  <si>
    <t>ROUND(PRODUCT(E$ROW_PU$:H$ROW_LUNG$),2)</t>
  </si>
  <si>
    <t>0.26</t>
  </si>
  <si>
    <t>VG.0.02 - P03</t>
  </si>
  <si>
    <t>2.00</t>
  </si>
  <si>
    <t>0.49</t>
  </si>
  <si>
    <t/>
  </si>
  <si>
    <t>2.200</t>
  </si>
  <si>
    <t>ROUND(PRODUCT(E$ROW_PU$:H$ROW_LUNG$),2)</t>
  </si>
  <si>
    <t>2.16</t>
  </si>
  <si>
    <t>VG.0.02 - P03</t>
  </si>
  <si>
    <t/>
  </si>
  <si>
    <t>0.49</t>
  </si>
  <si>
    <t>1.090</t>
  </si>
  <si>
    <t/>
  </si>
  <si>
    <t>ROUND(PRODUCT(E$ROW_PU$:H$ROW_LUNG$),2)</t>
  </si>
  <si>
    <t>0.53</t>
  </si>
  <si>
    <t>VG.0.02 - PI02</t>
  </si>
  <si>
    <t>2.00</t>
  </si>
  <si>
    <t>0.33</t>
  </si>
  <si>
    <t/>
  </si>
  <si>
    <t>1.900</t>
  </si>
  <si>
    <t>ROUND(PRODUCT(E$ROW_PU$:H$ROW_LUNG$),2)</t>
  </si>
  <si>
    <t>1.25</t>
  </si>
  <si>
    <t>VG.0.02 - PI02</t>
  </si>
  <si>
    <t/>
  </si>
  <si>
    <t>0.33</t>
  </si>
  <si>
    <t>0.770</t>
  </si>
  <si>
    <t/>
  </si>
  <si>
    <t>ROUND(PRODUCT(E$ROW_PU$:H$ROW_LUNG$),2)</t>
  </si>
  <si>
    <t>0.25</t>
  </si>
  <si>
    <t>VG.0.02 - PI22</t>
  </si>
  <si>
    <t>2.00</t>
  </si>
  <si>
    <t>0.33</t>
  </si>
  <si>
    <t/>
  </si>
  <si>
    <t>2.150</t>
  </si>
  <si>
    <t>ROUND(PRODUCT(E$ROW_PU$:H$ROW_LUNG$),2)</t>
  </si>
  <si>
    <t>1.42</t>
  </si>
  <si>
    <t>VG.0.02 - PI22</t>
  </si>
  <si>
    <t/>
  </si>
  <si>
    <t>0.33</t>
  </si>
  <si>
    <t>1.120</t>
  </si>
  <si>
    <t/>
  </si>
  <si>
    <t>ROUND(PRODUCT(E$ROW_PU$:H$ROW_LUNG$),2)</t>
  </si>
  <si>
    <t>0.37</t>
  </si>
  <si>
    <t>VG.0.03 - F13</t>
  </si>
  <si>
    <t>2.00</t>
  </si>
  <si>
    <t>0.31</t>
  </si>
  <si>
    <t/>
  </si>
  <si>
    <t>1.230</t>
  </si>
  <si>
    <t>ROUND(PRODUCT(E$ROW_PU$:H$ROW_LUNG$),2)</t>
  </si>
  <si>
    <t>0.76</t>
  </si>
  <si>
    <t>VG.0.03 - F13</t>
  </si>
  <si>
    <t/>
  </si>
  <si>
    <t>0.31</t>
  </si>
  <si>
    <t>1.040</t>
  </si>
  <si>
    <t/>
  </si>
  <si>
    <t>ROUND(PRODUCT(E$ROW_PU$:H$ROW_LUNG$),2)</t>
  </si>
  <si>
    <t>0.32</t>
  </si>
  <si>
    <t>VG.0.03 - F14</t>
  </si>
  <si>
    <t>2.00</t>
  </si>
  <si>
    <t>0.31</t>
  </si>
  <si>
    <t/>
  </si>
  <si>
    <t>1.200</t>
  </si>
  <si>
    <t>ROUND(PRODUCT(E$ROW_PU$:H$ROW_LUNG$),2)</t>
  </si>
  <si>
    <t>0.74</t>
  </si>
  <si>
    <t>VG.0.03 - F14</t>
  </si>
  <si>
    <t/>
  </si>
  <si>
    <t>0.31</t>
  </si>
  <si>
    <t>1.090</t>
  </si>
  <si>
    <t/>
  </si>
  <si>
    <t>ROUND(PRODUCT(E$ROW_PU$:H$ROW_LUNG$),2)</t>
  </si>
  <si>
    <t>0.34</t>
  </si>
  <si>
    <t>VG.0.03 - PI24</t>
  </si>
  <si>
    <t>2.00</t>
  </si>
  <si>
    <t>0.47</t>
  </si>
  <si>
    <t/>
  </si>
  <si>
    <t>1.930</t>
  </si>
  <si>
    <t>ROUND(PRODUCT(E$ROW_PU$:H$ROW_LUNG$),2)</t>
  </si>
  <si>
    <t>1.81</t>
  </si>
  <si>
    <t>VG.0.03 - PI24</t>
  </si>
  <si>
    <t/>
  </si>
  <si>
    <t>0.47</t>
  </si>
  <si>
    <t>1.380</t>
  </si>
  <si>
    <t/>
  </si>
  <si>
    <t>ROUND(PRODUCT(E$ROW_PU$:H$ROW_LUNG$),2)</t>
  </si>
  <si>
    <t>0.65</t>
  </si>
  <si>
    <t>VG.0.04 - PI10</t>
  </si>
  <si>
    <t>2.00</t>
  </si>
  <si>
    <t>0.46</t>
  </si>
  <si>
    <t/>
  </si>
  <si>
    <t>1.900</t>
  </si>
  <si>
    <t>ROUND(PRODUCT(E$ROW_PU$:H$ROW_LUNG$),2)</t>
  </si>
  <si>
    <t>1.75</t>
  </si>
  <si>
    <t>VG.0.04 - PI10</t>
  </si>
  <si>
    <t/>
  </si>
  <si>
    <t>0.46</t>
  </si>
  <si>
    <t>0.930</t>
  </si>
  <si>
    <t/>
  </si>
  <si>
    <t>ROUND(PRODUCT(E$ROW_PU$:H$ROW_LUNG$),2)</t>
  </si>
  <si>
    <t>0.43</t>
  </si>
  <si>
    <t>VG.0.04 - PI06</t>
  </si>
  <si>
    <t>2.00</t>
  </si>
  <si>
    <t>0.49</t>
  </si>
  <si>
    <t/>
  </si>
  <si>
    <t>1.900</t>
  </si>
  <si>
    <t>ROUND(PRODUCT(E$ROW_PU$:H$ROW_LUNG$),2)</t>
  </si>
  <si>
    <t>1.86</t>
  </si>
  <si>
    <t>VG.0.04 - PI06</t>
  </si>
  <si>
    <t/>
  </si>
  <si>
    <t>0.49</t>
  </si>
  <si>
    <t>0.880</t>
  </si>
  <si>
    <t/>
  </si>
  <si>
    <t>ROUND(PRODUCT(E$ROW_PU$:H$ROW_LUNG$),2)</t>
  </si>
  <si>
    <t>0.43</t>
  </si>
  <si>
    <t>VG.0.04 - PI05</t>
  </si>
  <si>
    <t>2.00</t>
  </si>
  <si>
    <t>0.40</t>
  </si>
  <si>
    <t/>
  </si>
  <si>
    <t>2.130</t>
  </si>
  <si>
    <t>ROUND(PRODUCT(E$ROW_PU$:H$ROW_LUNG$),2)</t>
  </si>
  <si>
    <t>1.70</t>
  </si>
  <si>
    <t>VG.0.04 - PI05</t>
  </si>
  <si>
    <t/>
  </si>
  <si>
    <t>0.40</t>
  </si>
  <si>
    <t>1.540</t>
  </si>
  <si>
    <t/>
  </si>
  <si>
    <t>ROUND(PRODUCT(E$ROW_PU$:H$ROW_LUNG$),2)</t>
  </si>
  <si>
    <t>0.62</t>
  </si>
  <si>
    <t>VG.0.06 - F10</t>
  </si>
  <si>
    <t>2.00</t>
  </si>
  <si>
    <t>0.17</t>
  </si>
  <si>
    <t/>
  </si>
  <si>
    <t>0.760</t>
  </si>
  <si>
    <t>ROUND(PRODUCT(E$ROW_PU$:H$ROW_LUNG$),2)</t>
  </si>
  <si>
    <t>0.26</t>
  </si>
  <si>
    <t>VG.0.06 - F10</t>
  </si>
  <si>
    <t/>
  </si>
  <si>
    <t>0.17</t>
  </si>
  <si>
    <t>0.600</t>
  </si>
  <si>
    <t/>
  </si>
  <si>
    <t>ROUND(PRODUCT(E$ROW_PU$:H$ROW_LUNG$),2)</t>
  </si>
  <si>
    <t>0.10</t>
  </si>
  <si>
    <t>VG.0.08 - F08 e F09</t>
  </si>
  <si>
    <t>4.00</t>
  </si>
  <si>
    <t>0.27</t>
  </si>
  <si>
    <t/>
  </si>
  <si>
    <t>1.920</t>
  </si>
  <si>
    <t>ROUND(PRODUCT(E$ROW_PU$:H$ROW_LUNG$),2)</t>
  </si>
  <si>
    <t>2.07</t>
  </si>
  <si>
    <t>VG.0.08 - F08 e F09</t>
  </si>
  <si>
    <t>2.00</t>
  </si>
  <si>
    <t>0.27</t>
  </si>
  <si>
    <t>1.245</t>
  </si>
  <si>
    <t/>
  </si>
  <si>
    <t>ROUND(PRODUCT(E$ROW_PU$:H$ROW_LUNG$),2)</t>
  </si>
  <si>
    <t>0.67</t>
  </si>
  <si>
    <t>VG.0.08 - PI09</t>
  </si>
  <si>
    <t>2.00</t>
  </si>
  <si>
    <t>0.31</t>
  </si>
  <si>
    <t/>
  </si>
  <si>
    <t>2.040</t>
  </si>
  <si>
    <t>ROUND(PRODUCT(E$ROW_PU$:H$ROW_LUNG$),2)</t>
  </si>
  <si>
    <t>1.26</t>
  </si>
  <si>
    <t>VG.0.08 - PI09</t>
  </si>
  <si>
    <t/>
  </si>
  <si>
    <t>0.31</t>
  </si>
  <si>
    <t>1.460</t>
  </si>
  <si>
    <t/>
  </si>
  <si>
    <t>ROUND(PRODUCT(E$ROW_PU$:H$ROW_LUNG$),2)</t>
  </si>
  <si>
    <t>0.45</t>
  </si>
  <si>
    <t>VG.0.09 - P02 - Sviluppo 8.75 ml</t>
  </si>
  <si>
    <t/>
  </si>
  <si>
    <t>0.53</t>
  </si>
  <si>
    <t>8.750</t>
  </si>
  <si>
    <t/>
  </si>
  <si>
    <t>ROUND(PRODUCT(E$ROW_PU$:H$ROW_LUNG$),2)</t>
  </si>
  <si>
    <t>4.64</t>
  </si>
  <si>
    <t>VG.0.09 - F01 e F02</t>
  </si>
  <si>
    <t>4.00</t>
  </si>
  <si>
    <t>0.37</t>
  </si>
  <si>
    <t/>
  </si>
  <si>
    <t>2.130</t>
  </si>
  <si>
    <t>ROUND(PRODUCT(E$ROW_PU$:H$ROW_LUNG$),2)</t>
  </si>
  <si>
    <t>3.15</t>
  </si>
  <si>
    <t>VG.0.09 - F01 e F02</t>
  </si>
  <si>
    <t/>
  </si>
  <si>
    <t>0.37</t>
  </si>
  <si>
    <t>1.880</t>
  </si>
  <si>
    <t/>
  </si>
  <si>
    <t>ROUND(PRODUCT(E$ROW_PU$:H$ROW_LUNG$),2)</t>
  </si>
  <si>
    <t>0.70</t>
  </si>
  <si>
    <t>VG.0.10 - P01 - Sviluppo 8.75 ml</t>
  </si>
  <si>
    <t/>
  </si>
  <si>
    <t>0.45</t>
  </si>
  <si>
    <t>8.750</t>
  </si>
  <si>
    <t/>
  </si>
  <si>
    <t>ROUND(PRODUCT(E$ROW_PU$:H$ROW_LUNG$),2)</t>
  </si>
  <si>
    <t>3.94</t>
  </si>
  <si>
    <t>VG.0.10 - PI25</t>
  </si>
  <si>
    <t>2.00</t>
  </si>
  <si>
    <t>0.48</t>
  </si>
  <si>
    <t/>
  </si>
  <si>
    <t>2.070</t>
  </si>
  <si>
    <t>ROUND(PRODUCT(E$ROW_PU$:H$ROW_LUNG$),2)</t>
  </si>
  <si>
    <t>1.99</t>
  </si>
  <si>
    <t>VG.0.10 - PI25</t>
  </si>
  <si>
    <t/>
  </si>
  <si>
    <t>0.48</t>
  </si>
  <si>
    <t>1.060</t>
  </si>
  <si>
    <t/>
  </si>
  <si>
    <t>ROUND(PRODUCT(E$ROW_PU$:H$ROW_LUNG$),2)</t>
  </si>
  <si>
    <t>0.51</t>
  </si>
  <si>
    <t>VG.0.10 - PI20</t>
  </si>
  <si>
    <t>2.00</t>
  </si>
  <si>
    <t>0.30</t>
  </si>
  <si>
    <t/>
  </si>
  <si>
    <t>2.150</t>
  </si>
  <si>
    <t>ROUND(PRODUCT(E$ROW_PU$:H$ROW_LUNG$),2)</t>
  </si>
  <si>
    <t>1.29</t>
  </si>
  <si>
    <t>VG.0.10 - PI20</t>
  </si>
  <si>
    <t/>
  </si>
  <si>
    <t>0.30</t>
  </si>
  <si>
    <t>1.390</t>
  </si>
  <si>
    <t/>
  </si>
  <si>
    <t>ROUND(PRODUCT(E$ROW_PU$:H$ROW_LUNG$),2)</t>
  </si>
  <si>
    <t>0.42</t>
  </si>
  <si>
    <t>VG.0.10 - PI19</t>
  </si>
  <si>
    <t>2.00</t>
  </si>
  <si>
    <t>0.47</t>
  </si>
  <si>
    <t/>
  </si>
  <si>
    <t>2.850</t>
  </si>
  <si>
    <t>ROUND(PRODUCT(E$ROW_PU$:H$ROW_LUNG$),2)</t>
  </si>
  <si>
    <t>2.68</t>
  </si>
  <si>
    <t>VG.0.10 - PI19</t>
  </si>
  <si>
    <t/>
  </si>
  <si>
    <t>0.47</t>
  </si>
  <si>
    <t>1.790</t>
  </si>
  <si>
    <t/>
  </si>
  <si>
    <t>ROUND(PRODUCT(E$ROW_PU$:H$ROW_LUNG$),2)</t>
  </si>
  <si>
    <t>0.84</t>
  </si>
  <si>
    <t>VG.0.11 - Imbotte F03</t>
  </si>
  <si>
    <t>2.00</t>
  </si>
  <si>
    <t>0.33</t>
  </si>
  <si>
    <t/>
  </si>
  <si>
    <t>1.450</t>
  </si>
  <si>
    <t>ROUND(PRODUCT(E$ROW_PU$:H$ROW_LUNG$),2)</t>
  </si>
  <si>
    <t>0.96</t>
  </si>
  <si>
    <t>VG.0.11 - PI13</t>
  </si>
  <si>
    <t>2.00</t>
  </si>
  <si>
    <t>0.32</t>
  </si>
  <si>
    <t/>
  </si>
  <si>
    <t>2.000</t>
  </si>
  <si>
    <t>ROUND(PRODUCT(E$ROW_PU$:H$ROW_LUNG$),2)</t>
  </si>
  <si>
    <t>1.28</t>
  </si>
  <si>
    <t>VG.0.11 - PI13</t>
  </si>
  <si>
    <t/>
  </si>
  <si>
    <t>0.32</t>
  </si>
  <si>
    <t>0.750</t>
  </si>
  <si>
    <t>2.000</t>
  </si>
  <si>
    <t>ROUND(PRODUCT(E$ROW_PU$:H$ROW_LUNG$),2)</t>
  </si>
  <si>
    <t>0.48</t>
  </si>
  <si>
    <t>VG.0.12 - PI12</t>
  </si>
  <si>
    <t>2.00</t>
  </si>
  <si>
    <t>0.31</t>
  </si>
  <si>
    <t/>
  </si>
  <si>
    <t>2.100</t>
  </si>
  <si>
    <t>ROUND(PRODUCT(E$ROW_PU$:H$ROW_LUNG$),2)</t>
  </si>
  <si>
    <t>1.30</t>
  </si>
  <si>
    <t>VG.0.12 - PI12</t>
  </si>
  <si>
    <t/>
  </si>
  <si>
    <t>0.31</t>
  </si>
  <si>
    <t>1.120</t>
  </si>
  <si>
    <t/>
  </si>
  <si>
    <t>ROUND(PRODUCT(E$ROW_PU$:H$ROW_LUNG$),2)</t>
  </si>
  <si>
    <t>0.35</t>
  </si>
  <si>
    <t>VG.0.15 - Imbotte F04</t>
  </si>
  <si>
    <t>2.00</t>
  </si>
  <si>
    <t>0.32</t>
  </si>
  <si>
    <t/>
  </si>
  <si>
    <t>1.970</t>
  </si>
  <si>
    <t>ROUND(PRODUCT(E$ROW_PU$:H$ROW_LUNG$),2)</t>
  </si>
  <si>
    <t>1.26</t>
  </si>
  <si>
    <t>VG.0.15 - PI17</t>
  </si>
  <si>
    <t>2.00</t>
  </si>
  <si>
    <t>0.48</t>
  </si>
  <si>
    <t/>
  </si>
  <si>
    <t>1.900</t>
  </si>
  <si>
    <t>ROUND(PRODUCT(E$ROW_PU$:H$ROW_LUNG$),2)</t>
  </si>
  <si>
    <t>1.82</t>
  </si>
  <si>
    <t>VG.0.15 - PI17</t>
  </si>
  <si>
    <t/>
  </si>
  <si>
    <t>0.48</t>
  </si>
  <si>
    <t>0.740</t>
  </si>
  <si>
    <t/>
  </si>
  <si>
    <t>ROUND(PRODUCT(E$ROW_PU$:H$ROW_LUNG$),2)</t>
  </si>
  <si>
    <t>0.36</t>
  </si>
  <si>
    <t>VG.0.16  - Imbotte PI18</t>
  </si>
  <si>
    <t>2.00</t>
  </si>
  <si>
    <t>0.48</t>
  </si>
  <si>
    <t/>
  </si>
  <si>
    <t>1.860</t>
  </si>
  <si>
    <t>ROUND(PRODUCT(E$ROW_PU$:H$ROW_LUNG$),2)</t>
  </si>
  <si>
    <t>1.79</t>
  </si>
  <si>
    <t>VG.0.16 - F05</t>
  </si>
  <si>
    <t>2.00</t>
  </si>
  <si>
    <t>0.30</t>
  </si>
  <si>
    <t/>
  </si>
  <si>
    <t>1.970</t>
  </si>
  <si>
    <t>ROUND(PRODUCT(E$ROW_PU$:H$ROW_LUNG$),2)</t>
  </si>
  <si>
    <t>1.18</t>
  </si>
  <si>
    <t>VG.0.16 - F05</t>
  </si>
  <si>
    <t/>
  </si>
  <si>
    <t>0.30</t>
  </si>
  <si>
    <t>1.380</t>
  </si>
  <si>
    <t/>
  </si>
  <si>
    <t>ROUND(PRODUCT(E$ROW_PU$:H$ROW_LUNG$),2)</t>
  </si>
  <si>
    <t>0.41</t>
  </si>
  <si>
    <t>VG.0.16 - F06</t>
  </si>
  <si>
    <t>2.00</t>
  </si>
  <si>
    <t>0.30</t>
  </si>
  <si>
    <t/>
  </si>
  <si>
    <t>1.950</t>
  </si>
  <si>
    <t>ROUND(PRODUCT(E$ROW_PU$:H$ROW_LUNG$),2)</t>
  </si>
  <si>
    <t>1.17</t>
  </si>
  <si>
    <t>VG.0.16 - F06</t>
  </si>
  <si>
    <t/>
  </si>
  <si>
    <t>0.30</t>
  </si>
  <si>
    <t>1.370</t>
  </si>
  <si>
    <t/>
  </si>
  <si>
    <t>ROUND(PRODUCT(E$ROW_PU$:H$ROW_LUNG$),2)</t>
  </si>
  <si>
    <t>0.41</t>
  </si>
  <si>
    <t>VG.0.17 - F07</t>
  </si>
  <si>
    <t>2.00</t>
  </si>
  <si>
    <t>0.30</t>
  </si>
  <si>
    <t/>
  </si>
  <si>
    <t>1.910</t>
  </si>
  <si>
    <t>ROUND(PRODUCT(E$ROW_PU$:H$ROW_LUNG$),2)</t>
  </si>
  <si>
    <t>1.15</t>
  </si>
  <si>
    <t>VG.0.17 - F07</t>
  </si>
  <si>
    <t/>
  </si>
  <si>
    <t>0.30</t>
  </si>
  <si>
    <t>1.210</t>
  </si>
  <si>
    <t>1.910</t>
  </si>
  <si>
    <t>ROUND(PRODUCT(E$ROW_PU$:H$ROW_LUNG$),2)</t>
  </si>
  <si>
    <t>0.69</t>
  </si>
  <si>
    <t>VG.0.18 - P05</t>
  </si>
  <si>
    <t>2.00</t>
  </si>
  <si>
    <t>0.26</t>
  </si>
  <si>
    <t/>
  </si>
  <si>
    <t>2.040</t>
  </si>
  <si>
    <t>ROUND(PRODUCT(E$ROW_PU$:H$ROW_LUNG$),2)</t>
  </si>
  <si>
    <t>1.06</t>
  </si>
  <si>
    <t>VG.0.18 - P05</t>
  </si>
  <si>
    <t/>
  </si>
  <si>
    <t>0.26</t>
  </si>
  <si>
    <t>1.150</t>
  </si>
  <si>
    <t/>
  </si>
  <si>
    <t>ROUND(PRODUCT(E$ROW_PU$:H$ROW_LUNG$),2)</t>
  </si>
  <si>
    <t>0.30</t>
  </si>
  <si>
    <t>PIANO PRIMO</t>
  </si>
  <si>
    <t/>
  </si>
  <si>
    <t/>
  </si>
  <si>
    <t/>
  </si>
  <si>
    <t>0</t>
  </si>
  <si>
    <t>ROUND(PRODUCT(E$ROW_PU$:H$ROW_LUNG$),2)</t>
  </si>
  <si>
    <t>0.00</t>
  </si>
  <si>
    <t>VG.1.04 - F13</t>
  </si>
  <si>
    <t>2.00</t>
  </si>
  <si>
    <t>0.28</t>
  </si>
  <si>
    <t/>
  </si>
  <si>
    <t>1.920</t>
  </si>
  <si>
    <t>ROUND(PRODUCT(E$ROW_PU$:H$ROW_LUNG$),2)</t>
  </si>
  <si>
    <t>1.08</t>
  </si>
  <si>
    <t>VG.1.04 - F13</t>
  </si>
  <si>
    <t/>
  </si>
  <si>
    <t>0.28</t>
  </si>
  <si>
    <t>1.320</t>
  </si>
  <si>
    <t/>
  </si>
  <si>
    <t>ROUND(PRODUCT(E$ROW_PU$:H$ROW_LUNG$),2)</t>
  </si>
  <si>
    <t>0.37</t>
  </si>
  <si>
    <t>VG.1.06 - PI07</t>
  </si>
  <si>
    <t>2.00</t>
  </si>
  <si>
    <t>0.48</t>
  </si>
  <si>
    <t/>
  </si>
  <si>
    <t>2.100</t>
  </si>
  <si>
    <t>ROUND(PRODUCT(E$ROW_PU$:H$ROW_LUNG$),2)</t>
  </si>
  <si>
    <t>2.02</t>
  </si>
  <si>
    <t>VG.1.06 - PI07</t>
  </si>
  <si>
    <t/>
  </si>
  <si>
    <t>0.48</t>
  </si>
  <si>
    <t>0.890</t>
  </si>
  <si>
    <t/>
  </si>
  <si>
    <t>ROUND(PRODUCT(E$ROW_PU$:H$ROW_LUNG$),2)</t>
  </si>
  <si>
    <t>0.43</t>
  </si>
  <si>
    <t>VG.1.08 - F03</t>
  </si>
  <si>
    <t>2.00</t>
  </si>
  <si>
    <t>0.35</t>
  </si>
  <si>
    <t/>
  </si>
  <si>
    <t>1.860</t>
  </si>
  <si>
    <t>ROUND(PRODUCT(E$ROW_PU$:H$ROW_LUNG$),2)</t>
  </si>
  <si>
    <t>1.30</t>
  </si>
  <si>
    <t>VG.1.08 - F03</t>
  </si>
  <si>
    <t/>
  </si>
  <si>
    <t>0.35</t>
  </si>
  <si>
    <t>1.460</t>
  </si>
  <si>
    <t/>
  </si>
  <si>
    <t>ROUND(PRODUCT(E$ROW_PU$:H$ROW_LUNG$),2)</t>
  </si>
  <si>
    <t>0.51</t>
  </si>
  <si>
    <t>VG.1.09 - PI11</t>
  </si>
  <si>
    <t>2.00</t>
  </si>
  <si>
    <t>0.45</t>
  </si>
  <si>
    <t/>
  </si>
  <si>
    <t>2.100</t>
  </si>
  <si>
    <t>ROUND(PRODUCT(E$ROW_PU$:H$ROW_LUNG$),2)</t>
  </si>
  <si>
    <t>1.89</t>
  </si>
  <si>
    <t>VG.1.09 - PI11</t>
  </si>
  <si>
    <t/>
  </si>
  <si>
    <t>0.45</t>
  </si>
  <si>
    <t>0.830</t>
  </si>
  <si>
    <t/>
  </si>
  <si>
    <t>ROUND(PRODUCT(E$ROW_PU$:H$ROW_LUNG$),2)</t>
  </si>
  <si>
    <t>0.37</t>
  </si>
  <si>
    <t>VG.1.09 - F04</t>
  </si>
  <si>
    <t>2.00</t>
  </si>
  <si>
    <t>0.31</t>
  </si>
  <si>
    <t/>
  </si>
  <si>
    <t>1.930</t>
  </si>
  <si>
    <t>ROUND(PRODUCT(E$ROW_PU$:H$ROW_LUNG$),2)</t>
  </si>
  <si>
    <t>1.20</t>
  </si>
  <si>
    <t>VG.1.09 - F04</t>
  </si>
  <si>
    <t/>
  </si>
  <si>
    <t>0.31</t>
  </si>
  <si>
    <t>1.340</t>
  </si>
  <si>
    <t/>
  </si>
  <si>
    <t>ROUND(PRODUCT(E$ROW_PU$:H$ROW_LUNG$),2)</t>
  </si>
  <si>
    <t>0.42</t>
  </si>
  <si>
    <t>VG.1.10 - F07 e F08</t>
  </si>
  <si>
    <t>4.00</t>
  </si>
  <si>
    <t>0.26</t>
  </si>
  <si>
    <t/>
  </si>
  <si>
    <t>1.800</t>
  </si>
  <si>
    <t>ROUND(PRODUCT(E$ROW_PU$:H$ROW_LUNG$),2)</t>
  </si>
  <si>
    <t>1.87</t>
  </si>
  <si>
    <t>VG.1.10 - F07 e F08</t>
  </si>
  <si>
    <t>2.00</t>
  </si>
  <si>
    <t>0.26</t>
  </si>
  <si>
    <t>1.260</t>
  </si>
  <si>
    <t/>
  </si>
  <si>
    <t>ROUND(PRODUCT(E$ROW_PU$:H$ROW_LUNG$),2)</t>
  </si>
  <si>
    <t>0.66</t>
  </si>
  <si>
    <t>3'</t>
  </si>
  <si>
    <t>SOMMANO m²</t>
  </si>
  <si>
    <t>ROUND(SUM(I$ROW_ID_SOMMANO_INIT$:I$ROW_ID_SOMMANO_FINE$),2)</t>
  </si>
  <si>
    <t>406.80</t>
  </si>
  <si>
    <t>10.19</t>
  </si>
  <si>
    <t>ROUND(PRODUCT(I$ROW_SOMMANO_QTA$:J$ROW_UNITARIO$),2)</t>
  </si>
  <si>
    <t>4145.29</t>
  </si>
  <si>
    <t/>
  </si>
  <si>
    <t>180</t>
  </si>
  <si>
    <t>N.P.010</t>
  </si>
  <si>
    <t>Sovreapprezzo alla voce 1C.01.090.0020.b scrostamento di intonaco ammalorato per lavorazione da effettuarsi con particolare cura per non danneggiare le strutture murarie sottostanti e i manufatti presenti.</t>
  </si>
  <si>
    <t>M I S U R A Z I O N I:</t>
  </si>
  <si>
    <t>Vedi voce n° 179 [m² 406.80]</t>
  </si>
  <si>
    <t/>
  </si>
  <si>
    <t/>
  </si>
  <si>
    <t/>
  </si>
  <si>
    <t/>
  </si>
  <si>
    <t>ROUND(PRODUCT(E$ROW_PU$:H$ROW_LUNG$,406.80),2)</t>
  </si>
  <si>
    <t>406.80</t>
  </si>
  <si>
    <t>3'</t>
  </si>
  <si>
    <t>SOMMANO m2</t>
  </si>
  <si>
    <t>ROUND(SUM(I$ROW_ID_SOMMANO_INIT$:I$ROW_ID_SOMMANO_FINE$),2)</t>
  </si>
  <si>
    <t>406.80</t>
  </si>
  <si>
    <t>7.28</t>
  </si>
  <si>
    <t>ROUND(PRODUCT(I$ROW_SOMMANO_QTA$:J$ROW_UNITARIO$),2)</t>
  </si>
  <si>
    <t>2961.50</t>
  </si>
  <si>
    <t/>
  </si>
  <si>
    <t>181</t>
  </si>
  <si>
    <t>1C.25.200.0110</t>
  </si>
  <si>
    <t>Rimozione di depositi superficiali incoerenti a secco con pennellesse, spazzole e aspiratori; compresi gli oneri relativi alla protezione delle superfici circostanti, per tutti i tipi di paramento murario, le assistenze murarie, i piani di lavoro, la pulizia ed allontanamento dei materiali di risulta.</t>
  </si>
  <si>
    <t>M I S U R A Z I O N I:</t>
  </si>
  <si>
    <t>Vedi voce n° 178 [m2 633.46]</t>
  </si>
  <si>
    <t/>
  </si>
  <si>
    <t/>
  </si>
  <si>
    <t/>
  </si>
  <si>
    <t/>
  </si>
  <si>
    <t>ROUND(PRODUCT(E$ROW_PU$:H$ROW_LUNG$,633.46),2)</t>
  </si>
  <si>
    <t>633.46</t>
  </si>
  <si>
    <t>3'</t>
  </si>
  <si>
    <t>SOMMANO m²</t>
  </si>
  <si>
    <t>ROUND(SUM(I$ROW_ID_SOMMANO_INIT$:I$ROW_ID_SOMMANO_FINE$),2)</t>
  </si>
  <si>
    <t>633.46</t>
  </si>
  <si>
    <t>8.49</t>
  </si>
  <si>
    <t>ROUND(PRODUCT(I$ROW_SOMMANO_QTA$:J$ROW_UNITARIO$),2)</t>
  </si>
  <si>
    <t>5378.08</t>
  </si>
  <si>
    <t/>
  </si>
  <si>
    <t>182</t>
  </si>
  <si>
    <t>A08.013.005.a</t>
  </si>
  <si>
    <t>Intonaco civile costituito da primo strato di rinzaffo dello spessore medio di 5 mm con malta preconfezionata a grana grossa naturale ad altissima porosità, igroscopicità e traspirabilità, costituita da pura calce idraulica naturale NHL 3.5, calce idraulica HL 5, pozzolana naturale micronizzata ed inerti di sabbia silicea e calcare dolomitico granulometria 0 ÷ 2,5 mm, successivo doppio strato di spessore totale di circa 15 mm con malta di pura calce idraulica NHL 3.5, pozzolana naturale micronizzata, inerti di sabbia silicea e calcare dolomitico di granulometria 0 ÷ 2,5 mm, rasatura finale con intonaco rasante di pura calce NHL 3.5, inerti di sabbia silicea o calcare dolomitico di granulometria 0,1 ÷ 1,4 mm, per uno spessore totale di 20 mm: applicato a mano. Prezzario Regione Emilia Romagna Aggionamento infrannuale 2022</t>
  </si>
  <si>
    <t>M I S U R A Z I O N I:</t>
  </si>
  <si>
    <t>Vedi voce n° 178 [m2 633.46]</t>
  </si>
  <si>
    <t/>
  </si>
  <si>
    <t/>
  </si>
  <si>
    <t/>
  </si>
  <si>
    <t/>
  </si>
  <si>
    <t>ROUND(PRODUCT(E$ROW_PU$:H$ROW_LUNG$,633.46),2)</t>
  </si>
  <si>
    <t>633.46</t>
  </si>
  <si>
    <t>A detrarre interrato</t>
  </si>
  <si>
    <t/>
  </si>
  <si>
    <t/>
  </si>
  <si>
    <t/>
  </si>
  <si>
    <t>0</t>
  </si>
  <si>
    <t>ROUND(PRODUCT(E$ROW_PU$:H$ROW_LUNG$),2)</t>
  </si>
  <si>
    <t>0.00</t>
  </si>
  <si>
    <t>VG.INT.01</t>
  </si>
  <si>
    <t>6.30</t>
  </si>
  <si>
    <t/>
  </si>
  <si>
    <t/>
  </si>
  <si>
    <t/>
  </si>
  <si>
    <t>ROUND(PRODUCT(E$ROW_PU$:H$ROW_LUNG$,-1),2)</t>
  </si>
  <si>
    <t>-6.30</t>
  </si>
  <si>
    <t>3</t>
  </si>
  <si>
    <t>VG.INT.01</t>
  </si>
  <si>
    <t>7.41</t>
  </si>
  <si>
    <t/>
  </si>
  <si>
    <t/>
  </si>
  <si>
    <t/>
  </si>
  <si>
    <t>ROUND(PRODUCT(E$ROW_PU$:H$ROW_LUNG$,-1),2)</t>
  </si>
  <si>
    <t>-7.41</t>
  </si>
  <si>
    <t>3</t>
  </si>
  <si>
    <t>VG.INT.01</t>
  </si>
  <si>
    <t>6.75</t>
  </si>
  <si>
    <t/>
  </si>
  <si>
    <t/>
  </si>
  <si>
    <t/>
  </si>
  <si>
    <t>ROUND(PRODUCT(E$ROW_PU$:H$ROW_LUNG$,-1),2)</t>
  </si>
  <si>
    <t>-6.75</t>
  </si>
  <si>
    <t>3</t>
  </si>
  <si>
    <t>VG.INT.01</t>
  </si>
  <si>
    <t>8.80</t>
  </si>
  <si>
    <t/>
  </si>
  <si>
    <t/>
  </si>
  <si>
    <t/>
  </si>
  <si>
    <t>ROUND(PRODUCT(E$ROW_PU$:H$ROW_LUNG$,-1),2)</t>
  </si>
  <si>
    <t>-8.80</t>
  </si>
  <si>
    <t>3</t>
  </si>
  <si>
    <t>Porzioni di paramento murario ricostruite</t>
  </si>
  <si>
    <t/>
  </si>
  <si>
    <t/>
  </si>
  <si>
    <t/>
  </si>
  <si>
    <t>0</t>
  </si>
  <si>
    <t>ROUND(PRODUCT(E$ROW_PU$:H$ROW_LUNG$),2)</t>
  </si>
  <si>
    <t>0.00</t>
  </si>
  <si>
    <t>Vedi voce n° 177 [m² 10.86]</t>
  </si>
  <si>
    <t/>
  </si>
  <si>
    <t/>
  </si>
  <si>
    <t/>
  </si>
  <si>
    <t/>
  </si>
  <si>
    <t>ROUND(PRODUCT(E$ROW_PU$:H$ROW_LUNG$,10.86),2)</t>
  </si>
  <si>
    <t>10.86</t>
  </si>
  <si>
    <t>Imbotti di porte e finestre</t>
  </si>
  <si>
    <t/>
  </si>
  <si>
    <t/>
  </si>
  <si>
    <t/>
  </si>
  <si>
    <t>0</t>
  </si>
  <si>
    <t>ROUND(PRODUCT(E$ROW_PU$:H$ROW_LUNG$),2)</t>
  </si>
  <si>
    <t>0.00</t>
  </si>
  <si>
    <t>PIANO TERRA</t>
  </si>
  <si>
    <t/>
  </si>
  <si>
    <t/>
  </si>
  <si>
    <t/>
  </si>
  <si>
    <t>0</t>
  </si>
  <si>
    <t>ROUND(PRODUCT(E$ROW_PU$:H$ROW_LUNG$),2)</t>
  </si>
  <si>
    <t>0.00</t>
  </si>
  <si>
    <t>VG.0.01 - P06</t>
  </si>
  <si>
    <t>2.00</t>
  </si>
  <si>
    <t>0.38</t>
  </si>
  <si>
    <t/>
  </si>
  <si>
    <t>2.250</t>
  </si>
  <si>
    <t>ROUND(PRODUCT(E$ROW_PU$:H$ROW_LUNG$),2)</t>
  </si>
  <si>
    <t>1.71</t>
  </si>
  <si>
    <t>VG.0.01 - P06</t>
  </si>
  <si>
    <t/>
  </si>
  <si>
    <t>0.34</t>
  </si>
  <si>
    <t>1.220</t>
  </si>
  <si>
    <t/>
  </si>
  <si>
    <t>ROUND(PRODUCT(E$ROW_PU$:H$ROW_LUNG$),2)</t>
  </si>
  <si>
    <t>0.41</t>
  </si>
  <si>
    <t>VG.0.01 - PI01</t>
  </si>
  <si>
    <t>2.00</t>
  </si>
  <si>
    <t>0.31</t>
  </si>
  <si>
    <t/>
  </si>
  <si>
    <t>2.000</t>
  </si>
  <si>
    <t>ROUND(PRODUCT(E$ROW_PU$:H$ROW_LUNG$),2)</t>
  </si>
  <si>
    <t>1.24</t>
  </si>
  <si>
    <t>VG.0.01 - PI01</t>
  </si>
  <si>
    <t/>
  </si>
  <si>
    <t>0.31</t>
  </si>
  <si>
    <t>0.840</t>
  </si>
  <si>
    <t/>
  </si>
  <si>
    <t>ROUND(PRODUCT(E$ROW_PU$:H$ROW_LUNG$),2)</t>
  </si>
  <si>
    <t>0.26</t>
  </si>
  <si>
    <t>VG.0.02 - P03</t>
  </si>
  <si>
    <t>2.00</t>
  </si>
  <si>
    <t>0.49</t>
  </si>
  <si>
    <t/>
  </si>
  <si>
    <t>2.200</t>
  </si>
  <si>
    <t>ROUND(PRODUCT(E$ROW_PU$:H$ROW_LUNG$),2)</t>
  </si>
  <si>
    <t>2.16</t>
  </si>
  <si>
    <t>VG.0.02 - P03</t>
  </si>
  <si>
    <t/>
  </si>
  <si>
    <t>0.49</t>
  </si>
  <si>
    <t>1.090</t>
  </si>
  <si>
    <t/>
  </si>
  <si>
    <t>ROUND(PRODUCT(E$ROW_PU$:H$ROW_LUNG$),2)</t>
  </si>
  <si>
    <t>0.53</t>
  </si>
  <si>
    <t>VG.0.02 - PI02</t>
  </si>
  <si>
    <t>2.00</t>
  </si>
  <si>
    <t>0.33</t>
  </si>
  <si>
    <t/>
  </si>
  <si>
    <t>1.900</t>
  </si>
  <si>
    <t>ROUND(PRODUCT(E$ROW_PU$:H$ROW_LUNG$),2)</t>
  </si>
  <si>
    <t>1.25</t>
  </si>
  <si>
    <t>VG.0.02 - PI02</t>
  </si>
  <si>
    <t/>
  </si>
  <si>
    <t>0.33</t>
  </si>
  <si>
    <t>0.770</t>
  </si>
  <si>
    <t/>
  </si>
  <si>
    <t>ROUND(PRODUCT(E$ROW_PU$:H$ROW_LUNG$),2)</t>
  </si>
  <si>
    <t>0.25</t>
  </si>
  <si>
    <t>VG.0.02 - PI22</t>
  </si>
  <si>
    <t>2.00</t>
  </si>
  <si>
    <t>0.33</t>
  </si>
  <si>
    <t/>
  </si>
  <si>
    <t>2.150</t>
  </si>
  <si>
    <t>ROUND(PRODUCT(E$ROW_PU$:H$ROW_LUNG$),2)</t>
  </si>
  <si>
    <t>1.42</t>
  </si>
  <si>
    <t>VG.0.02 - PI22</t>
  </si>
  <si>
    <t/>
  </si>
  <si>
    <t>0.33</t>
  </si>
  <si>
    <t>1.120</t>
  </si>
  <si>
    <t/>
  </si>
  <si>
    <t>ROUND(PRODUCT(E$ROW_PU$:H$ROW_LUNG$),2)</t>
  </si>
  <si>
    <t>0.37</t>
  </si>
  <si>
    <t>VG.0.03 - F13</t>
  </si>
  <si>
    <t>2.00</t>
  </si>
  <si>
    <t>0.31</t>
  </si>
  <si>
    <t/>
  </si>
  <si>
    <t>1.230</t>
  </si>
  <si>
    <t>ROUND(PRODUCT(E$ROW_PU$:H$ROW_LUNG$),2)</t>
  </si>
  <si>
    <t>0.76</t>
  </si>
  <si>
    <t>VG.0.03 - F13</t>
  </si>
  <si>
    <t/>
  </si>
  <si>
    <t>0.31</t>
  </si>
  <si>
    <t>1.040</t>
  </si>
  <si>
    <t/>
  </si>
  <si>
    <t>ROUND(PRODUCT(E$ROW_PU$:H$ROW_LUNG$),2)</t>
  </si>
  <si>
    <t>0.32</t>
  </si>
  <si>
    <t>VG.0.03 - F14</t>
  </si>
  <si>
    <t>2.00</t>
  </si>
  <si>
    <t>0.31</t>
  </si>
  <si>
    <t/>
  </si>
  <si>
    <t>1.200</t>
  </si>
  <si>
    <t>ROUND(PRODUCT(E$ROW_PU$:H$ROW_LUNG$),2)</t>
  </si>
  <si>
    <t>0.74</t>
  </si>
  <si>
    <t>VG.0.03 - F14</t>
  </si>
  <si>
    <t/>
  </si>
  <si>
    <t>0.31</t>
  </si>
  <si>
    <t>1.090</t>
  </si>
  <si>
    <t/>
  </si>
  <si>
    <t>ROUND(PRODUCT(E$ROW_PU$:H$ROW_LUNG$),2)</t>
  </si>
  <si>
    <t>0.34</t>
  </si>
  <si>
    <t>VG.0.03 - PI24</t>
  </si>
  <si>
    <t>2.00</t>
  </si>
  <si>
    <t>0.47</t>
  </si>
  <si>
    <t/>
  </si>
  <si>
    <t>1.930</t>
  </si>
  <si>
    <t>ROUND(PRODUCT(E$ROW_PU$:H$ROW_LUNG$),2)</t>
  </si>
  <si>
    <t>1.81</t>
  </si>
  <si>
    <t>VG.0.03 - PI24</t>
  </si>
  <si>
    <t/>
  </si>
  <si>
    <t>0.47</t>
  </si>
  <si>
    <t>1.380</t>
  </si>
  <si>
    <t/>
  </si>
  <si>
    <t>ROUND(PRODUCT(E$ROW_PU$:H$ROW_LUNG$),2)</t>
  </si>
  <si>
    <t>0.65</t>
  </si>
  <si>
    <t>VG.0.04 - PI10</t>
  </si>
  <si>
    <t>2.00</t>
  </si>
  <si>
    <t>0.46</t>
  </si>
  <si>
    <t/>
  </si>
  <si>
    <t>1.900</t>
  </si>
  <si>
    <t>ROUND(PRODUCT(E$ROW_PU$:H$ROW_LUNG$),2)</t>
  </si>
  <si>
    <t>1.75</t>
  </si>
  <si>
    <t>VG.0.04 - PI10</t>
  </si>
  <si>
    <t/>
  </si>
  <si>
    <t>0.46</t>
  </si>
  <si>
    <t>0.930</t>
  </si>
  <si>
    <t/>
  </si>
  <si>
    <t>ROUND(PRODUCT(E$ROW_PU$:H$ROW_LUNG$),2)</t>
  </si>
  <si>
    <t>0.43</t>
  </si>
  <si>
    <t>VG.0.04 - PI06</t>
  </si>
  <si>
    <t>2.00</t>
  </si>
  <si>
    <t>0.49</t>
  </si>
  <si>
    <t/>
  </si>
  <si>
    <t>1.900</t>
  </si>
  <si>
    <t>ROUND(PRODUCT(E$ROW_PU$:H$ROW_LUNG$),2)</t>
  </si>
  <si>
    <t>1.86</t>
  </si>
  <si>
    <t>VG.0.04 - PI06</t>
  </si>
  <si>
    <t/>
  </si>
  <si>
    <t>0.49</t>
  </si>
  <si>
    <t>0.880</t>
  </si>
  <si>
    <t/>
  </si>
  <si>
    <t>ROUND(PRODUCT(E$ROW_PU$:H$ROW_LUNG$),2)</t>
  </si>
  <si>
    <t>0.43</t>
  </si>
  <si>
    <t>VG.0.04 - PI05</t>
  </si>
  <si>
    <t>2.00</t>
  </si>
  <si>
    <t>0.40</t>
  </si>
  <si>
    <t/>
  </si>
  <si>
    <t>2.130</t>
  </si>
  <si>
    <t>ROUND(PRODUCT(E$ROW_PU$:H$ROW_LUNG$),2)</t>
  </si>
  <si>
    <t>1.70</t>
  </si>
  <si>
    <t>VG.0.04 - PI05</t>
  </si>
  <si>
    <t/>
  </si>
  <si>
    <t>0.40</t>
  </si>
  <si>
    <t>1.540</t>
  </si>
  <si>
    <t/>
  </si>
  <si>
    <t>ROUND(PRODUCT(E$ROW_PU$:H$ROW_LUNG$),2)</t>
  </si>
  <si>
    <t>0.62</t>
  </si>
  <si>
    <t>VG.0.06 - F10</t>
  </si>
  <si>
    <t>2.00</t>
  </si>
  <si>
    <t>0.17</t>
  </si>
  <si>
    <t/>
  </si>
  <si>
    <t>0.760</t>
  </si>
  <si>
    <t>ROUND(PRODUCT(E$ROW_PU$:H$ROW_LUNG$),2)</t>
  </si>
  <si>
    <t>0.26</t>
  </si>
  <si>
    <t>VG.0.06 - F10</t>
  </si>
  <si>
    <t/>
  </si>
  <si>
    <t>0.17</t>
  </si>
  <si>
    <t>0.600</t>
  </si>
  <si>
    <t/>
  </si>
  <si>
    <t>ROUND(PRODUCT(E$ROW_PU$:H$ROW_LUNG$),2)</t>
  </si>
  <si>
    <t>0.10</t>
  </si>
  <si>
    <t>VG.0.08 - F08 e F09</t>
  </si>
  <si>
    <t>4.00</t>
  </si>
  <si>
    <t>0.27</t>
  </si>
  <si>
    <t/>
  </si>
  <si>
    <t>1.920</t>
  </si>
  <si>
    <t>ROUND(PRODUCT(E$ROW_PU$:H$ROW_LUNG$),2)</t>
  </si>
  <si>
    <t>2.07</t>
  </si>
  <si>
    <t>VG.0.08 - F08 e F09</t>
  </si>
  <si>
    <t>2.00</t>
  </si>
  <si>
    <t>0.27</t>
  </si>
  <si>
    <t>1.245</t>
  </si>
  <si>
    <t/>
  </si>
  <si>
    <t>ROUND(PRODUCT(E$ROW_PU$:H$ROW_LUNG$),2)</t>
  </si>
  <si>
    <t>0.67</t>
  </si>
  <si>
    <t>VG.0.08 - PI09</t>
  </si>
  <si>
    <t>2.00</t>
  </si>
  <si>
    <t>0.31</t>
  </si>
  <si>
    <t/>
  </si>
  <si>
    <t>2.040</t>
  </si>
  <si>
    <t>ROUND(PRODUCT(E$ROW_PU$:H$ROW_LUNG$),2)</t>
  </si>
  <si>
    <t>1.26</t>
  </si>
  <si>
    <t>VG.0.08 - PI09</t>
  </si>
  <si>
    <t/>
  </si>
  <si>
    <t>0.31</t>
  </si>
  <si>
    <t>1.460</t>
  </si>
  <si>
    <t/>
  </si>
  <si>
    <t>ROUND(PRODUCT(E$ROW_PU$:H$ROW_LUNG$),2)</t>
  </si>
  <si>
    <t>0.45</t>
  </si>
  <si>
    <t>VG.0.09 - P02 - Sviluppo 8.75 ml</t>
  </si>
  <si>
    <t/>
  </si>
  <si>
    <t>0.53</t>
  </si>
  <si>
    <t>8.750</t>
  </si>
  <si>
    <t/>
  </si>
  <si>
    <t>ROUND(PRODUCT(E$ROW_PU$:H$ROW_LUNG$),2)</t>
  </si>
  <si>
    <t>4.64</t>
  </si>
  <si>
    <t>VG.0.09 - F01 e F02</t>
  </si>
  <si>
    <t>4.00</t>
  </si>
  <si>
    <t>0.37</t>
  </si>
  <si>
    <t/>
  </si>
  <si>
    <t>2.130</t>
  </si>
  <si>
    <t>ROUND(PRODUCT(E$ROW_PU$:H$ROW_LUNG$),2)</t>
  </si>
  <si>
    <t>3.15</t>
  </si>
  <si>
    <t>VG.0.09 - F01 e F02</t>
  </si>
  <si>
    <t/>
  </si>
  <si>
    <t>0.37</t>
  </si>
  <si>
    <t>1.880</t>
  </si>
  <si>
    <t/>
  </si>
  <si>
    <t>ROUND(PRODUCT(E$ROW_PU$:H$ROW_LUNG$),2)</t>
  </si>
  <si>
    <t>0.70</t>
  </si>
  <si>
    <t>VG.0.10 - P01 - Sviluppo 8.75 ml</t>
  </si>
  <si>
    <t/>
  </si>
  <si>
    <t>0.45</t>
  </si>
  <si>
    <t>8.750</t>
  </si>
  <si>
    <t/>
  </si>
  <si>
    <t>ROUND(PRODUCT(E$ROW_PU$:H$ROW_LUNG$),2)</t>
  </si>
  <si>
    <t>3.94</t>
  </si>
  <si>
    <t>VG.0.10 - PI25</t>
  </si>
  <si>
    <t>2.00</t>
  </si>
  <si>
    <t>0.48</t>
  </si>
  <si>
    <t/>
  </si>
  <si>
    <t>2.070</t>
  </si>
  <si>
    <t>ROUND(PRODUCT(E$ROW_PU$:H$ROW_LUNG$),2)</t>
  </si>
  <si>
    <t>1.99</t>
  </si>
  <si>
    <t>VG.0.10 - PI25</t>
  </si>
  <si>
    <t/>
  </si>
  <si>
    <t>0.48</t>
  </si>
  <si>
    <t>1.060</t>
  </si>
  <si>
    <t/>
  </si>
  <si>
    <t>ROUND(PRODUCT(E$ROW_PU$:H$ROW_LUNG$),2)</t>
  </si>
  <si>
    <t>0.51</t>
  </si>
  <si>
    <t>VG.0.10 - PI20</t>
  </si>
  <si>
    <t>2.00</t>
  </si>
  <si>
    <t>0.30</t>
  </si>
  <si>
    <t/>
  </si>
  <si>
    <t>2.150</t>
  </si>
  <si>
    <t>ROUND(PRODUCT(E$ROW_PU$:H$ROW_LUNG$),2)</t>
  </si>
  <si>
    <t>1.29</t>
  </si>
  <si>
    <t>VG.0.10 - PI20</t>
  </si>
  <si>
    <t/>
  </si>
  <si>
    <t>0.30</t>
  </si>
  <si>
    <t>1.390</t>
  </si>
  <si>
    <t/>
  </si>
  <si>
    <t>ROUND(PRODUCT(E$ROW_PU$:H$ROW_LUNG$),2)</t>
  </si>
  <si>
    <t>0.42</t>
  </si>
  <si>
    <t>VG.0.10 - PI19</t>
  </si>
  <si>
    <t>2.00</t>
  </si>
  <si>
    <t>0.47</t>
  </si>
  <si>
    <t/>
  </si>
  <si>
    <t>2.850</t>
  </si>
  <si>
    <t>ROUND(PRODUCT(E$ROW_PU$:H$ROW_LUNG$),2)</t>
  </si>
  <si>
    <t>2.68</t>
  </si>
  <si>
    <t>VG.0.10 - PI19</t>
  </si>
  <si>
    <t/>
  </si>
  <si>
    <t>0.47</t>
  </si>
  <si>
    <t>1.790</t>
  </si>
  <si>
    <t/>
  </si>
  <si>
    <t>ROUND(PRODUCT(E$ROW_PU$:H$ROW_LUNG$),2)</t>
  </si>
  <si>
    <t>0.84</t>
  </si>
  <si>
    <t>VG.0.11 - PI13</t>
  </si>
  <si>
    <t>2.00</t>
  </si>
  <si>
    <t>0.32</t>
  </si>
  <si>
    <t/>
  </si>
  <si>
    <t>2.000</t>
  </si>
  <si>
    <t>ROUND(PRODUCT(E$ROW_PU$:H$ROW_LUNG$),2)</t>
  </si>
  <si>
    <t>1.28</t>
  </si>
  <si>
    <t>VG.0.11 - PI13</t>
  </si>
  <si>
    <t/>
  </si>
  <si>
    <t>0.32</t>
  </si>
  <si>
    <t>0.750</t>
  </si>
  <si>
    <t>2.000</t>
  </si>
  <si>
    <t>ROUND(PRODUCT(E$ROW_PU$:H$ROW_LUNG$),2)</t>
  </si>
  <si>
    <t>0.48</t>
  </si>
  <si>
    <t>VG.0.12 - PI12</t>
  </si>
  <si>
    <t>2.00</t>
  </si>
  <si>
    <t>0.31</t>
  </si>
  <si>
    <t/>
  </si>
  <si>
    <t>2.100</t>
  </si>
  <si>
    <t>ROUND(PRODUCT(E$ROW_PU$:H$ROW_LUNG$),2)</t>
  </si>
  <si>
    <t>1.30</t>
  </si>
  <si>
    <t>VG.0.12 - PI12</t>
  </si>
  <si>
    <t/>
  </si>
  <si>
    <t>0.31</t>
  </si>
  <si>
    <t>1.120</t>
  </si>
  <si>
    <t/>
  </si>
  <si>
    <t>ROUND(PRODUCT(E$ROW_PU$:H$ROW_LUNG$),2)</t>
  </si>
  <si>
    <t>0.35</t>
  </si>
  <si>
    <t>VG.0.15 - PI17</t>
  </si>
  <si>
    <t>2.00</t>
  </si>
  <si>
    <t>0.48</t>
  </si>
  <si>
    <t/>
  </si>
  <si>
    <t>1.900</t>
  </si>
  <si>
    <t>ROUND(PRODUCT(E$ROW_PU$:H$ROW_LUNG$),2)</t>
  </si>
  <si>
    <t>1.82</t>
  </si>
  <si>
    <t>VG.0.15 - PI17</t>
  </si>
  <si>
    <t/>
  </si>
  <si>
    <t>0.48</t>
  </si>
  <si>
    <t>0.740</t>
  </si>
  <si>
    <t/>
  </si>
  <si>
    <t>ROUND(PRODUCT(E$ROW_PU$:H$ROW_LUNG$),2)</t>
  </si>
  <si>
    <t>0.36</t>
  </si>
  <si>
    <t>VG.0.16 - F05</t>
  </si>
  <si>
    <t>2.00</t>
  </si>
  <si>
    <t>0.30</t>
  </si>
  <si>
    <t/>
  </si>
  <si>
    <t>1.970</t>
  </si>
  <si>
    <t>ROUND(PRODUCT(E$ROW_PU$:H$ROW_LUNG$),2)</t>
  </si>
  <si>
    <t>1.18</t>
  </si>
  <si>
    <t>VG.0.16 - F05</t>
  </si>
  <si>
    <t/>
  </si>
  <si>
    <t>0.30</t>
  </si>
  <si>
    <t>1.380</t>
  </si>
  <si>
    <t/>
  </si>
  <si>
    <t>ROUND(PRODUCT(E$ROW_PU$:H$ROW_LUNG$),2)</t>
  </si>
  <si>
    <t>0.41</t>
  </si>
  <si>
    <t>VG.0.16 - F06</t>
  </si>
  <si>
    <t>2.00</t>
  </si>
  <si>
    <t>0.30</t>
  </si>
  <si>
    <t/>
  </si>
  <si>
    <t>1.950</t>
  </si>
  <si>
    <t>ROUND(PRODUCT(E$ROW_PU$:H$ROW_LUNG$),2)</t>
  </si>
  <si>
    <t>1.17</t>
  </si>
  <si>
    <t>VG.0.16 - F06</t>
  </si>
  <si>
    <t/>
  </si>
  <si>
    <t>0.30</t>
  </si>
  <si>
    <t>1.370</t>
  </si>
  <si>
    <t/>
  </si>
  <si>
    <t>ROUND(PRODUCT(E$ROW_PU$:H$ROW_LUNG$),2)</t>
  </si>
  <si>
    <t>0.41</t>
  </si>
  <si>
    <t>VG.0.17 - F07</t>
  </si>
  <si>
    <t>2.00</t>
  </si>
  <si>
    <t>0.30</t>
  </si>
  <si>
    <t/>
  </si>
  <si>
    <t>1.910</t>
  </si>
  <si>
    <t>ROUND(PRODUCT(E$ROW_PU$:H$ROW_LUNG$),2)</t>
  </si>
  <si>
    <t>1.15</t>
  </si>
  <si>
    <t>VG.0.17 - F07</t>
  </si>
  <si>
    <t/>
  </si>
  <si>
    <t>0.30</t>
  </si>
  <si>
    <t>1.210</t>
  </si>
  <si>
    <t>1.910</t>
  </si>
  <si>
    <t>ROUND(PRODUCT(E$ROW_PU$:H$ROW_LUNG$),2)</t>
  </si>
  <si>
    <t>0.69</t>
  </si>
  <si>
    <t>VG.0.18 - P05</t>
  </si>
  <si>
    <t>2.00</t>
  </si>
  <si>
    <t>0.26</t>
  </si>
  <si>
    <t/>
  </si>
  <si>
    <t>2.040</t>
  </si>
  <si>
    <t>ROUND(PRODUCT(E$ROW_PU$:H$ROW_LUNG$),2)</t>
  </si>
  <si>
    <t>1.06</t>
  </si>
  <si>
    <t>VG.0.18 - P05</t>
  </si>
  <si>
    <t/>
  </si>
  <si>
    <t>0.26</t>
  </si>
  <si>
    <t>1.150</t>
  </si>
  <si>
    <t/>
  </si>
  <si>
    <t>ROUND(PRODUCT(E$ROW_PU$:H$ROW_LUNG$),2)</t>
  </si>
  <si>
    <t>0.30</t>
  </si>
  <si>
    <t>PIANO PRIMO</t>
  </si>
  <si>
    <t/>
  </si>
  <si>
    <t/>
  </si>
  <si>
    <t/>
  </si>
  <si>
    <t>0</t>
  </si>
  <si>
    <t>ROUND(PRODUCT(E$ROW_PU$:H$ROW_LUNG$),2)</t>
  </si>
  <si>
    <t>0.00</t>
  </si>
  <si>
    <t>VG.1.04 - F13</t>
  </si>
  <si>
    <t>2.00</t>
  </si>
  <si>
    <t>0.28</t>
  </si>
  <si>
    <t/>
  </si>
  <si>
    <t>1.920</t>
  </si>
  <si>
    <t>ROUND(PRODUCT(E$ROW_PU$:H$ROW_LUNG$),2)</t>
  </si>
  <si>
    <t>1.08</t>
  </si>
  <si>
    <t>VG.1.04 - F13</t>
  </si>
  <si>
    <t/>
  </si>
  <si>
    <t>0.28</t>
  </si>
  <si>
    <t>1.320</t>
  </si>
  <si>
    <t/>
  </si>
  <si>
    <t>ROUND(PRODUCT(E$ROW_PU$:H$ROW_LUNG$),2)</t>
  </si>
  <si>
    <t>0.37</t>
  </si>
  <si>
    <t>VG.1.06 - PI07</t>
  </si>
  <si>
    <t>2.00</t>
  </si>
  <si>
    <t>0.48</t>
  </si>
  <si>
    <t/>
  </si>
  <si>
    <t>2.100</t>
  </si>
  <si>
    <t>ROUND(PRODUCT(E$ROW_PU$:H$ROW_LUNG$),2)</t>
  </si>
  <si>
    <t>2.02</t>
  </si>
  <si>
    <t>VG.1.06 - PI07</t>
  </si>
  <si>
    <t/>
  </si>
  <si>
    <t>0.48</t>
  </si>
  <si>
    <t>0.890</t>
  </si>
  <si>
    <t/>
  </si>
  <si>
    <t>ROUND(PRODUCT(E$ROW_PU$:H$ROW_LUNG$),2)</t>
  </si>
  <si>
    <t>0.43</t>
  </si>
  <si>
    <t>VG.1.08 - F03</t>
  </si>
  <si>
    <t>2.00</t>
  </si>
  <si>
    <t>0.35</t>
  </si>
  <si>
    <t/>
  </si>
  <si>
    <t>1.860</t>
  </si>
  <si>
    <t>ROUND(PRODUCT(E$ROW_PU$:H$ROW_LUNG$),2)</t>
  </si>
  <si>
    <t>1.30</t>
  </si>
  <si>
    <t>VG.1.08 - F03</t>
  </si>
  <si>
    <t/>
  </si>
  <si>
    <t>0.35</t>
  </si>
  <si>
    <t>1.460</t>
  </si>
  <si>
    <t/>
  </si>
  <si>
    <t>ROUND(PRODUCT(E$ROW_PU$:H$ROW_LUNG$),2)</t>
  </si>
  <si>
    <t>0.51</t>
  </si>
  <si>
    <t>VG.1.09 - PI11</t>
  </si>
  <si>
    <t>2.00</t>
  </si>
  <si>
    <t>0.45</t>
  </si>
  <si>
    <t/>
  </si>
  <si>
    <t>2.100</t>
  </si>
  <si>
    <t>ROUND(PRODUCT(E$ROW_PU$:H$ROW_LUNG$),2)</t>
  </si>
  <si>
    <t>1.89</t>
  </si>
  <si>
    <t>VG.1.09 - PI11</t>
  </si>
  <si>
    <t/>
  </si>
  <si>
    <t>0.45</t>
  </si>
  <si>
    <t>0.830</t>
  </si>
  <si>
    <t/>
  </si>
  <si>
    <t>ROUND(PRODUCT(E$ROW_PU$:H$ROW_LUNG$),2)</t>
  </si>
  <si>
    <t>0.37</t>
  </si>
  <si>
    <t>VG.1.09 - F04</t>
  </si>
  <si>
    <t>2.00</t>
  </si>
  <si>
    <t>0.31</t>
  </si>
  <si>
    <t/>
  </si>
  <si>
    <t>1.930</t>
  </si>
  <si>
    <t>ROUND(PRODUCT(E$ROW_PU$:H$ROW_LUNG$),2)</t>
  </si>
  <si>
    <t>1.20</t>
  </si>
  <si>
    <t>VG.1.09 - F04</t>
  </si>
  <si>
    <t/>
  </si>
  <si>
    <t>0.31</t>
  </si>
  <si>
    <t>1.340</t>
  </si>
  <si>
    <t/>
  </si>
  <si>
    <t>ROUND(PRODUCT(E$ROW_PU$:H$ROW_LUNG$),2)</t>
  </si>
  <si>
    <t>0.42</t>
  </si>
  <si>
    <t>VG.1.10 - F07 e F08</t>
  </si>
  <si>
    <t>4.00</t>
  </si>
  <si>
    <t>0.26</t>
  </si>
  <si>
    <t/>
  </si>
  <si>
    <t>1.800</t>
  </si>
  <si>
    <t>ROUND(PRODUCT(E$ROW_PU$:H$ROW_LUNG$),2)</t>
  </si>
  <si>
    <t>1.87</t>
  </si>
  <si>
    <t>VG.1.10 - F07 e F08</t>
  </si>
  <si>
    <t>2.00</t>
  </si>
  <si>
    <t>0.26</t>
  </si>
  <si>
    <t>1.260</t>
  </si>
  <si>
    <t/>
  </si>
  <si>
    <t>ROUND(PRODUCT(E$ROW_PU$:H$ROW_LUNG$),2)</t>
  </si>
  <si>
    <t>0.66</t>
  </si>
  <si>
    <t>3'</t>
  </si>
  <si>
    <t>SOMMANO mq</t>
  </si>
  <si>
    <t>ROUND(SUM(I$ROW_ID_SOMMANO_INIT$:I$ROW_ID_SOMMANO_FINE$),2)</t>
  </si>
  <si>
    <t>685.12</t>
  </si>
  <si>
    <t>46.88</t>
  </si>
  <si>
    <t>ROUND(PRODUCT(I$ROW_SOMMANO_QTA$:J$ROW_UNITARIO$),2)</t>
  </si>
  <si>
    <t>32118.43</t>
  </si>
  <si>
    <t/>
  </si>
  <si>
    <t>183</t>
  </si>
  <si>
    <t>2C.24.710.0010.b</t>
  </si>
  <si>
    <t>Raschiatura, da supporti murari che vengono conservati,  compresi piani di lavoro ed assistenze murarie: - generale di vecchie pitture degradate ed esfoliate, rimozione di chiodi, ganci.</t>
  </si>
  <si>
    <t>M I S U R A Z I O N I:</t>
  </si>
  <si>
    <t>PIANO TERRA</t>
  </si>
  <si>
    <t/>
  </si>
  <si>
    <t/>
  </si>
  <si>
    <t/>
  </si>
  <si>
    <t>0</t>
  </si>
  <si>
    <t>ROUND(PRODUCT(E$ROW_PU$:H$ROW_LUNG$),2)</t>
  </si>
  <si>
    <t>0.00</t>
  </si>
  <si>
    <t>VG.1.04 - Camino</t>
  </si>
  <si>
    <t>2.02</t>
  </si>
  <si>
    <t/>
  </si>
  <si>
    <t/>
  </si>
  <si>
    <t/>
  </si>
  <si>
    <t>ROUND(PRODUCT(E$ROW_PU$:H$ROW_LUNG$),2)</t>
  </si>
  <si>
    <t>2.02</t>
  </si>
  <si>
    <t>VG.0.07 </t>
  </si>
  <si>
    <t>4.00</t>
  </si>
  <si>
    <t/>
  </si>
  <si>
    <t/>
  </si>
  <si>
    <t/>
  </si>
  <si>
    <t>ROUND(PRODUCT(E$ROW_PU$:H$ROW_LUNG$),2)</t>
  </si>
  <si>
    <t>4.00</t>
  </si>
  <si>
    <t>VG.0.05 - VG.0.07 </t>
  </si>
  <si>
    <t>15.17</t>
  </si>
  <si>
    <t/>
  </si>
  <si>
    <t/>
  </si>
  <si>
    <t/>
  </si>
  <si>
    <t>ROUND(PRODUCT(E$ROW_PU$:H$ROW_LUNG$),2)</t>
  </si>
  <si>
    <t>15.17</t>
  </si>
  <si>
    <t>VG.0.08</t>
  </si>
  <si>
    <t>0.59</t>
  </si>
  <si>
    <t/>
  </si>
  <si>
    <t/>
  </si>
  <si>
    <t/>
  </si>
  <si>
    <t>ROUND(PRODUCT(E$ROW_PU$:H$ROW_LUNG$),2)</t>
  </si>
  <si>
    <t>0.59</t>
  </si>
  <si>
    <t>VG.0.10</t>
  </si>
  <si>
    <t>4.34</t>
  </si>
  <si>
    <t/>
  </si>
  <si>
    <t/>
  </si>
  <si>
    <t/>
  </si>
  <si>
    <t>ROUND(PRODUCT(E$ROW_PU$:H$ROW_LUNG$),2)</t>
  </si>
  <si>
    <t>4.34</t>
  </si>
  <si>
    <t>VG.0.10</t>
  </si>
  <si>
    <t>13.90</t>
  </si>
  <si>
    <t/>
  </si>
  <si>
    <t/>
  </si>
  <si>
    <t/>
  </si>
  <si>
    <t>ROUND(PRODUCT(E$ROW_PU$:H$ROW_LUNG$),2)</t>
  </si>
  <si>
    <t>13.90</t>
  </si>
  <si>
    <t>VG.0.10</t>
  </si>
  <si>
    <t>7.42</t>
  </si>
  <si>
    <t/>
  </si>
  <si>
    <t/>
  </si>
  <si>
    <t/>
  </si>
  <si>
    <t>ROUND(PRODUCT(E$ROW_PU$:H$ROW_LUNG$),2)</t>
  </si>
  <si>
    <t>7.42</t>
  </si>
  <si>
    <t>VG.0.16 </t>
  </si>
  <si>
    <t>6.06</t>
  </si>
  <si>
    <t/>
  </si>
  <si>
    <t/>
  </si>
  <si>
    <t/>
  </si>
  <si>
    <t>ROUND(PRODUCT(E$ROW_PU$:H$ROW_LUNG$),2)</t>
  </si>
  <si>
    <t>6.06</t>
  </si>
  <si>
    <t>VG.0.16 </t>
  </si>
  <si>
    <t>18.12</t>
  </si>
  <si>
    <t/>
  </si>
  <si>
    <t/>
  </si>
  <si>
    <t/>
  </si>
  <si>
    <t>ROUND(PRODUCT(E$ROW_PU$:H$ROW_LUNG$),2)</t>
  </si>
  <si>
    <t>18.12</t>
  </si>
  <si>
    <t>VG.0.16 </t>
  </si>
  <si>
    <t>10.73</t>
  </si>
  <si>
    <t/>
  </si>
  <si>
    <t/>
  </si>
  <si>
    <t/>
  </si>
  <si>
    <t>ROUND(PRODUCT(E$ROW_PU$:H$ROW_LUNG$),2)</t>
  </si>
  <si>
    <t>10.73</t>
  </si>
  <si>
    <t>VG.0.16</t>
  </si>
  <si>
    <t>25.91</t>
  </si>
  <si>
    <t/>
  </si>
  <si>
    <t/>
  </si>
  <si>
    <t/>
  </si>
  <si>
    <t>ROUND(PRODUCT(E$ROW_PU$:H$ROW_LUNG$),2)</t>
  </si>
  <si>
    <t>25.91</t>
  </si>
  <si>
    <t>VG.0.17</t>
  </si>
  <si>
    <t>1.33</t>
  </si>
  <si>
    <t/>
  </si>
  <si>
    <t/>
  </si>
  <si>
    <t/>
  </si>
  <si>
    <t>ROUND(PRODUCT(E$ROW_PU$:H$ROW_LUNG$),2)</t>
  </si>
  <si>
    <t>1.33</t>
  </si>
  <si>
    <t>PIANO PRIMO</t>
  </si>
  <si>
    <t/>
  </si>
  <si>
    <t/>
  </si>
  <si>
    <t/>
  </si>
  <si>
    <t>0</t>
  </si>
  <si>
    <t>ROUND(PRODUCT(E$ROW_PU$:H$ROW_LUNG$),2)</t>
  </si>
  <si>
    <t>0.00</t>
  </si>
  <si>
    <t>VG.1.09</t>
  </si>
  <si>
    <t>4.14</t>
  </si>
  <si>
    <t/>
  </si>
  <si>
    <t/>
  </si>
  <si>
    <t/>
  </si>
  <si>
    <t>ROUND(PRODUCT(E$ROW_PU$:H$ROW_LUNG$),2)</t>
  </si>
  <si>
    <t>4.14</t>
  </si>
  <si>
    <t>VG.1.10</t>
  </si>
  <si>
    <t>11.21</t>
  </si>
  <si>
    <t/>
  </si>
  <si>
    <t/>
  </si>
  <si>
    <t/>
  </si>
  <si>
    <t>ROUND(PRODUCT(E$ROW_PU$:H$ROW_LUNG$),2)</t>
  </si>
  <si>
    <t>11.21</t>
  </si>
  <si>
    <t>VG.1.10 </t>
  </si>
  <si>
    <t>7.19</t>
  </si>
  <si>
    <t/>
  </si>
  <si>
    <t/>
  </si>
  <si>
    <t/>
  </si>
  <si>
    <t>ROUND(PRODUCT(E$ROW_PU$:H$ROW_LUNG$),2)</t>
  </si>
  <si>
    <t>7.19</t>
  </si>
  <si>
    <t>VG.1.10 </t>
  </si>
  <si>
    <t>10.76</t>
  </si>
  <si>
    <t/>
  </si>
  <si>
    <t/>
  </si>
  <si>
    <t/>
  </si>
  <si>
    <t>ROUND(PRODUCT(E$ROW_PU$:H$ROW_LUNG$),2)</t>
  </si>
  <si>
    <t>10.76</t>
  </si>
  <si>
    <t>3'</t>
  </si>
  <si>
    <t>SOMMANO m²</t>
  </si>
  <si>
    <t>ROUND(SUM(I$ROW_ID_SOMMANO_INIT$:I$ROW_ID_SOMMANO_FINE$),2)</t>
  </si>
  <si>
    <t>142.89</t>
  </si>
  <si>
    <t>3.72</t>
  </si>
  <si>
    <t>ROUND(PRODUCT(I$ROW_SOMMANO_QTA$:J$ROW_UNITARIO$),2)</t>
  </si>
  <si>
    <t>531.55</t>
  </si>
  <si>
    <t/>
  </si>
  <si>
    <t>184</t>
  </si>
  <si>
    <t>1C.07.230.0020</t>
  </si>
  <si>
    <t>Rasatura liscia su superfici interne, verticali ed orizzontali,  in ambienti di qualsiasi dimensione, eseguita con rasante a base di calce e gesso, inerti selezionati, additivi, applicato su preesistente intonaco rustico base gesso e anidrite, su pannelli di gesso,  blocchi in calcestruzzo cellulare, compresi i piani di lavoro.</t>
  </si>
  <si>
    <t>M I S U R A Z I O N I:</t>
  </si>
  <si>
    <t>Vedi voce n° 183 [m² 142.89]</t>
  </si>
  <si>
    <t/>
  </si>
  <si>
    <t/>
  </si>
  <si>
    <t/>
  </si>
  <si>
    <t/>
  </si>
  <si>
    <t>ROUND(PRODUCT(E$ROW_PU$:H$ROW_LUNG$,142.89),2)</t>
  </si>
  <si>
    <t>142.89</t>
  </si>
  <si>
    <t>3'</t>
  </si>
  <si>
    <t>SOMMANO m²</t>
  </si>
  <si>
    <t>ROUND(SUM(I$ROW_ID_SOMMANO_INIT$:I$ROW_ID_SOMMANO_FINE$),2)</t>
  </si>
  <si>
    <t>142.89</t>
  </si>
  <si>
    <t>10.13</t>
  </si>
  <si>
    <t>ROUND(PRODUCT(I$ROW_SOMMANO_QTA$:J$ROW_UNITARIO$),2)</t>
  </si>
  <si>
    <t>1447.48</t>
  </si>
  <si>
    <t/>
  </si>
  <si>
    <t>185</t>
  </si>
  <si>
    <t>B03.133.020</t>
  </si>
  <si>
    <t>Velatura superficiale ad effetto antichizzato per ogni singola mano. Regione Emilia Romagna Aggionamento infrannuale 2022</t>
  </si>
  <si>
    <t>M I S U R A Z I O N I:</t>
  </si>
  <si>
    <t>Vedi voce n° 182 [mq 685.12]</t>
  </si>
  <si>
    <t/>
  </si>
  <si>
    <t/>
  </si>
  <si>
    <t/>
  </si>
  <si>
    <t/>
  </si>
  <si>
    <t>ROUND(PRODUCT(E$ROW_PU$:H$ROW_LUNG$,685.12),2)</t>
  </si>
  <si>
    <t>685.12</t>
  </si>
  <si>
    <t>Vedi voce n° 183 [m² 142.89]</t>
  </si>
  <si>
    <t/>
  </si>
  <si>
    <t/>
  </si>
  <si>
    <t/>
  </si>
  <si>
    <t/>
  </si>
  <si>
    <t>ROUND(PRODUCT(E$ROW_PU$:H$ROW_LUNG$,142.89),2)</t>
  </si>
  <si>
    <t>142.89</t>
  </si>
  <si>
    <t>3'</t>
  </si>
  <si>
    <t>SOMMANO mq</t>
  </si>
  <si>
    <t>ROUND(SUM(I$ROW_ID_SOMMANO_INIT$:I$ROW_ID_SOMMANO_FINE$),2)</t>
  </si>
  <si>
    <t>828.01</t>
  </si>
  <si>
    <t>10.64</t>
  </si>
  <si>
    <t>ROUND(PRODUCT(I$ROW_SOMMANO_QTA$:J$ROW_UNITARIO$),2)</t>
  </si>
  <si>
    <t>8810.03</t>
  </si>
  <si>
    <t/>
  </si>
  <si>
    <t>186</t>
  </si>
  <si>
    <t>1C.06.720.0030</t>
  </si>
  <si>
    <t>Muratura  a cuci-scuci con mattoni pieni, eseguita a piccoli tratti successivi, a parziale o a tutto spessore, su strutture preesistenti lesionate o da risanare. Compresi: la malta rispondente, se del caso, alle caratteristiche di quella originale; la demolizione in breccia, il taglio a tratti successivi delle vecchie murature; le immorsature tra i nuovi ed i vecchi corsi; i piani di lavoro interni, le opere di presidio, le puntellature; l'accatastamento nell'ambito del cantiere delle macerie, il loro carico e trasporto ad impianti di stoccaggio, di recupero o a discarica. Esclusi i ponteggi esterni e gli oneri di smaltimento.</t>
  </si>
  <si>
    <t>M I S U R A Z I O N I:</t>
  </si>
  <si>
    <t>PIANO TERRA</t>
  </si>
  <si>
    <t/>
  </si>
  <si>
    <t/>
  </si>
  <si>
    <t/>
  </si>
  <si>
    <t>0</t>
  </si>
  <si>
    <t>ROUND(PRODUCT(E$ROW_PU$:H$ROW_LUNG$),2)</t>
  </si>
  <si>
    <t>0.00</t>
  </si>
  <si>
    <t>VG.0.10</t>
  </si>
  <si>
    <t>2.72</t>
  </si>
  <si>
    <t/>
  </si>
  <si>
    <t>0.460</t>
  </si>
  <si>
    <t/>
  </si>
  <si>
    <t>ROUND(PRODUCT(E$ROW_PU$:H$ROW_LUNG$),2)</t>
  </si>
  <si>
    <t>1.25</t>
  </si>
  <si>
    <t>VG.0.10</t>
  </si>
  <si>
    <t>1.97</t>
  </si>
  <si>
    <t/>
  </si>
  <si>
    <t>0.460</t>
  </si>
  <si>
    <t/>
  </si>
  <si>
    <t>ROUND(PRODUCT(E$ROW_PU$:H$ROW_LUNG$),2)</t>
  </si>
  <si>
    <t>0.91</t>
  </si>
  <si>
    <t>VG.0.10</t>
  </si>
  <si>
    <t>0.51</t>
  </si>
  <si>
    <t/>
  </si>
  <si>
    <t>0.460</t>
  </si>
  <si>
    <t/>
  </si>
  <si>
    <t>ROUND(PRODUCT(E$ROW_PU$:H$ROW_LUNG$),2)</t>
  </si>
  <si>
    <t>0.23</t>
  </si>
  <si>
    <t>VG.0.10</t>
  </si>
  <si>
    <t>7.36</t>
  </si>
  <si>
    <t/>
  </si>
  <si>
    <t>0.460</t>
  </si>
  <si>
    <t/>
  </si>
  <si>
    <t>ROUND(PRODUCT(E$ROW_PU$:H$ROW_LUNG$),2)</t>
  </si>
  <si>
    <t>3.39</t>
  </si>
  <si>
    <t>VG.0.15 - Chiusura sede travi</t>
  </si>
  <si>
    <t>2.00</t>
  </si>
  <si>
    <t>0.25</t>
  </si>
  <si>
    <t>0.150</t>
  </si>
  <si>
    <t>0.240</t>
  </si>
  <si>
    <t>ROUND(PRODUCT(E$ROW_PU$:H$ROW_LUNG$),2)</t>
  </si>
  <si>
    <t>0.02</t>
  </si>
  <si>
    <t>VG.0.16</t>
  </si>
  <si>
    <t>1.96</t>
  </si>
  <si>
    <t/>
  </si>
  <si>
    <t>0.460</t>
  </si>
  <si>
    <t/>
  </si>
  <si>
    <t>ROUND(PRODUCT(E$ROW_PU$:H$ROW_LUNG$),2)</t>
  </si>
  <si>
    <t>0.90</t>
  </si>
  <si>
    <t>VG.0.16</t>
  </si>
  <si>
    <t>2.73</t>
  </si>
  <si>
    <t/>
  </si>
  <si>
    <t>0.460</t>
  </si>
  <si>
    <t/>
  </si>
  <si>
    <t>ROUND(PRODUCT(E$ROW_PU$:H$ROW_LUNG$),2)</t>
  </si>
  <si>
    <t>1.26</t>
  </si>
  <si>
    <t>VG.0.17</t>
  </si>
  <si>
    <t>1.71</t>
  </si>
  <si>
    <t/>
  </si>
  <si>
    <t>0.480</t>
  </si>
  <si>
    <t/>
  </si>
  <si>
    <t>ROUND(PRODUCT(E$ROW_PU$:H$ROW_LUNG$),2)</t>
  </si>
  <si>
    <t>0.82</t>
  </si>
  <si>
    <t>VG.0.17</t>
  </si>
  <si>
    <t>1.44</t>
  </si>
  <si>
    <t/>
  </si>
  <si>
    <t>0.480</t>
  </si>
  <si>
    <t/>
  </si>
  <si>
    <t>ROUND(PRODUCT(E$ROW_PU$:H$ROW_LUNG$),2)</t>
  </si>
  <si>
    <t>0.69</t>
  </si>
  <si>
    <t>VG.0.17-18 - Chiusura sedi travi</t>
  </si>
  <si>
    <t>22.00</t>
  </si>
  <si>
    <t>0.11</t>
  </si>
  <si>
    <t>0.150</t>
  </si>
  <si>
    <t>0.080</t>
  </si>
  <si>
    <t>ROUND(PRODUCT(E$ROW_PU$:H$ROW_LUNG$),2)</t>
  </si>
  <si>
    <t>0.03</t>
  </si>
  <si>
    <t>PIANO PRIMO</t>
  </si>
  <si>
    <t/>
  </si>
  <si>
    <t/>
  </si>
  <si>
    <t/>
  </si>
  <si>
    <t>0</t>
  </si>
  <si>
    <t>ROUND(PRODUCT(E$ROW_PU$:H$ROW_LUNG$),2)</t>
  </si>
  <si>
    <t>0.00</t>
  </si>
  <si>
    <t>VG.1.03</t>
  </si>
  <si>
    <t>3.03</t>
  </si>
  <si>
    <t/>
  </si>
  <si>
    <t>0.480</t>
  </si>
  <si>
    <t/>
  </si>
  <si>
    <t>ROUND(PRODUCT(E$ROW_PU$:H$ROW_LUNG$),2)</t>
  </si>
  <si>
    <t>1.45</t>
  </si>
  <si>
    <t>VG.1.07 - Chiusura sedi travi</t>
  </si>
  <si>
    <t>16.00</t>
  </si>
  <si>
    <t>0.10</t>
  </si>
  <si>
    <t>0.150</t>
  </si>
  <si>
    <t>0.090</t>
  </si>
  <si>
    <t>ROUND(PRODUCT(E$ROW_PU$:H$ROW_LUNG$),2)</t>
  </si>
  <si>
    <t>0.02</t>
  </si>
  <si>
    <t>VG.1.07 - Chiusura sedi travi</t>
  </si>
  <si>
    <t>2.00</t>
  </si>
  <si>
    <t>0.12</t>
  </si>
  <si>
    <t>0.150</t>
  </si>
  <si>
    <t>0.130</t>
  </si>
  <si>
    <t>ROUND(PRODUCT(E$ROW_PU$:H$ROW_LUNG$),2)</t>
  </si>
  <si>
    <t>0.00</t>
  </si>
  <si>
    <t>VG.1.09</t>
  </si>
  <si>
    <t>3.05</t>
  </si>
  <si>
    <t/>
  </si>
  <si>
    <t>0.470</t>
  </si>
  <si>
    <t/>
  </si>
  <si>
    <t>ROUND(PRODUCT(E$ROW_PU$:H$ROW_LUNG$),2)</t>
  </si>
  <si>
    <t>1.43</t>
  </si>
  <si>
    <t>VG.1.09</t>
  </si>
  <si>
    <t>2.20</t>
  </si>
  <si>
    <t/>
  </si>
  <si>
    <t>0.470</t>
  </si>
  <si>
    <t/>
  </si>
  <si>
    <t>ROUND(PRODUCT(E$ROW_PU$:H$ROW_LUNG$),2)</t>
  </si>
  <si>
    <t>1.03</t>
  </si>
  <si>
    <t>VG.1.10</t>
  </si>
  <si>
    <t>1.26</t>
  </si>
  <si>
    <t/>
  </si>
  <si>
    <t>0.470</t>
  </si>
  <si>
    <t/>
  </si>
  <si>
    <t>ROUND(PRODUCT(E$ROW_PU$:H$ROW_LUNG$),2)</t>
  </si>
  <si>
    <t>0.59</t>
  </si>
  <si>
    <t>VG.1.10 - Chiusura sedi travi</t>
  </si>
  <si>
    <t>6.00</t>
  </si>
  <si>
    <t>0.04</t>
  </si>
  <si>
    <t>0.150</t>
  </si>
  <si>
    <t/>
  </si>
  <si>
    <t>ROUND(PRODUCT(E$ROW_PU$:H$ROW_LUNG$),2)</t>
  </si>
  <si>
    <t>0.04</t>
  </si>
  <si>
    <t/>
  </si>
  <si>
    <t>26.00</t>
  </si>
  <si>
    <t>0.10</t>
  </si>
  <si>
    <t>0.150</t>
  </si>
  <si>
    <t>0.080</t>
  </si>
  <si>
    <t>ROUND(PRODUCT(E$ROW_PU$:H$ROW_LUNG$),2)</t>
  </si>
  <si>
    <t>0.03</t>
  </si>
  <si>
    <t>3'</t>
  </si>
  <si>
    <t>SOMMANO m³</t>
  </si>
  <si>
    <t>ROUND(SUM(I$ROW_ID_SOMMANO_INIT$:I$ROW_ID_SOMMANO_FINE$),2)</t>
  </si>
  <si>
    <t>14.09</t>
  </si>
  <si>
    <t>654.86</t>
  </si>
  <si>
    <t>ROUND(PRODUCT(I$ROW_SOMMANO_QTA$:J$ROW_UNITARIO$),2)</t>
  </si>
  <si>
    <t>9226.98</t>
  </si>
  <si>
    <t/>
  </si>
  <si>
    <t>187</t>
  </si>
  <si>
    <t>1C.06.720.0040</t>
  </si>
  <si>
    <t>Rifacimento superficiale a cuci-scuci di paramenti a vista di murature in mattoni pieni, pietrame o miste. Compresi: la malta rispondente, se del caso, alle caratteristiche di quella originale; i mattoni o il pietrame nuovo o di recupero; le immorsature tra nuovi e vecchi corsi; la stuccatura e stilatura dei giunti; la demolizione in breccia delle parti ammalorate; l'accatastamento delle macerie nell'ambito del cantiere, il loro carico e trasporto ad impianti di stoccaggio, di recupero o a discarica; le opere provvisionali di presidio, i piani di lavoro interni. Esclusi i ponteggi esterni e gli oneri di smaltimento.</t>
  </si>
  <si>
    <t>M I S U R A Z I O N I:</t>
  </si>
  <si>
    <t>Su fessurazioni ampie in assenza di intonaci decorati</t>
  </si>
  <si>
    <t/>
  </si>
  <si>
    <t/>
  </si>
  <si>
    <t/>
  </si>
  <si>
    <t>0</t>
  </si>
  <si>
    <t>ROUND(PRODUCT(E$ROW_PU$:H$ROW_LUNG$),2)</t>
  </si>
  <si>
    <t>0.00</t>
  </si>
  <si>
    <t>Con malta strutturale idraulica naturale NHL5 (Tipo TD13K di HD System o equivalente) per una larghezza media di 50 cm</t>
  </si>
  <si>
    <t/>
  </si>
  <si>
    <t/>
  </si>
  <si>
    <t/>
  </si>
  <si>
    <t>0</t>
  </si>
  <si>
    <t>ROUND(PRODUCT(E$ROW_PU$:H$ROW_LUNG$),2)</t>
  </si>
  <si>
    <t>0.00</t>
  </si>
  <si>
    <t>PIANO TERRA</t>
  </si>
  <si>
    <t/>
  </si>
  <si>
    <t/>
  </si>
  <si>
    <t/>
  </si>
  <si>
    <t>0</t>
  </si>
  <si>
    <t>ROUND(PRODUCT(E$ROW_PU$:H$ROW_LUNG$),2)</t>
  </si>
  <si>
    <t>0.00</t>
  </si>
  <si>
    <t>VG.0.12</t>
  </si>
  <si>
    <t/>
  </si>
  <si>
    <t>2.55</t>
  </si>
  <si>
    <t>0.500</t>
  </si>
  <si>
    <t/>
  </si>
  <si>
    <t>ROUND(PRODUCT(E$ROW_PU$:H$ROW_LUNG$),2)</t>
  </si>
  <si>
    <t>1.28</t>
  </si>
  <si>
    <t>VG.0.12</t>
  </si>
  <si>
    <t/>
  </si>
  <si>
    <t>5.87</t>
  </si>
  <si>
    <t>0.500</t>
  </si>
  <si>
    <t/>
  </si>
  <si>
    <t>ROUND(PRODUCT(E$ROW_PU$:H$ROW_LUNG$),2)</t>
  </si>
  <si>
    <t>2.94</t>
  </si>
  <si>
    <t>PIANO PRIMO</t>
  </si>
  <si>
    <t/>
  </si>
  <si>
    <t/>
  </si>
  <si>
    <t/>
  </si>
  <si>
    <t>0</t>
  </si>
  <si>
    <t>ROUND(PRODUCT(E$ROW_PU$:H$ROW_LUNG$),2)</t>
  </si>
  <si>
    <t>0.00</t>
  </si>
  <si>
    <t>VG.1.04</t>
  </si>
  <si>
    <t/>
  </si>
  <si>
    <t>4.64</t>
  </si>
  <si>
    <t>0.500</t>
  </si>
  <si>
    <t/>
  </si>
  <si>
    <t>ROUND(PRODUCT(E$ROW_PU$:H$ROW_LUNG$),2)</t>
  </si>
  <si>
    <t>2.32</t>
  </si>
  <si>
    <t>VG.1.06</t>
  </si>
  <si>
    <t/>
  </si>
  <si>
    <t>3.92</t>
  </si>
  <si>
    <t>0.500</t>
  </si>
  <si>
    <t/>
  </si>
  <si>
    <t>ROUND(PRODUCT(E$ROW_PU$:H$ROW_LUNG$),2)</t>
  </si>
  <si>
    <t>1.96</t>
  </si>
  <si>
    <t>VG.1.06</t>
  </si>
  <si>
    <t/>
  </si>
  <si>
    <t>5.01</t>
  </si>
  <si>
    <t>0.500</t>
  </si>
  <si>
    <t/>
  </si>
  <si>
    <t>ROUND(PRODUCT(E$ROW_PU$:H$ROW_LUNG$),2)</t>
  </si>
  <si>
    <t>2.51</t>
  </si>
  <si>
    <t>VG.1.06</t>
  </si>
  <si>
    <t/>
  </si>
  <si>
    <t>2.87</t>
  </si>
  <si>
    <t>0.500</t>
  </si>
  <si>
    <t/>
  </si>
  <si>
    <t>ROUND(PRODUCT(E$ROW_PU$:H$ROW_LUNG$),2)</t>
  </si>
  <si>
    <t>1.44</t>
  </si>
  <si>
    <t>VG.1.06</t>
  </si>
  <si>
    <t/>
  </si>
  <si>
    <t>4.49</t>
  </si>
  <si>
    <t>0.500</t>
  </si>
  <si>
    <t/>
  </si>
  <si>
    <t>ROUND(PRODUCT(E$ROW_PU$:H$ROW_LUNG$),2)</t>
  </si>
  <si>
    <t>2.25</t>
  </si>
  <si>
    <t>VG.1.06</t>
  </si>
  <si>
    <t/>
  </si>
  <si>
    <t>5.05</t>
  </si>
  <si>
    <t>0.500</t>
  </si>
  <si>
    <t/>
  </si>
  <si>
    <t>ROUND(PRODUCT(E$ROW_PU$:H$ROW_LUNG$),2)</t>
  </si>
  <si>
    <t>2.53</t>
  </si>
  <si>
    <t>VG.1.08</t>
  </si>
  <si>
    <t/>
  </si>
  <si>
    <t>1.46</t>
  </si>
  <si>
    <t>0.500</t>
  </si>
  <si>
    <t/>
  </si>
  <si>
    <t>ROUND(PRODUCT(E$ROW_PU$:H$ROW_LUNG$),2)</t>
  </si>
  <si>
    <t>0.73</t>
  </si>
  <si>
    <t>VG.1.08</t>
  </si>
  <si>
    <t/>
  </si>
  <si>
    <t>1.15</t>
  </si>
  <si>
    <t>0.500</t>
  </si>
  <si>
    <t/>
  </si>
  <si>
    <t>ROUND(PRODUCT(E$ROW_PU$:H$ROW_LUNG$),2)</t>
  </si>
  <si>
    <t>0.58</t>
  </si>
  <si>
    <t>VG.1.08</t>
  </si>
  <si>
    <t/>
  </si>
  <si>
    <t>3.89</t>
  </si>
  <si>
    <t>0.500</t>
  </si>
  <si>
    <t/>
  </si>
  <si>
    <t>ROUND(PRODUCT(E$ROW_PU$:H$ROW_LUNG$),2)</t>
  </si>
  <si>
    <t>1.95</t>
  </si>
  <si>
    <t>VG.1.10</t>
  </si>
  <si>
    <t/>
  </si>
  <si>
    <t>6.61</t>
  </si>
  <si>
    <t>0.500</t>
  </si>
  <si>
    <t/>
  </si>
  <si>
    <t>ROUND(PRODUCT(E$ROW_PU$:H$ROW_LUNG$),2)</t>
  </si>
  <si>
    <t>3.31</t>
  </si>
  <si>
    <t>VG.1.10</t>
  </si>
  <si>
    <t/>
  </si>
  <si>
    <t>3.54</t>
  </si>
  <si>
    <t>0.500</t>
  </si>
  <si>
    <t/>
  </si>
  <si>
    <t>ROUND(PRODUCT(E$ROW_PU$:H$ROW_LUNG$),2)</t>
  </si>
  <si>
    <t>1.77</t>
  </si>
  <si>
    <t>VG.1.10</t>
  </si>
  <si>
    <t/>
  </si>
  <si>
    <t>3.03</t>
  </si>
  <si>
    <t>0.500</t>
  </si>
  <si>
    <t/>
  </si>
  <si>
    <t>ROUND(PRODUCT(E$ROW_PU$:H$ROW_LUNG$),2)</t>
  </si>
  <si>
    <t>1.52</t>
  </si>
  <si>
    <t>VG.1.10</t>
  </si>
  <si>
    <t/>
  </si>
  <si>
    <t>4.67</t>
  </si>
  <si>
    <t>0.500</t>
  </si>
  <si>
    <t/>
  </si>
  <si>
    <t>ROUND(PRODUCT(E$ROW_PU$:H$ROW_LUNG$),2)</t>
  </si>
  <si>
    <t>2.34</t>
  </si>
  <si>
    <t>3'</t>
  </si>
  <si>
    <t>SOMMANO m²</t>
  </si>
  <si>
    <t>ROUND(SUM(I$ROW_ID_SOMMANO_INIT$:I$ROW_ID_SOMMANO_FINE$),2)</t>
  </si>
  <si>
    <t>29.43</t>
  </si>
  <si>
    <t>217.35</t>
  </si>
  <si>
    <t>ROUND(PRODUCT(I$ROW_SOMMANO_QTA$:J$ROW_UNITARIO$),2)</t>
  </si>
  <si>
    <t>6396.61</t>
  </si>
  <si>
    <t/>
  </si>
  <si>
    <t>188</t>
  </si>
  <si>
    <t>A95191d</t>
  </si>
  <si>
    <t>Cucitura a secco di elementi strutturali con barre elicoidali in acciaio inox AISI 316 a norma EN 845, in appositi fori pilota in funzione della lunghezza della barra e della natura del materiale di supporto, compresa stuccatura del foro mediante malta a base di pura calce idraulica naturale NHL 3.5 in classe M15 (EN 998/2), reazione al fuoco classe A1 (EN 13501-1), esclusi l'eventuale bonifica delle zone degradate e ripristino del substrato, le prove di accettazione del materiale, le indagini pre e post-intervento e tutti i sussidi necessari per l'esecuzione dei lavori: Ø barra 12 mm, carico di rottura a trazione &gt;= 24 kN, carico di rottura a taglio &gt;= 12 kN; area nominale &gt;= 27 mmq: lunghezza 1.500 mm. Prezzario DEI II Sem.2022</t>
  </si>
  <si>
    <t>M I S U R A Z I O N I:</t>
  </si>
  <si>
    <t>Rinforzo su Finestre</t>
  </si>
  <si>
    <t/>
  </si>
  <si>
    <t/>
  </si>
  <si>
    <t/>
  </si>
  <si>
    <t>0</t>
  </si>
  <si>
    <t>ROUND(PRODUCT(E$ROW_PU$:H$ROW_LUNG$),2)</t>
  </si>
  <si>
    <t>0.00</t>
  </si>
  <si>
    <t>PIANO TERRA</t>
  </si>
  <si>
    <t/>
  </si>
  <si>
    <t/>
  </si>
  <si>
    <t/>
  </si>
  <si>
    <t>0</t>
  </si>
  <si>
    <t>ROUND(PRODUCT(E$ROW_PU$:H$ROW_LUNG$),2)</t>
  </si>
  <si>
    <t>0.00</t>
  </si>
  <si>
    <t>VG.0.03 - F13</t>
  </si>
  <si>
    <t>2.00</t>
  </si>
  <si>
    <t/>
  </si>
  <si>
    <t/>
  </si>
  <si>
    <t/>
  </si>
  <si>
    <t>ROUND(PRODUCT(E$ROW_PU$:H$ROW_LUNG$),2)</t>
  </si>
  <si>
    <t>2.00</t>
  </si>
  <si>
    <t>VG.0.03 - F14</t>
  </si>
  <si>
    <t>2.00</t>
  </si>
  <si>
    <t/>
  </si>
  <si>
    <t/>
  </si>
  <si>
    <t/>
  </si>
  <si>
    <t>ROUND(PRODUCT(E$ROW_PU$:H$ROW_LUNG$),2)</t>
  </si>
  <si>
    <t>2.00</t>
  </si>
  <si>
    <t>VG.0.04 - F11</t>
  </si>
  <si>
    <t>2.00</t>
  </si>
  <si>
    <t/>
  </si>
  <si>
    <t/>
  </si>
  <si>
    <t/>
  </si>
  <si>
    <t>ROUND(PRODUCT(E$ROW_PU$:H$ROW_LUNG$),2)</t>
  </si>
  <si>
    <t>2.00</t>
  </si>
  <si>
    <t>VG.0.04 - F12</t>
  </si>
  <si>
    <t>2.00</t>
  </si>
  <si>
    <t/>
  </si>
  <si>
    <t/>
  </si>
  <si>
    <t/>
  </si>
  <si>
    <t>ROUND(PRODUCT(E$ROW_PU$:H$ROW_LUNG$),2)</t>
  </si>
  <si>
    <t>2.00</t>
  </si>
  <si>
    <t>VG.0.06 - F10</t>
  </si>
  <si>
    <t>2.00</t>
  </si>
  <si>
    <t/>
  </si>
  <si>
    <t/>
  </si>
  <si>
    <t/>
  </si>
  <si>
    <t>ROUND(PRODUCT(E$ROW_PU$:H$ROW_LUNG$),2)</t>
  </si>
  <si>
    <t>2.00</t>
  </si>
  <si>
    <t>VG.0.08 - F08-F09</t>
  </si>
  <si>
    <t>4.00</t>
  </si>
  <si>
    <t/>
  </si>
  <si>
    <t/>
  </si>
  <si>
    <t/>
  </si>
  <si>
    <t>ROUND(PRODUCT(E$ROW_PU$:H$ROW_LUNG$),2)</t>
  </si>
  <si>
    <t>4.00</t>
  </si>
  <si>
    <t>VG.0.09 - F01-F02</t>
  </si>
  <si>
    <t>4.00</t>
  </si>
  <si>
    <t/>
  </si>
  <si>
    <t/>
  </si>
  <si>
    <t/>
  </si>
  <si>
    <t>ROUND(PRODUCT(E$ROW_PU$:H$ROW_LUNG$),2)</t>
  </si>
  <si>
    <t>4.00</t>
  </si>
  <si>
    <t>VG.0.11 - F03</t>
  </si>
  <si>
    <t>2.00</t>
  </si>
  <si>
    <t/>
  </si>
  <si>
    <t/>
  </si>
  <si>
    <t/>
  </si>
  <si>
    <t>ROUND(PRODUCT(E$ROW_PU$:H$ROW_LUNG$),2)</t>
  </si>
  <si>
    <t>2.00</t>
  </si>
  <si>
    <t>VG.0.15 - F04</t>
  </si>
  <si>
    <t>2.00</t>
  </si>
  <si>
    <t/>
  </si>
  <si>
    <t/>
  </si>
  <si>
    <t/>
  </si>
  <si>
    <t>ROUND(PRODUCT(E$ROW_PU$:H$ROW_LUNG$),2)</t>
  </si>
  <si>
    <t>2.00</t>
  </si>
  <si>
    <t>VG.0.16 - F05</t>
  </si>
  <si>
    <t>2.00</t>
  </si>
  <si>
    <t/>
  </si>
  <si>
    <t/>
  </si>
  <si>
    <t/>
  </si>
  <si>
    <t>ROUND(PRODUCT(E$ROW_PU$:H$ROW_LUNG$),2)</t>
  </si>
  <si>
    <t>2.00</t>
  </si>
  <si>
    <t>VG.0.16 - F06</t>
  </si>
  <si>
    <t>2.00</t>
  </si>
  <si>
    <t/>
  </si>
  <si>
    <t/>
  </si>
  <si>
    <t/>
  </si>
  <si>
    <t>ROUND(PRODUCT(E$ROW_PU$:H$ROW_LUNG$),2)</t>
  </si>
  <si>
    <t>2.00</t>
  </si>
  <si>
    <t>VG.0.17 - F07</t>
  </si>
  <si>
    <t>2.00</t>
  </si>
  <si>
    <t/>
  </si>
  <si>
    <t/>
  </si>
  <si>
    <t/>
  </si>
  <si>
    <t>ROUND(PRODUCT(E$ROW_PU$:H$ROW_LUNG$),2)</t>
  </si>
  <si>
    <t>2.00</t>
  </si>
  <si>
    <t>PIANO AMMEZZATO</t>
  </si>
  <si>
    <t/>
  </si>
  <si>
    <t/>
  </si>
  <si>
    <t/>
  </si>
  <si>
    <t>0</t>
  </si>
  <si>
    <t>ROUND(PRODUCT(E$ROW_PU$:H$ROW_LUNG$),2)</t>
  </si>
  <si>
    <t>0.00</t>
  </si>
  <si>
    <t>VG.AM.01 - F01</t>
  </si>
  <si>
    <t>2.00</t>
  </si>
  <si>
    <t/>
  </si>
  <si>
    <t/>
  </si>
  <si>
    <t/>
  </si>
  <si>
    <t>ROUND(PRODUCT(E$ROW_PU$:H$ROW_LUNG$),2)</t>
  </si>
  <si>
    <t>2.00</t>
  </si>
  <si>
    <t>VG.AM.03 - F02</t>
  </si>
  <si>
    <t>2.00</t>
  </si>
  <si>
    <t/>
  </si>
  <si>
    <t/>
  </si>
  <si>
    <t/>
  </si>
  <si>
    <t>ROUND(PRODUCT(E$ROW_PU$:H$ROW_LUNG$),2)</t>
  </si>
  <si>
    <t>2.00</t>
  </si>
  <si>
    <t>PIANO PRIMO</t>
  </si>
  <si>
    <t/>
  </si>
  <si>
    <t/>
  </si>
  <si>
    <t/>
  </si>
  <si>
    <t>0</t>
  </si>
  <si>
    <t>ROUND(PRODUCT(E$ROW_PU$:H$ROW_LUNG$),2)</t>
  </si>
  <si>
    <t>0.00</t>
  </si>
  <si>
    <t>VG.1.01 - F18</t>
  </si>
  <si>
    <t>2.00</t>
  </si>
  <si>
    <t/>
  </si>
  <si>
    <t/>
  </si>
  <si>
    <t/>
  </si>
  <si>
    <t>ROUND(PRODUCT(E$ROW_PU$:H$ROW_LUNG$),2)</t>
  </si>
  <si>
    <t>2.00</t>
  </si>
  <si>
    <t>VG.1.01 - F19</t>
  </si>
  <si>
    <t>2.00</t>
  </si>
  <si>
    <t/>
  </si>
  <si>
    <t/>
  </si>
  <si>
    <t/>
  </si>
  <si>
    <t>ROUND(PRODUCT(E$ROW_PU$:H$ROW_LUNG$),2)</t>
  </si>
  <si>
    <t>2.00</t>
  </si>
  <si>
    <t>VG.1.02 - F16 e F17</t>
  </si>
  <si>
    <t>4.00</t>
  </si>
  <si>
    <t/>
  </si>
  <si>
    <t/>
  </si>
  <si>
    <t/>
  </si>
  <si>
    <t>ROUND(PRODUCT(E$ROW_PU$:H$ROW_LUNG$),2)</t>
  </si>
  <si>
    <t>4.00</t>
  </si>
  <si>
    <t>VG.1.03 - F14 e F15</t>
  </si>
  <si>
    <t>4.00</t>
  </si>
  <si>
    <t/>
  </si>
  <si>
    <t/>
  </si>
  <si>
    <t/>
  </si>
  <si>
    <t>ROUND(PRODUCT(E$ROW_PU$:H$ROW_LUNG$),2)</t>
  </si>
  <si>
    <t>4.00</t>
  </si>
  <si>
    <t>VG.1.04 - F13</t>
  </si>
  <si>
    <t>2.00</t>
  </si>
  <si>
    <t/>
  </si>
  <si>
    <t/>
  </si>
  <si>
    <t/>
  </si>
  <si>
    <t>ROUND(PRODUCT(E$ROW_PU$:H$ROW_LUNG$),2)</t>
  </si>
  <si>
    <t>2.00</t>
  </si>
  <si>
    <t>VG.1.04 - F12</t>
  </si>
  <si>
    <t>2.00</t>
  </si>
  <si>
    <t/>
  </si>
  <si>
    <t/>
  </si>
  <si>
    <t/>
  </si>
  <si>
    <t>ROUND(PRODUCT(E$ROW_PU$:H$ROW_LUNG$),2)</t>
  </si>
  <si>
    <t>2.00</t>
  </si>
  <si>
    <t>VG.1.05 - F09</t>
  </si>
  <si>
    <t>2.00</t>
  </si>
  <si>
    <t/>
  </si>
  <si>
    <t/>
  </si>
  <si>
    <t/>
  </si>
  <si>
    <t>ROUND(PRODUCT(E$ROW_PU$:H$ROW_LUNG$),2)</t>
  </si>
  <si>
    <t>2.00</t>
  </si>
  <si>
    <t>VG.1.05 - F10 e F11</t>
  </si>
  <si>
    <t>4.00</t>
  </si>
  <si>
    <t/>
  </si>
  <si>
    <t/>
  </si>
  <si>
    <t/>
  </si>
  <si>
    <t>ROUND(PRODUCT(E$ROW_PU$:H$ROW_LUNG$),2)</t>
  </si>
  <si>
    <t>4.00</t>
  </si>
  <si>
    <t>VG.1.07 - F01</t>
  </si>
  <si>
    <t>2.00</t>
  </si>
  <si>
    <t/>
  </si>
  <si>
    <t/>
  </si>
  <si>
    <t/>
  </si>
  <si>
    <t>ROUND(PRODUCT(E$ROW_PU$:H$ROW_LUNG$),2)</t>
  </si>
  <si>
    <t>2.00</t>
  </si>
  <si>
    <t>VG.1.08 - F02</t>
  </si>
  <si>
    <t>2.00</t>
  </si>
  <si>
    <t/>
  </si>
  <si>
    <t/>
  </si>
  <si>
    <t/>
  </si>
  <si>
    <t>ROUND(PRODUCT(E$ROW_PU$:H$ROW_LUNG$),2)</t>
  </si>
  <si>
    <t>2.00</t>
  </si>
  <si>
    <t>VG.1.08 - F03</t>
  </si>
  <si>
    <t>2.00</t>
  </si>
  <si>
    <t/>
  </si>
  <si>
    <t/>
  </si>
  <si>
    <t/>
  </si>
  <si>
    <t>ROUND(PRODUCT(E$ROW_PU$:H$ROW_LUNG$),2)</t>
  </si>
  <si>
    <t>2.00</t>
  </si>
  <si>
    <t>VG.1.09 - F04 e F05</t>
  </si>
  <si>
    <t>4.00</t>
  </si>
  <si>
    <t/>
  </si>
  <si>
    <t/>
  </si>
  <si>
    <t/>
  </si>
  <si>
    <t>ROUND(PRODUCT(E$ROW_PU$:H$ROW_LUNG$),2)</t>
  </si>
  <si>
    <t>4.00</t>
  </si>
  <si>
    <t>VG.1.10 - F06 e F07</t>
  </si>
  <si>
    <t>4.00</t>
  </si>
  <si>
    <t/>
  </si>
  <si>
    <t/>
  </si>
  <si>
    <t/>
  </si>
  <si>
    <t>ROUND(PRODUCT(E$ROW_PU$:H$ROW_LUNG$),2)</t>
  </si>
  <si>
    <t>4.00</t>
  </si>
  <si>
    <t>VG.1.10 - F08</t>
  </si>
  <si>
    <t>2.00</t>
  </si>
  <si>
    <t/>
  </si>
  <si>
    <t/>
  </si>
  <si>
    <t/>
  </si>
  <si>
    <t>ROUND(PRODUCT(E$ROW_PU$:H$ROW_LUNG$),2)</t>
  </si>
  <si>
    <t>2.00</t>
  </si>
  <si>
    <t>SOTTOTETTO</t>
  </si>
  <si>
    <t/>
  </si>
  <si>
    <t/>
  </si>
  <si>
    <t/>
  </si>
  <si>
    <t>0</t>
  </si>
  <si>
    <t>ROUND(PRODUCT(E$ROW_PU$:H$ROW_LUNG$),2)</t>
  </si>
  <si>
    <t>0.00</t>
  </si>
  <si>
    <t>VG.Sottotetto - F20 e F22</t>
  </si>
  <si>
    <t>4.00</t>
  </si>
  <si>
    <t/>
  </si>
  <si>
    <t/>
  </si>
  <si>
    <t/>
  </si>
  <si>
    <t>ROUND(PRODUCT(E$ROW_PU$:H$ROW_LUNG$),2)</t>
  </si>
  <si>
    <t>4.00</t>
  </si>
  <si>
    <t>VG.Sottotetto - F21</t>
  </si>
  <si>
    <t>2.00</t>
  </si>
  <si>
    <t/>
  </si>
  <si>
    <t/>
  </si>
  <si>
    <t/>
  </si>
  <si>
    <t>ROUND(PRODUCT(E$ROW_PU$:H$ROW_LUNG$),2)</t>
  </si>
  <si>
    <t>2.00</t>
  </si>
  <si>
    <t>Rinforzo su portoncini </t>
  </si>
  <si>
    <t/>
  </si>
  <si>
    <t/>
  </si>
  <si>
    <t/>
  </si>
  <si>
    <t>0</t>
  </si>
  <si>
    <t>ROUND(PRODUCT(E$ROW_PU$:H$ROW_LUNG$),2)</t>
  </si>
  <si>
    <t>0.00</t>
  </si>
  <si>
    <t>PIANO TERRA</t>
  </si>
  <si>
    <t/>
  </si>
  <si>
    <t/>
  </si>
  <si>
    <t/>
  </si>
  <si>
    <t>0</t>
  </si>
  <si>
    <t>ROUND(PRODUCT(E$ROW_PU$:H$ROW_LUNG$),2)</t>
  </si>
  <si>
    <t>0.00</t>
  </si>
  <si>
    <t>VG.0.01 - P06</t>
  </si>
  <si>
    <t>2.00</t>
  </si>
  <si>
    <t/>
  </si>
  <si>
    <t/>
  </si>
  <si>
    <t/>
  </si>
  <si>
    <t>ROUND(PRODUCT(E$ROW_PU$:H$ROW_LUNG$),2)</t>
  </si>
  <si>
    <t>2.00</t>
  </si>
  <si>
    <t>VG.0.02 - P03</t>
  </si>
  <si>
    <t>2.00</t>
  </si>
  <si>
    <t/>
  </si>
  <si>
    <t/>
  </si>
  <si>
    <t/>
  </si>
  <si>
    <t>ROUND(PRODUCT(E$ROW_PU$:H$ROW_LUNG$),2)</t>
  </si>
  <si>
    <t>2.00</t>
  </si>
  <si>
    <t>VG.0.12 - P04</t>
  </si>
  <si>
    <t>2.00</t>
  </si>
  <si>
    <t/>
  </si>
  <si>
    <t/>
  </si>
  <si>
    <t/>
  </si>
  <si>
    <t>ROUND(PRODUCT(E$ROW_PU$:H$ROW_LUNG$),2)</t>
  </si>
  <si>
    <t>2.00</t>
  </si>
  <si>
    <t>VG.0.17 - P05</t>
  </si>
  <si>
    <t>2.00</t>
  </si>
  <si>
    <t/>
  </si>
  <si>
    <t/>
  </si>
  <si>
    <t/>
  </si>
  <si>
    <t>ROUND(PRODUCT(E$ROW_PU$:H$ROW_LUNG$),2)</t>
  </si>
  <si>
    <t>2.00</t>
  </si>
  <si>
    <t>Rinforzo su porte interne</t>
  </si>
  <si>
    <t/>
  </si>
  <si>
    <t/>
  </si>
  <si>
    <t/>
  </si>
  <si>
    <t>0</t>
  </si>
  <si>
    <t>ROUND(PRODUCT(E$ROW_PU$:H$ROW_LUNG$),2)</t>
  </si>
  <si>
    <t>0.00</t>
  </si>
  <si>
    <t>PIANO TERRA</t>
  </si>
  <si>
    <t/>
  </si>
  <si>
    <t/>
  </si>
  <si>
    <t/>
  </si>
  <si>
    <t>0</t>
  </si>
  <si>
    <t>ROUND(PRODUCT(E$ROW_PU$:H$ROW_LUNG$),2)</t>
  </si>
  <si>
    <t>0.00</t>
  </si>
  <si>
    <t>VG.0.01 - PI01</t>
  </si>
  <si>
    <t>2.00</t>
  </si>
  <si>
    <t/>
  </si>
  <si>
    <t/>
  </si>
  <si>
    <t/>
  </si>
  <si>
    <t>ROUND(PRODUCT(E$ROW_PU$:H$ROW_LUNG$),2)</t>
  </si>
  <si>
    <t>2.00</t>
  </si>
  <si>
    <t>VG.0.02 - PI22</t>
  </si>
  <si>
    <t>2.00</t>
  </si>
  <si>
    <t/>
  </si>
  <si>
    <t/>
  </si>
  <si>
    <t/>
  </si>
  <si>
    <t>ROUND(PRODUCT(E$ROW_PU$:H$ROW_LUNG$),2)</t>
  </si>
  <si>
    <t>2.00</t>
  </si>
  <si>
    <t>VG.0.03 - PI02</t>
  </si>
  <si>
    <t>2.00</t>
  </si>
  <si>
    <t/>
  </si>
  <si>
    <t/>
  </si>
  <si>
    <t/>
  </si>
  <si>
    <t>ROUND(PRODUCT(E$ROW_PU$:H$ROW_LUNG$),2)</t>
  </si>
  <si>
    <t>2.00</t>
  </si>
  <si>
    <t>VG.0.03 - PI24</t>
  </si>
  <si>
    <t>2.00</t>
  </si>
  <si>
    <t/>
  </si>
  <si>
    <t/>
  </si>
  <si>
    <t/>
  </si>
  <si>
    <t>ROUND(PRODUCT(E$ROW_PU$:H$ROW_LUNG$),2)</t>
  </si>
  <si>
    <t>2.00</t>
  </si>
  <si>
    <t>VG.0.04 - PI05</t>
  </si>
  <si>
    <t>2.00</t>
  </si>
  <si>
    <t/>
  </si>
  <si>
    <t/>
  </si>
  <si>
    <t/>
  </si>
  <si>
    <t>ROUND(PRODUCT(E$ROW_PU$:H$ROW_LUNG$),2)</t>
  </si>
  <si>
    <t>2.00</t>
  </si>
  <si>
    <t>VG.0.04 - PI06</t>
  </si>
  <si>
    <t>2.00</t>
  </si>
  <si>
    <t/>
  </si>
  <si>
    <t/>
  </si>
  <si>
    <t/>
  </si>
  <si>
    <t>ROUND(PRODUCT(E$ROW_PU$:H$ROW_LUNG$),2)</t>
  </si>
  <si>
    <t>2.00</t>
  </si>
  <si>
    <t>VG.0.08 - PI09</t>
  </si>
  <si>
    <t>2.00</t>
  </si>
  <si>
    <t/>
  </si>
  <si>
    <t/>
  </si>
  <si>
    <t/>
  </si>
  <si>
    <t>ROUND(PRODUCT(E$ROW_PU$:H$ROW_LUNG$),2)</t>
  </si>
  <si>
    <t>2.00</t>
  </si>
  <si>
    <t>VG.0.09 - PI10</t>
  </si>
  <si>
    <t>2.00</t>
  </si>
  <si>
    <t/>
  </si>
  <si>
    <t/>
  </si>
  <si>
    <t/>
  </si>
  <si>
    <t>ROUND(PRODUCT(E$ROW_PU$:H$ROW_LUNG$),2)</t>
  </si>
  <si>
    <t>2.00</t>
  </si>
  <si>
    <t>VG.0.09 - PI11</t>
  </si>
  <si>
    <t>2.00</t>
  </si>
  <si>
    <t/>
  </si>
  <si>
    <t/>
  </si>
  <si>
    <t/>
  </si>
  <si>
    <t>ROUND(PRODUCT(E$ROW_PU$:H$ROW_LUNG$),2)</t>
  </si>
  <si>
    <t>2.00</t>
  </si>
  <si>
    <t>VG:0.11 - PI13</t>
  </si>
  <si>
    <t>2.00</t>
  </si>
  <si>
    <t/>
  </si>
  <si>
    <t/>
  </si>
  <si>
    <t/>
  </si>
  <si>
    <t>ROUND(PRODUCT(E$ROW_PU$:H$ROW_LUNG$),2)</t>
  </si>
  <si>
    <t>2.00</t>
  </si>
  <si>
    <t>VG:0.12 - PI12</t>
  </si>
  <si>
    <t>2.00</t>
  </si>
  <si>
    <t/>
  </si>
  <si>
    <t/>
  </si>
  <si>
    <t/>
  </si>
  <si>
    <t>ROUND(PRODUCT(E$ROW_PU$:H$ROW_LUNG$),2)</t>
  </si>
  <si>
    <t>2.00</t>
  </si>
  <si>
    <t>VG.0.15 - PI17</t>
  </si>
  <si>
    <t>2.00</t>
  </si>
  <si>
    <t/>
  </si>
  <si>
    <t/>
  </si>
  <si>
    <t/>
  </si>
  <si>
    <t>ROUND(PRODUCT(E$ROW_PU$:H$ROW_LUNG$),2)</t>
  </si>
  <si>
    <t>2.00</t>
  </si>
  <si>
    <t>VG.0.16 - PI20</t>
  </si>
  <si>
    <t>2.00</t>
  </si>
  <si>
    <t/>
  </si>
  <si>
    <t/>
  </si>
  <si>
    <t/>
  </si>
  <si>
    <t>ROUND(PRODUCT(E$ROW_PU$:H$ROW_LUNG$),2)</t>
  </si>
  <si>
    <t>2.00</t>
  </si>
  <si>
    <t>VG.0.17 - PI23</t>
  </si>
  <si>
    <t>2.00</t>
  </si>
  <si>
    <t/>
  </si>
  <si>
    <t/>
  </si>
  <si>
    <t/>
  </si>
  <si>
    <t>ROUND(PRODUCT(E$ROW_PU$:H$ROW_LUNG$),2)</t>
  </si>
  <si>
    <t>2.00</t>
  </si>
  <si>
    <t>VG.0.18 - PI18</t>
  </si>
  <si>
    <t>2.00</t>
  </si>
  <si>
    <t/>
  </si>
  <si>
    <t/>
  </si>
  <si>
    <t/>
  </si>
  <si>
    <t>ROUND(PRODUCT(E$ROW_PU$:H$ROW_LUNG$),2)</t>
  </si>
  <si>
    <t>2.00</t>
  </si>
  <si>
    <t>PIANO PRIMO</t>
  </si>
  <si>
    <t/>
  </si>
  <si>
    <t/>
  </si>
  <si>
    <t/>
  </si>
  <si>
    <t>0</t>
  </si>
  <si>
    <t>ROUND(PRODUCT(E$ROW_PU$:H$ROW_LUNG$),2)</t>
  </si>
  <si>
    <t>0.00</t>
  </si>
  <si>
    <t>VG.1.01 - PI02</t>
  </si>
  <si>
    <t>2.00</t>
  </si>
  <si>
    <t/>
  </si>
  <si>
    <t/>
  </si>
  <si>
    <t/>
  </si>
  <si>
    <t>ROUND(PRODUCT(E$ROW_PU$:H$ROW_LUNG$),2)</t>
  </si>
  <si>
    <t>2.00</t>
  </si>
  <si>
    <t>VG.1.02 - PI03</t>
  </si>
  <si>
    <t>2.00</t>
  </si>
  <si>
    <t/>
  </si>
  <si>
    <t/>
  </si>
  <si>
    <t/>
  </si>
  <si>
    <t>ROUND(PRODUCT(E$ROW_PU$:H$ROW_LUNG$),2)</t>
  </si>
  <si>
    <t>2.00</t>
  </si>
  <si>
    <t>VG.1.03 - PI04</t>
  </si>
  <si>
    <t>2.00</t>
  </si>
  <si>
    <t/>
  </si>
  <si>
    <t/>
  </si>
  <si>
    <t/>
  </si>
  <si>
    <t>ROUND(PRODUCT(E$ROW_PU$:H$ROW_LUNG$),2)</t>
  </si>
  <si>
    <t>2.00</t>
  </si>
  <si>
    <t>VG.1.05 - PI05</t>
  </si>
  <si>
    <t>2.00</t>
  </si>
  <si>
    <t/>
  </si>
  <si>
    <t/>
  </si>
  <si>
    <t/>
  </si>
  <si>
    <t>ROUND(PRODUCT(E$ROW_PU$:H$ROW_LUNG$),2)</t>
  </si>
  <si>
    <t>2.00</t>
  </si>
  <si>
    <t>VG.1.06 - PI06</t>
  </si>
  <si>
    <t>2.00</t>
  </si>
  <si>
    <t/>
  </si>
  <si>
    <t/>
  </si>
  <si>
    <t/>
  </si>
  <si>
    <t>ROUND(PRODUCT(E$ROW_PU$:H$ROW_LUNG$),2)</t>
  </si>
  <si>
    <t>2.00</t>
  </si>
  <si>
    <t>VG.1.06 - PI07</t>
  </si>
  <si>
    <t>2.00</t>
  </si>
  <si>
    <t/>
  </si>
  <si>
    <t/>
  </si>
  <si>
    <t/>
  </si>
  <si>
    <t>ROUND(PRODUCT(E$ROW_PU$:H$ROW_LUNG$),2)</t>
  </si>
  <si>
    <t>2.00</t>
  </si>
  <si>
    <t>VG.1.06 - PI13</t>
  </si>
  <si>
    <t>2.00</t>
  </si>
  <si>
    <t/>
  </si>
  <si>
    <t/>
  </si>
  <si>
    <t/>
  </si>
  <si>
    <t>ROUND(PRODUCT(E$ROW_PU$:H$ROW_LUNG$),2)</t>
  </si>
  <si>
    <t>2.00</t>
  </si>
  <si>
    <t>VG.1.07 - PI09</t>
  </si>
  <si>
    <t>2.00</t>
  </si>
  <si>
    <t/>
  </si>
  <si>
    <t/>
  </si>
  <si>
    <t/>
  </si>
  <si>
    <t>ROUND(PRODUCT(E$ROW_PU$:H$ROW_LUNG$),2)</t>
  </si>
  <si>
    <t>2.00</t>
  </si>
  <si>
    <t>VG.1.08 - PI10</t>
  </si>
  <si>
    <t>2.00</t>
  </si>
  <si>
    <t/>
  </si>
  <si>
    <t/>
  </si>
  <si>
    <t/>
  </si>
  <si>
    <t>ROUND(PRODUCT(E$ROW_PU$:H$ROW_LUNG$),2)</t>
  </si>
  <si>
    <t>2.00</t>
  </si>
  <si>
    <t>VG.1.09 - PI11</t>
  </si>
  <si>
    <t>2.00</t>
  </si>
  <si>
    <t/>
  </si>
  <si>
    <t/>
  </si>
  <si>
    <t/>
  </si>
  <si>
    <t>ROUND(PRODUCT(E$ROW_PU$:H$ROW_LUNG$),2)</t>
  </si>
  <si>
    <t>2.00</t>
  </si>
  <si>
    <t>VG.1.10 - PI12</t>
  </si>
  <si>
    <t>2.00</t>
  </si>
  <si>
    <t/>
  </si>
  <si>
    <t/>
  </si>
  <si>
    <t/>
  </si>
  <si>
    <t>ROUND(PRODUCT(E$ROW_PU$:H$ROW_LUNG$),2)</t>
  </si>
  <si>
    <t>2.00</t>
  </si>
  <si>
    <t>3'</t>
  </si>
  <si>
    <t>SOMMANO cad</t>
  </si>
  <si>
    <t>ROUND(SUM(I$ROW_ID_SOMMANO_INIT$:I$ROW_ID_SOMMANO_FINE$),2)</t>
  </si>
  <si>
    <t>136.00</t>
  </si>
  <si>
    <t>108.26</t>
  </si>
  <si>
    <t>ROUND(PRODUCT(I$ROW_SOMMANO_QTA$:J$ROW_UNITARIO$),2)</t>
  </si>
  <si>
    <t>14723.36</t>
  </si>
  <si>
    <t/>
  </si>
  <si>
    <t>189</t>
  </si>
  <si>
    <t>A95049</t>
  </si>
  <si>
    <t>Iniezioni di legante idraulico speciale a ritiro compensato per il consolidamento delle murature previa perforazione della muratura, mediante inserimento dei tubetti filettati di ferro con attacco portagomma; stuccatura intorno al tubetto con malta M20 conforme alla norma UNI EN 998-2, di tipo M20, a base di leganti idraulici ad alta pozzolanicità, solfati solubili, lavaggio dei fori con acqua, iniezioni di boiacca a base di legante idraulico conforme alla norma UNI EN 998-2, resistenza a compressione 1/7/28 gg (EN 1015-11) = 15; = 28; = 36 MPa, resistenza a Flessione 1/7/28 gg = 1,7; = 3,1; = 4 MPa, modulo elastico a 28 gg = 15 GPa, eseguite a bassa pressione (1-2 bar) per mezzo di gruppo miscelatore, pompa, tubazioni di mandata, apparecchi di controllo e accessori, e chiusura delle teste dei fori con malta, valutata al mq per uno spessore medio della muratura di 60 cm. Prezzario DEI II Sem.2022</t>
  </si>
  <si>
    <t>M I S U R A Z I O N I:</t>
  </si>
  <si>
    <t>Su paramenti murari a facciavista</t>
  </si>
  <si>
    <t/>
  </si>
  <si>
    <t/>
  </si>
  <si>
    <t/>
  </si>
  <si>
    <t>0</t>
  </si>
  <si>
    <t>ROUND(PRODUCT(E$ROW_PU$:H$ROW_LUNG$),2)</t>
  </si>
  <si>
    <t>0.00</t>
  </si>
  <si>
    <t>PROSPETTO ESTERNO</t>
  </si>
  <si>
    <t/>
  </si>
  <si>
    <t/>
  </si>
  <si>
    <t/>
  </si>
  <si>
    <t>0</t>
  </si>
  <si>
    <t>ROUND(PRODUCT(E$ROW_PU$:H$ROW_LUNG$),2)</t>
  </si>
  <si>
    <t>0.00</t>
  </si>
  <si>
    <t>Prospetto sud-ovest</t>
  </si>
  <si>
    <t/>
  </si>
  <si>
    <t>22.20</t>
  </si>
  <si>
    <t/>
  </si>
  <si>
    <t>10.080</t>
  </si>
  <si>
    <t>ROUND(PRODUCT(E$ROW_PU$:H$ROW_LUNG$),2)</t>
  </si>
  <si>
    <t>223.78</t>
  </si>
  <si>
    <t>A detrarre portone</t>
  </si>
  <si>
    <t/>
  </si>
  <si>
    <t>2.17</t>
  </si>
  <si>
    <t/>
  </si>
  <si>
    <t>3.770</t>
  </si>
  <si>
    <t>ROUND(PRODUCT(E$ROW_PU$:H$ROW_LUNG$,-1),2)</t>
  </si>
  <si>
    <t>-8.18</t>
  </si>
  <si>
    <t>3</t>
  </si>
  <si>
    <t>Prospetto sud-est</t>
  </si>
  <si>
    <t/>
  </si>
  <si>
    <t>21.75</t>
  </si>
  <si>
    <t/>
  </si>
  <si>
    <t>10.230</t>
  </si>
  <si>
    <t>ROUND(PRODUCT(E$ROW_PU$:H$ROW_LUNG$),2)</t>
  </si>
  <si>
    <t>222.50</t>
  </si>
  <si>
    <t>Prospetto nord-est</t>
  </si>
  <si>
    <t/>
  </si>
  <si>
    <t>22.05</t>
  </si>
  <si>
    <t/>
  </si>
  <si>
    <t>10.390</t>
  </si>
  <si>
    <t>ROUND(PRODUCT(E$ROW_PU$:H$ROW_LUNG$),2)</t>
  </si>
  <si>
    <t>229.10</t>
  </si>
  <si>
    <t>A detrarre portone</t>
  </si>
  <si>
    <t/>
  </si>
  <si>
    <t>2.23</t>
  </si>
  <si>
    <t/>
  </si>
  <si>
    <t>2.700</t>
  </si>
  <si>
    <t>ROUND(PRODUCT(E$ROW_PU$:H$ROW_LUNG$,-1),2)</t>
  </si>
  <si>
    <t>-6.02</t>
  </si>
  <si>
    <t>3</t>
  </si>
  <si>
    <t>Prospetto nord-ovest</t>
  </si>
  <si>
    <t/>
  </si>
  <si>
    <t>21.63</t>
  </si>
  <si>
    <t/>
  </si>
  <si>
    <t>10.390</t>
  </si>
  <si>
    <t>ROUND(PRODUCT(E$ROW_PU$:H$ROW_LUNG$),2)</t>
  </si>
  <si>
    <t>224.74</t>
  </si>
  <si>
    <t>3'</t>
  </si>
  <si>
    <t>SOMMANO mq</t>
  </si>
  <si>
    <t>ROUND(SUM(I$ROW_ID_SOMMANO_INIT$:I$ROW_ID_SOMMANO_FINE$),2)</t>
  </si>
  <si>
    <t>885.92</t>
  </si>
  <si>
    <t>81.48</t>
  </si>
  <si>
    <t>ROUND(PRODUCT(I$ROW_SOMMANO_QTA$:J$ROW_UNITARIO$),2)</t>
  </si>
  <si>
    <t>72184.76</t>
  </si>
  <si>
    <t/>
  </si>
  <si>
    <t>190</t>
  </si>
  <si>
    <t>A95190b</t>
  </si>
  <si>
    <t>Cucitura a secco di elementi strutturali con barre elicoidali in acciaio inox AISI 316 a norma EN 845, in appositi fori pilota in funzione della lunghezza della barra e della natura del materiale di supporto, compresa stuccatura del foro mediante malta a base di pura calce idraulica naturale NHL 3.5 in classe M15 (EN 998/2), reazione al fuoco classe A1 (EN 13501-1), esclusi l'eventuale bonifica delle zone degradate e ripristino del substrato, le prove di accettazione del materiale, le indagini pre e post-intervento e tutti i sussidi necessari per l'esecuzione dei lavori: Ø barra 10 mm, carico di rottura a trazione &gt;= 14 kN, carico di rottura a taglio &gt;= 7,5 kN; area nominale &gt;= 15,50 mmq: lunghezza 400 mm. Prezzario DEI II Sem.2022</t>
  </si>
  <si>
    <t>M I S U R A Z I O N I:</t>
  </si>
  <si>
    <t>Compresa la realizzazione di perforo pilota</t>
  </si>
  <si>
    <t/>
  </si>
  <si>
    <t/>
  </si>
  <si>
    <t/>
  </si>
  <si>
    <t>0</t>
  </si>
  <si>
    <t>ROUND(PRODUCT(E$ROW_PU$:H$ROW_LUNG$),2)</t>
  </si>
  <si>
    <t>0.00</t>
  </si>
  <si>
    <t>PIANO TERRA</t>
  </si>
  <si>
    <t/>
  </si>
  <si>
    <t/>
  </si>
  <si>
    <t/>
  </si>
  <si>
    <t>0</t>
  </si>
  <si>
    <t>ROUND(PRODUCT(E$ROW_PU$:H$ROW_LUNG$),2)</t>
  </si>
  <si>
    <t>0.00</t>
  </si>
  <si>
    <t>VG.0.04</t>
  </si>
  <si>
    <t>60.00</t>
  </si>
  <si>
    <t/>
  </si>
  <si>
    <t/>
  </si>
  <si>
    <t/>
  </si>
  <si>
    <t>ROUND(PRODUCT(E$ROW_PU$:H$ROW_LUNG$),2)</t>
  </si>
  <si>
    <t>60.00</t>
  </si>
  <si>
    <t>VG.0.04</t>
  </si>
  <si>
    <t>26.00</t>
  </si>
  <si>
    <t/>
  </si>
  <si>
    <t/>
  </si>
  <si>
    <t/>
  </si>
  <si>
    <t>ROUND(PRODUCT(E$ROW_PU$:H$ROW_LUNG$),2)</t>
  </si>
  <si>
    <t>26.00</t>
  </si>
  <si>
    <t>VG.0.04</t>
  </si>
  <si>
    <t>20.00</t>
  </si>
  <si>
    <t/>
  </si>
  <si>
    <t/>
  </si>
  <si>
    <t/>
  </si>
  <si>
    <t>ROUND(PRODUCT(E$ROW_PU$:H$ROW_LUNG$),2)</t>
  </si>
  <si>
    <t>20.00</t>
  </si>
  <si>
    <t>VG.0.04</t>
  </si>
  <si>
    <t>30.00</t>
  </si>
  <si>
    <t/>
  </si>
  <si>
    <t/>
  </si>
  <si>
    <t/>
  </si>
  <si>
    <t>ROUND(PRODUCT(E$ROW_PU$:H$ROW_LUNG$),2)</t>
  </si>
  <si>
    <t>30.00</t>
  </si>
  <si>
    <t>VG.0.04</t>
  </si>
  <si>
    <t>36.00</t>
  </si>
  <si>
    <t/>
  </si>
  <si>
    <t/>
  </si>
  <si>
    <t/>
  </si>
  <si>
    <t>ROUND(PRODUCT(E$ROW_PU$:H$ROW_LUNG$),2)</t>
  </si>
  <si>
    <t>36.00</t>
  </si>
  <si>
    <t>VG.0.04</t>
  </si>
  <si>
    <t>16.00</t>
  </si>
  <si>
    <t/>
  </si>
  <si>
    <t/>
  </si>
  <si>
    <t/>
  </si>
  <si>
    <t>ROUND(PRODUCT(E$ROW_PU$:H$ROW_LUNG$),2)</t>
  </si>
  <si>
    <t>16.00</t>
  </si>
  <si>
    <t>VG.0.04</t>
  </si>
  <si>
    <t>56.00</t>
  </si>
  <si>
    <t/>
  </si>
  <si>
    <t/>
  </si>
  <si>
    <t/>
  </si>
  <si>
    <t>ROUND(PRODUCT(E$ROW_PU$:H$ROW_LUNG$),2)</t>
  </si>
  <si>
    <t>56.00</t>
  </si>
  <si>
    <t>VG.0.09</t>
  </si>
  <si>
    <t>48.00</t>
  </si>
  <si>
    <t/>
  </si>
  <si>
    <t/>
  </si>
  <si>
    <t/>
  </si>
  <si>
    <t>ROUND(PRODUCT(E$ROW_PU$:H$ROW_LUNG$),2)</t>
  </si>
  <si>
    <t>48.00</t>
  </si>
  <si>
    <t>VG.0.09</t>
  </si>
  <si>
    <t>14.00</t>
  </si>
  <si>
    <t/>
  </si>
  <si>
    <t/>
  </si>
  <si>
    <t/>
  </si>
  <si>
    <t>ROUND(PRODUCT(E$ROW_PU$:H$ROW_LUNG$),2)</t>
  </si>
  <si>
    <t>14.00</t>
  </si>
  <si>
    <t>VG.0.09</t>
  </si>
  <si>
    <t>42.00</t>
  </si>
  <si>
    <t/>
  </si>
  <si>
    <t/>
  </si>
  <si>
    <t/>
  </si>
  <si>
    <t>ROUND(PRODUCT(E$ROW_PU$:H$ROW_LUNG$),2)</t>
  </si>
  <si>
    <t>42.00</t>
  </si>
  <si>
    <t>VG.0.10</t>
  </si>
  <si>
    <t>16.00</t>
  </si>
  <si>
    <t/>
  </si>
  <si>
    <t/>
  </si>
  <si>
    <t/>
  </si>
  <si>
    <t>ROUND(PRODUCT(E$ROW_PU$:H$ROW_LUNG$),2)</t>
  </si>
  <si>
    <t>16.00</t>
  </si>
  <si>
    <t>VG.0.10</t>
  </si>
  <si>
    <t>56.00</t>
  </si>
  <si>
    <t/>
  </si>
  <si>
    <t/>
  </si>
  <si>
    <t/>
  </si>
  <si>
    <t>ROUND(PRODUCT(E$ROW_PU$:H$ROW_LUNG$),2)</t>
  </si>
  <si>
    <t>56.00</t>
  </si>
  <si>
    <t>VG.0.10</t>
  </si>
  <si>
    <t>50.00</t>
  </si>
  <si>
    <t/>
  </si>
  <si>
    <t/>
  </si>
  <si>
    <t/>
  </si>
  <si>
    <t>ROUND(PRODUCT(E$ROW_PU$:H$ROW_LUNG$),2)</t>
  </si>
  <si>
    <t>50.00</t>
  </si>
  <si>
    <t>VG.0.10</t>
  </si>
  <si>
    <t>16.00</t>
  </si>
  <si>
    <t/>
  </si>
  <si>
    <t/>
  </si>
  <si>
    <t/>
  </si>
  <si>
    <t>ROUND(PRODUCT(E$ROW_PU$:H$ROW_LUNG$),2)</t>
  </si>
  <si>
    <t>16.00</t>
  </si>
  <si>
    <t>VG.0.10</t>
  </si>
  <si>
    <t>42.00</t>
  </si>
  <si>
    <t/>
  </si>
  <si>
    <t/>
  </si>
  <si>
    <t/>
  </si>
  <si>
    <t>ROUND(PRODUCT(E$ROW_PU$:H$ROW_LUNG$),2)</t>
  </si>
  <si>
    <t>42.00</t>
  </si>
  <si>
    <t>VG.0.10</t>
  </si>
  <si>
    <t>38.00</t>
  </si>
  <si>
    <t/>
  </si>
  <si>
    <t/>
  </si>
  <si>
    <t/>
  </si>
  <si>
    <t>ROUND(PRODUCT(E$ROW_PU$:H$ROW_LUNG$),2)</t>
  </si>
  <si>
    <t>38.00</t>
  </si>
  <si>
    <t>VG.0.10</t>
  </si>
  <si>
    <t>16.00</t>
  </si>
  <si>
    <t/>
  </si>
  <si>
    <t/>
  </si>
  <si>
    <t/>
  </si>
  <si>
    <t>ROUND(PRODUCT(E$ROW_PU$:H$ROW_LUNG$),2)</t>
  </si>
  <si>
    <t>16.00</t>
  </si>
  <si>
    <t>VG.0.10</t>
  </si>
  <si>
    <t>14.00</t>
  </si>
  <si>
    <t/>
  </si>
  <si>
    <t/>
  </si>
  <si>
    <t/>
  </si>
  <si>
    <t>ROUND(PRODUCT(E$ROW_PU$:H$ROW_LUNG$),2)</t>
  </si>
  <si>
    <t>14.00</t>
  </si>
  <si>
    <t>VG.0.10</t>
  </si>
  <si>
    <t>16.00</t>
  </si>
  <si>
    <t/>
  </si>
  <si>
    <t/>
  </si>
  <si>
    <t/>
  </si>
  <si>
    <t>ROUND(PRODUCT(E$ROW_PU$:H$ROW_LUNG$),2)</t>
  </si>
  <si>
    <t>16.00</t>
  </si>
  <si>
    <t>VG.0.10</t>
  </si>
  <si>
    <t>16.00</t>
  </si>
  <si>
    <t/>
  </si>
  <si>
    <t/>
  </si>
  <si>
    <t/>
  </si>
  <si>
    <t>ROUND(PRODUCT(E$ROW_PU$:H$ROW_LUNG$),2)</t>
  </si>
  <si>
    <t>16.00</t>
  </si>
  <si>
    <t>VG.0.10</t>
  </si>
  <si>
    <t>38.00</t>
  </si>
  <si>
    <t/>
  </si>
  <si>
    <t/>
  </si>
  <si>
    <t/>
  </si>
  <si>
    <t>ROUND(PRODUCT(E$ROW_PU$:H$ROW_LUNG$),2)</t>
  </si>
  <si>
    <t>38.00</t>
  </si>
  <si>
    <t>VG.0.10</t>
  </si>
  <si>
    <t>36.00</t>
  </si>
  <si>
    <t/>
  </si>
  <si>
    <t/>
  </si>
  <si>
    <t/>
  </si>
  <si>
    <t>ROUND(PRODUCT(E$ROW_PU$:H$ROW_LUNG$),2)</t>
  </si>
  <si>
    <t>36.00</t>
  </si>
  <si>
    <t>VG.0.10</t>
  </si>
  <si>
    <t>38.00</t>
  </si>
  <si>
    <t/>
  </si>
  <si>
    <t/>
  </si>
  <si>
    <t/>
  </si>
  <si>
    <t>ROUND(PRODUCT(E$ROW_PU$:H$ROW_LUNG$),2)</t>
  </si>
  <si>
    <t>38.00</t>
  </si>
  <si>
    <t>VG.0.10</t>
  </si>
  <si>
    <t>60.00</t>
  </si>
  <si>
    <t/>
  </si>
  <si>
    <t/>
  </si>
  <si>
    <t/>
  </si>
  <si>
    <t>ROUND(PRODUCT(E$ROW_PU$:H$ROW_LUNG$),2)</t>
  </si>
  <si>
    <t>60.00</t>
  </si>
  <si>
    <t>VG.0.10</t>
  </si>
  <si>
    <t>102.00</t>
  </si>
  <si>
    <t/>
  </si>
  <si>
    <t/>
  </si>
  <si>
    <t/>
  </si>
  <si>
    <t>ROUND(PRODUCT(E$ROW_PU$:H$ROW_LUNG$),2)</t>
  </si>
  <si>
    <t>102.00</t>
  </si>
  <si>
    <t>VG.0.10</t>
  </si>
  <si>
    <t>36.00</t>
  </si>
  <si>
    <t/>
  </si>
  <si>
    <t/>
  </si>
  <si>
    <t/>
  </si>
  <si>
    <t>ROUND(PRODUCT(E$ROW_PU$:H$ROW_LUNG$),2)</t>
  </si>
  <si>
    <t>36.00</t>
  </si>
  <si>
    <t>VG.0.10</t>
  </si>
  <si>
    <t>120.00</t>
  </si>
  <si>
    <t/>
  </si>
  <si>
    <t/>
  </si>
  <si>
    <t/>
  </si>
  <si>
    <t>ROUND(PRODUCT(E$ROW_PU$:H$ROW_LUNG$),2)</t>
  </si>
  <si>
    <t>120.00</t>
  </si>
  <si>
    <t>VG.0.11</t>
  </si>
  <si>
    <t>24.00</t>
  </si>
  <si>
    <t/>
  </si>
  <si>
    <t/>
  </si>
  <si>
    <t/>
  </si>
  <si>
    <t>ROUND(PRODUCT(E$ROW_PU$:H$ROW_LUNG$),2)</t>
  </si>
  <si>
    <t>24.00</t>
  </si>
  <si>
    <t>VG.0.11</t>
  </si>
  <si>
    <t>12.00</t>
  </si>
  <si>
    <t/>
  </si>
  <si>
    <t/>
  </si>
  <si>
    <t/>
  </si>
  <si>
    <t>ROUND(PRODUCT(E$ROW_PU$:H$ROW_LUNG$),2)</t>
  </si>
  <si>
    <t>12.00</t>
  </si>
  <si>
    <t>VG.0.11</t>
  </si>
  <si>
    <t>24.00</t>
  </si>
  <si>
    <t/>
  </si>
  <si>
    <t/>
  </si>
  <si>
    <t/>
  </si>
  <si>
    <t>ROUND(PRODUCT(E$ROW_PU$:H$ROW_LUNG$),2)</t>
  </si>
  <si>
    <t>24.00</t>
  </si>
  <si>
    <t>VG.0.12</t>
  </si>
  <si>
    <t>14.00</t>
  </si>
  <si>
    <t/>
  </si>
  <si>
    <t/>
  </si>
  <si>
    <t/>
  </si>
  <si>
    <t>ROUND(PRODUCT(E$ROW_PU$:H$ROW_LUNG$),2)</t>
  </si>
  <si>
    <t>14.00</t>
  </si>
  <si>
    <t>VG.0.12</t>
  </si>
  <si>
    <t>54.00</t>
  </si>
  <si>
    <t/>
  </si>
  <si>
    <t/>
  </si>
  <si>
    <t/>
  </si>
  <si>
    <t>ROUND(PRODUCT(E$ROW_PU$:H$ROW_LUNG$),2)</t>
  </si>
  <si>
    <t>54.00</t>
  </si>
  <si>
    <t>VG.0.12</t>
  </si>
  <si>
    <t>16.00</t>
  </si>
  <si>
    <t/>
  </si>
  <si>
    <t/>
  </si>
  <si>
    <t/>
  </si>
  <si>
    <t>ROUND(PRODUCT(E$ROW_PU$:H$ROW_LUNG$),2)</t>
  </si>
  <si>
    <t>16.00</t>
  </si>
  <si>
    <t>VG.0.15</t>
  </si>
  <si>
    <t>36.00</t>
  </si>
  <si>
    <t/>
  </si>
  <si>
    <t/>
  </si>
  <si>
    <t/>
  </si>
  <si>
    <t>ROUND(PRODUCT(E$ROW_PU$:H$ROW_LUNG$),2)</t>
  </si>
  <si>
    <t>36.00</t>
  </si>
  <si>
    <t>VG.0.15</t>
  </si>
  <si>
    <t>50.00</t>
  </si>
  <si>
    <t/>
  </si>
  <si>
    <t/>
  </si>
  <si>
    <t/>
  </si>
  <si>
    <t>ROUND(PRODUCT(E$ROW_PU$:H$ROW_LUNG$),2)</t>
  </si>
  <si>
    <t>50.00</t>
  </si>
  <si>
    <t>VG.0.15</t>
  </si>
  <si>
    <t>28.00</t>
  </si>
  <si>
    <t/>
  </si>
  <si>
    <t/>
  </si>
  <si>
    <t/>
  </si>
  <si>
    <t>ROUND(PRODUCT(E$ROW_PU$:H$ROW_LUNG$),2)</t>
  </si>
  <si>
    <t>28.00</t>
  </si>
  <si>
    <t>VG.0.15</t>
  </si>
  <si>
    <t>54.00</t>
  </si>
  <si>
    <t/>
  </si>
  <si>
    <t/>
  </si>
  <si>
    <t/>
  </si>
  <si>
    <t>ROUND(PRODUCT(E$ROW_PU$:H$ROW_LUNG$),2)</t>
  </si>
  <si>
    <t>54.00</t>
  </si>
  <si>
    <t>VG.0.15</t>
  </si>
  <si>
    <t>22.00</t>
  </si>
  <si>
    <t/>
  </si>
  <si>
    <t/>
  </si>
  <si>
    <t/>
  </si>
  <si>
    <t>ROUND(PRODUCT(E$ROW_PU$:H$ROW_LUNG$),2)</t>
  </si>
  <si>
    <t>22.00</t>
  </si>
  <si>
    <t>VG.0.16</t>
  </si>
  <si>
    <t>14.00</t>
  </si>
  <si>
    <t/>
  </si>
  <si>
    <t/>
  </si>
  <si>
    <t/>
  </si>
  <si>
    <t>ROUND(PRODUCT(E$ROW_PU$:H$ROW_LUNG$),2)</t>
  </si>
  <si>
    <t>14.00</t>
  </si>
  <si>
    <t>VG.0.16</t>
  </si>
  <si>
    <t>50.00</t>
  </si>
  <si>
    <t/>
  </si>
  <si>
    <t/>
  </si>
  <si>
    <t/>
  </si>
  <si>
    <t>ROUND(PRODUCT(E$ROW_PU$:H$ROW_LUNG$),2)</t>
  </si>
  <si>
    <t>50.00</t>
  </si>
  <si>
    <t>VG.0.16</t>
  </si>
  <si>
    <t>22.00</t>
  </si>
  <si>
    <t/>
  </si>
  <si>
    <t/>
  </si>
  <si>
    <t/>
  </si>
  <si>
    <t>ROUND(PRODUCT(E$ROW_PU$:H$ROW_LUNG$),2)</t>
  </si>
  <si>
    <t>22.00</t>
  </si>
  <si>
    <t>VG.0.16</t>
  </si>
  <si>
    <t>20.00</t>
  </si>
  <si>
    <t/>
  </si>
  <si>
    <t/>
  </si>
  <si>
    <t/>
  </si>
  <si>
    <t>ROUND(PRODUCT(E$ROW_PU$:H$ROW_LUNG$),2)</t>
  </si>
  <si>
    <t>20.00</t>
  </si>
  <si>
    <t>VG.0.16</t>
  </si>
  <si>
    <t>10.00</t>
  </si>
  <si>
    <t/>
  </si>
  <si>
    <t/>
  </si>
  <si>
    <t/>
  </si>
  <si>
    <t>ROUND(PRODUCT(E$ROW_PU$:H$ROW_LUNG$),2)</t>
  </si>
  <si>
    <t>10.00</t>
  </si>
  <si>
    <t>VG.0.16</t>
  </si>
  <si>
    <t>32.00</t>
  </si>
  <si>
    <t/>
  </si>
  <si>
    <t/>
  </si>
  <si>
    <t/>
  </si>
  <si>
    <t>ROUND(PRODUCT(E$ROW_PU$:H$ROW_LUNG$),2)</t>
  </si>
  <si>
    <t>32.00</t>
  </si>
  <si>
    <t>VG.0.16</t>
  </si>
  <si>
    <t>62.00</t>
  </si>
  <si>
    <t/>
  </si>
  <si>
    <t/>
  </si>
  <si>
    <t/>
  </si>
  <si>
    <t>ROUND(PRODUCT(E$ROW_PU$:H$ROW_LUNG$),2)</t>
  </si>
  <si>
    <t>62.00</t>
  </si>
  <si>
    <t>VG.0.16</t>
  </si>
  <si>
    <t>16.00</t>
  </si>
  <si>
    <t/>
  </si>
  <si>
    <t/>
  </si>
  <si>
    <t/>
  </si>
  <si>
    <t>ROUND(PRODUCT(E$ROW_PU$:H$ROW_LUNG$),2)</t>
  </si>
  <si>
    <t>16.00</t>
  </si>
  <si>
    <t>VG.0.17</t>
  </si>
  <si>
    <t>38.00</t>
  </si>
  <si>
    <t/>
  </si>
  <si>
    <t/>
  </si>
  <si>
    <t/>
  </si>
  <si>
    <t>ROUND(PRODUCT(E$ROW_PU$:H$ROW_LUNG$),2)</t>
  </si>
  <si>
    <t>38.00</t>
  </si>
  <si>
    <t>VG.0.17</t>
  </si>
  <si>
    <t>40.00</t>
  </si>
  <si>
    <t/>
  </si>
  <si>
    <t/>
  </si>
  <si>
    <t/>
  </si>
  <si>
    <t>ROUND(PRODUCT(E$ROW_PU$:H$ROW_LUNG$),2)</t>
  </si>
  <si>
    <t>40.00</t>
  </si>
  <si>
    <t>VG.0.17</t>
  </si>
  <si>
    <t>22.00</t>
  </si>
  <si>
    <t/>
  </si>
  <si>
    <t/>
  </si>
  <si>
    <t/>
  </si>
  <si>
    <t>ROUND(PRODUCT(E$ROW_PU$:H$ROW_LUNG$),2)</t>
  </si>
  <si>
    <t>22.00</t>
  </si>
  <si>
    <t>VG.0.17</t>
  </si>
  <si>
    <t>32.00</t>
  </si>
  <si>
    <t/>
  </si>
  <si>
    <t/>
  </si>
  <si>
    <t/>
  </si>
  <si>
    <t>ROUND(PRODUCT(E$ROW_PU$:H$ROW_LUNG$),2)</t>
  </si>
  <si>
    <t>32.00</t>
  </si>
  <si>
    <t>VG.0.17</t>
  </si>
  <si>
    <t>32.00</t>
  </si>
  <si>
    <t/>
  </si>
  <si>
    <t/>
  </si>
  <si>
    <t/>
  </si>
  <si>
    <t>ROUND(PRODUCT(E$ROW_PU$:H$ROW_LUNG$),2)</t>
  </si>
  <si>
    <t>32.00</t>
  </si>
  <si>
    <t>VG.0.18</t>
  </si>
  <si>
    <t>52.00</t>
  </si>
  <si>
    <t/>
  </si>
  <si>
    <t/>
  </si>
  <si>
    <t/>
  </si>
  <si>
    <t>ROUND(PRODUCT(E$ROW_PU$:H$ROW_LUNG$),2)</t>
  </si>
  <si>
    <t>52.00</t>
  </si>
  <si>
    <t>PIANO PRIMO</t>
  </si>
  <si>
    <t/>
  </si>
  <si>
    <t/>
  </si>
  <si>
    <t/>
  </si>
  <si>
    <t>0</t>
  </si>
  <si>
    <t>ROUND(PRODUCT(E$ROW_PU$:H$ROW_LUNG$),2)</t>
  </si>
  <si>
    <t>0.00</t>
  </si>
  <si>
    <t>VG.1.01</t>
  </si>
  <si>
    <t>42.00</t>
  </si>
  <si>
    <t/>
  </si>
  <si>
    <t/>
  </si>
  <si>
    <t/>
  </si>
  <si>
    <t>ROUND(PRODUCT(E$ROW_PU$:H$ROW_LUNG$),2)</t>
  </si>
  <si>
    <t>42.00</t>
  </si>
  <si>
    <t>VG.1.01</t>
  </si>
  <si>
    <t>34.00</t>
  </si>
  <si>
    <t/>
  </si>
  <si>
    <t/>
  </si>
  <si>
    <t/>
  </si>
  <si>
    <t>ROUND(PRODUCT(E$ROW_PU$:H$ROW_LUNG$),2)</t>
  </si>
  <si>
    <t>34.00</t>
  </si>
  <si>
    <t>VG.1.01</t>
  </si>
  <si>
    <t>16.00</t>
  </si>
  <si>
    <t/>
  </si>
  <si>
    <t/>
  </si>
  <si>
    <t/>
  </si>
  <si>
    <t>ROUND(PRODUCT(E$ROW_PU$:H$ROW_LUNG$),2)</t>
  </si>
  <si>
    <t>16.00</t>
  </si>
  <si>
    <t>VG.1.02</t>
  </si>
  <si>
    <t>38.00</t>
  </si>
  <si>
    <t/>
  </si>
  <si>
    <t/>
  </si>
  <si>
    <t/>
  </si>
  <si>
    <t>ROUND(PRODUCT(E$ROW_PU$:H$ROW_LUNG$),2)</t>
  </si>
  <si>
    <t>38.00</t>
  </si>
  <si>
    <t>VG.1.02</t>
  </si>
  <si>
    <t>28.00</t>
  </si>
  <si>
    <t/>
  </si>
  <si>
    <t/>
  </si>
  <si>
    <t/>
  </si>
  <si>
    <t>ROUND(PRODUCT(E$ROW_PU$:H$ROW_LUNG$),2)</t>
  </si>
  <si>
    <t>28.00</t>
  </si>
  <si>
    <t>VG.1.02</t>
  </si>
  <si>
    <t>38.00</t>
  </si>
  <si>
    <t/>
  </si>
  <si>
    <t/>
  </si>
  <si>
    <t/>
  </si>
  <si>
    <t>ROUND(PRODUCT(E$ROW_PU$:H$ROW_LUNG$),2)</t>
  </si>
  <si>
    <t>38.00</t>
  </si>
  <si>
    <t>VG.1.02</t>
  </si>
  <si>
    <t>26.00</t>
  </si>
  <si>
    <t/>
  </si>
  <si>
    <t/>
  </si>
  <si>
    <t/>
  </si>
  <si>
    <t>ROUND(PRODUCT(E$ROW_PU$:H$ROW_LUNG$),2)</t>
  </si>
  <si>
    <t>26.00</t>
  </si>
  <si>
    <t>VG.1.02</t>
  </si>
  <si>
    <t>18.00</t>
  </si>
  <si>
    <t/>
  </si>
  <si>
    <t/>
  </si>
  <si>
    <t/>
  </si>
  <si>
    <t>ROUND(PRODUCT(E$ROW_PU$:H$ROW_LUNG$),2)</t>
  </si>
  <si>
    <t>18.00</t>
  </si>
  <si>
    <t>VG.1.03</t>
  </si>
  <si>
    <t>122.00</t>
  </si>
  <si>
    <t/>
  </si>
  <si>
    <t/>
  </si>
  <si>
    <t/>
  </si>
  <si>
    <t>ROUND(PRODUCT(E$ROW_PU$:H$ROW_LUNG$),2)</t>
  </si>
  <si>
    <t>122.00</t>
  </si>
  <si>
    <t>VG.1.03</t>
  </si>
  <si>
    <t>38.00</t>
  </si>
  <si>
    <t/>
  </si>
  <si>
    <t/>
  </si>
  <si>
    <t/>
  </si>
  <si>
    <t>ROUND(PRODUCT(E$ROW_PU$:H$ROW_LUNG$),2)</t>
  </si>
  <si>
    <t>38.00</t>
  </si>
  <si>
    <t>VG.1.03</t>
  </si>
  <si>
    <t>22.00</t>
  </si>
  <si>
    <t/>
  </si>
  <si>
    <t/>
  </si>
  <si>
    <t/>
  </si>
  <si>
    <t>ROUND(PRODUCT(E$ROW_PU$:H$ROW_LUNG$),2)</t>
  </si>
  <si>
    <t>22.00</t>
  </si>
  <si>
    <t>VG.1.03</t>
  </si>
  <si>
    <t>18.00</t>
  </si>
  <si>
    <t/>
  </si>
  <si>
    <t/>
  </si>
  <si>
    <t/>
  </si>
  <si>
    <t>ROUND(PRODUCT(E$ROW_PU$:H$ROW_LUNG$),2)</t>
  </si>
  <si>
    <t>18.00</t>
  </si>
  <si>
    <t>VG.1.03</t>
  </si>
  <si>
    <t>12.00</t>
  </si>
  <si>
    <t/>
  </si>
  <si>
    <t/>
  </si>
  <si>
    <t/>
  </si>
  <si>
    <t>ROUND(PRODUCT(E$ROW_PU$:H$ROW_LUNG$),2)</t>
  </si>
  <si>
    <t>12.00</t>
  </si>
  <si>
    <t>VG.1.04</t>
  </si>
  <si>
    <t>12.00</t>
  </si>
  <si>
    <t/>
  </si>
  <si>
    <t/>
  </si>
  <si>
    <t/>
  </si>
  <si>
    <t>ROUND(PRODUCT(E$ROW_PU$:H$ROW_LUNG$),2)</t>
  </si>
  <si>
    <t>12.00</t>
  </si>
  <si>
    <t>VG.1.04</t>
  </si>
  <si>
    <t>46.00</t>
  </si>
  <si>
    <t/>
  </si>
  <si>
    <t/>
  </si>
  <si>
    <t/>
  </si>
  <si>
    <t>ROUND(PRODUCT(E$ROW_PU$:H$ROW_LUNG$),2)</t>
  </si>
  <si>
    <t>46.00</t>
  </si>
  <si>
    <t>VG.1.04</t>
  </si>
  <si>
    <t>50.00</t>
  </si>
  <si>
    <t/>
  </si>
  <si>
    <t/>
  </si>
  <si>
    <t/>
  </si>
  <si>
    <t>ROUND(PRODUCT(E$ROW_PU$:H$ROW_LUNG$),2)</t>
  </si>
  <si>
    <t>50.00</t>
  </si>
  <si>
    <t>VG.1.04</t>
  </si>
  <si>
    <t>12.00</t>
  </si>
  <si>
    <t/>
  </si>
  <si>
    <t/>
  </si>
  <si>
    <t/>
  </si>
  <si>
    <t>ROUND(PRODUCT(E$ROW_PU$:H$ROW_LUNG$),2)</t>
  </si>
  <si>
    <t>12.00</t>
  </si>
  <si>
    <t>VG.1.04</t>
  </si>
  <si>
    <t>36.00</t>
  </si>
  <si>
    <t/>
  </si>
  <si>
    <t/>
  </si>
  <si>
    <t/>
  </si>
  <si>
    <t>ROUND(PRODUCT(E$ROW_PU$:H$ROW_LUNG$),2)</t>
  </si>
  <si>
    <t>36.00</t>
  </si>
  <si>
    <t>VG.1.04</t>
  </si>
  <si>
    <t>48.00</t>
  </si>
  <si>
    <t/>
  </si>
  <si>
    <t/>
  </si>
  <si>
    <t/>
  </si>
  <si>
    <t>ROUND(PRODUCT(E$ROW_PU$:H$ROW_LUNG$),2)</t>
  </si>
  <si>
    <t>48.00</t>
  </si>
  <si>
    <t>VG.1.04</t>
  </si>
  <si>
    <t>106.00</t>
  </si>
  <si>
    <t/>
  </si>
  <si>
    <t/>
  </si>
  <si>
    <t/>
  </si>
  <si>
    <t>ROUND(PRODUCT(E$ROW_PU$:H$ROW_LUNG$),2)</t>
  </si>
  <si>
    <t>106.00</t>
  </si>
  <si>
    <t>VG.1.05</t>
  </si>
  <si>
    <t>14.00</t>
  </si>
  <si>
    <t/>
  </si>
  <si>
    <t/>
  </si>
  <si>
    <t/>
  </si>
  <si>
    <t>ROUND(PRODUCT(E$ROW_PU$:H$ROW_LUNG$),2)</t>
  </si>
  <si>
    <t>14.00</t>
  </si>
  <si>
    <t>VG.1.05</t>
  </si>
  <si>
    <t>22.00</t>
  </si>
  <si>
    <t/>
  </si>
  <si>
    <t/>
  </si>
  <si>
    <t/>
  </si>
  <si>
    <t>ROUND(PRODUCT(E$ROW_PU$:H$ROW_LUNG$),2)</t>
  </si>
  <si>
    <t>22.00</t>
  </si>
  <si>
    <t>VG.1.05</t>
  </si>
  <si>
    <t>10.00</t>
  </si>
  <si>
    <t/>
  </si>
  <si>
    <t/>
  </si>
  <si>
    <t/>
  </si>
  <si>
    <t>ROUND(PRODUCT(E$ROW_PU$:H$ROW_LUNG$),2)</t>
  </si>
  <si>
    <t>10.00</t>
  </si>
  <si>
    <t>VG.1.05</t>
  </si>
  <si>
    <t>36.00</t>
  </si>
  <si>
    <t/>
  </si>
  <si>
    <t/>
  </si>
  <si>
    <t/>
  </si>
  <si>
    <t>ROUND(PRODUCT(E$ROW_PU$:H$ROW_LUNG$),2)</t>
  </si>
  <si>
    <t>36.00</t>
  </si>
  <si>
    <t>VG.1.05</t>
  </si>
  <si>
    <t>32.00</t>
  </si>
  <si>
    <t/>
  </si>
  <si>
    <t/>
  </si>
  <si>
    <t/>
  </si>
  <si>
    <t>ROUND(PRODUCT(E$ROW_PU$:H$ROW_LUNG$),2)</t>
  </si>
  <si>
    <t>32.00</t>
  </si>
  <si>
    <t>VG.1.05</t>
  </si>
  <si>
    <t>46.00</t>
  </si>
  <si>
    <t/>
  </si>
  <si>
    <t/>
  </si>
  <si>
    <t/>
  </si>
  <si>
    <t>ROUND(PRODUCT(E$ROW_PU$:H$ROW_LUNG$),2)</t>
  </si>
  <si>
    <t>46.00</t>
  </si>
  <si>
    <t>VG.1.05</t>
  </si>
  <si>
    <t>98.00</t>
  </si>
  <si>
    <t/>
  </si>
  <si>
    <t/>
  </si>
  <si>
    <t/>
  </si>
  <si>
    <t>ROUND(PRODUCT(E$ROW_PU$:H$ROW_LUNG$),2)</t>
  </si>
  <si>
    <t>98.00</t>
  </si>
  <si>
    <t>VG.1.05</t>
  </si>
  <si>
    <t>14.00</t>
  </si>
  <si>
    <t/>
  </si>
  <si>
    <t/>
  </si>
  <si>
    <t/>
  </si>
  <si>
    <t>ROUND(PRODUCT(E$ROW_PU$:H$ROW_LUNG$),2)</t>
  </si>
  <si>
    <t>14.00</t>
  </si>
  <si>
    <t>VG.1.05</t>
  </si>
  <si>
    <t>22.00</t>
  </si>
  <si>
    <t/>
  </si>
  <si>
    <t/>
  </si>
  <si>
    <t/>
  </si>
  <si>
    <t>ROUND(PRODUCT(E$ROW_PU$:H$ROW_LUNG$),2)</t>
  </si>
  <si>
    <t>22.00</t>
  </si>
  <si>
    <t>VG.1.05</t>
  </si>
  <si>
    <t>38.00</t>
  </si>
  <si>
    <t/>
  </si>
  <si>
    <t/>
  </si>
  <si>
    <t/>
  </si>
  <si>
    <t>ROUND(PRODUCT(E$ROW_PU$:H$ROW_LUNG$),2)</t>
  </si>
  <si>
    <t>38.00</t>
  </si>
  <si>
    <t>VG.1.05</t>
  </si>
  <si>
    <t>12.00</t>
  </si>
  <si>
    <t/>
  </si>
  <si>
    <t/>
  </si>
  <si>
    <t/>
  </si>
  <si>
    <t>ROUND(PRODUCT(E$ROW_PU$:H$ROW_LUNG$),2)</t>
  </si>
  <si>
    <t>12.00</t>
  </si>
  <si>
    <t>VG.1.05</t>
  </si>
  <si>
    <t>66.00</t>
  </si>
  <si>
    <t/>
  </si>
  <si>
    <t/>
  </si>
  <si>
    <t/>
  </si>
  <si>
    <t>ROUND(PRODUCT(E$ROW_PU$:H$ROW_LUNG$),2)</t>
  </si>
  <si>
    <t>66.00</t>
  </si>
  <si>
    <t>VG.1.06</t>
  </si>
  <si>
    <t>6.00</t>
  </si>
  <si>
    <t/>
  </si>
  <si>
    <t/>
  </si>
  <si>
    <t/>
  </si>
  <si>
    <t>ROUND(PRODUCT(E$ROW_PU$:H$ROW_LUNG$),2)</t>
  </si>
  <si>
    <t>6.00</t>
  </si>
  <si>
    <t>VG.1.06</t>
  </si>
  <si>
    <t>14.00</t>
  </si>
  <si>
    <t/>
  </si>
  <si>
    <t/>
  </si>
  <si>
    <t/>
  </si>
  <si>
    <t>ROUND(PRODUCT(E$ROW_PU$:H$ROW_LUNG$),2)</t>
  </si>
  <si>
    <t>14.00</t>
  </si>
  <si>
    <t>VG.1.06</t>
  </si>
  <si>
    <t>14.00</t>
  </si>
  <si>
    <t/>
  </si>
  <si>
    <t/>
  </si>
  <si>
    <t/>
  </si>
  <si>
    <t>ROUND(PRODUCT(E$ROW_PU$:H$ROW_LUNG$),2)</t>
  </si>
  <si>
    <t>14.00</t>
  </si>
  <si>
    <t>VG.1.06</t>
  </si>
  <si>
    <t>24.00</t>
  </si>
  <si>
    <t/>
  </si>
  <si>
    <t/>
  </si>
  <si>
    <t/>
  </si>
  <si>
    <t>ROUND(PRODUCT(E$ROW_PU$:H$ROW_LUNG$),2)</t>
  </si>
  <si>
    <t>24.00</t>
  </si>
  <si>
    <t>VG.1.06</t>
  </si>
  <si>
    <t>26.00</t>
  </si>
  <si>
    <t/>
  </si>
  <si>
    <t/>
  </si>
  <si>
    <t/>
  </si>
  <si>
    <t>ROUND(PRODUCT(E$ROW_PU$:H$ROW_LUNG$),2)</t>
  </si>
  <si>
    <t>26.00</t>
  </si>
  <si>
    <t>VG.1.06</t>
  </si>
  <si>
    <t>26.00</t>
  </si>
  <si>
    <t/>
  </si>
  <si>
    <t/>
  </si>
  <si>
    <t/>
  </si>
  <si>
    <t>ROUND(PRODUCT(E$ROW_PU$:H$ROW_LUNG$),2)</t>
  </si>
  <si>
    <t>26.00</t>
  </si>
  <si>
    <t>VG.1.06</t>
  </si>
  <si>
    <t>80.00</t>
  </si>
  <si>
    <t/>
  </si>
  <si>
    <t/>
  </si>
  <si>
    <t/>
  </si>
  <si>
    <t>ROUND(PRODUCT(E$ROW_PU$:H$ROW_LUNG$),2)</t>
  </si>
  <si>
    <t>80.00</t>
  </si>
  <si>
    <t>VG.1.06</t>
  </si>
  <si>
    <t>14.00</t>
  </si>
  <si>
    <t/>
  </si>
  <si>
    <t/>
  </si>
  <si>
    <t/>
  </si>
  <si>
    <t>ROUND(PRODUCT(E$ROW_PU$:H$ROW_LUNG$),2)</t>
  </si>
  <si>
    <t>14.00</t>
  </si>
  <si>
    <t>VG.1.06</t>
  </si>
  <si>
    <t>18.00</t>
  </si>
  <si>
    <t/>
  </si>
  <si>
    <t/>
  </si>
  <si>
    <t/>
  </si>
  <si>
    <t>ROUND(PRODUCT(E$ROW_PU$:H$ROW_LUNG$),2)</t>
  </si>
  <si>
    <t>18.00</t>
  </si>
  <si>
    <t>VG.1.07</t>
  </si>
  <si>
    <t>8.00</t>
  </si>
  <si>
    <t/>
  </si>
  <si>
    <t/>
  </si>
  <si>
    <t/>
  </si>
  <si>
    <t>ROUND(PRODUCT(E$ROW_PU$:H$ROW_LUNG$),2)</t>
  </si>
  <si>
    <t>8.00</t>
  </si>
  <si>
    <t>VG.1.07</t>
  </si>
  <si>
    <t>16.00</t>
  </si>
  <si>
    <t/>
  </si>
  <si>
    <t/>
  </si>
  <si>
    <t/>
  </si>
  <si>
    <t>ROUND(PRODUCT(E$ROW_PU$:H$ROW_LUNG$),2)</t>
  </si>
  <si>
    <t>16.00</t>
  </si>
  <si>
    <t>VG.1.07</t>
  </si>
  <si>
    <t>28.00</t>
  </si>
  <si>
    <t/>
  </si>
  <si>
    <t/>
  </si>
  <si>
    <t/>
  </si>
  <si>
    <t>ROUND(PRODUCT(E$ROW_PU$:H$ROW_LUNG$),2)</t>
  </si>
  <si>
    <t>28.00</t>
  </si>
  <si>
    <t>VG.1.07</t>
  </si>
  <si>
    <t>48.00</t>
  </si>
  <si>
    <t/>
  </si>
  <si>
    <t/>
  </si>
  <si>
    <t/>
  </si>
  <si>
    <t>ROUND(PRODUCT(E$ROW_PU$:H$ROW_LUNG$),2)</t>
  </si>
  <si>
    <t>48.00</t>
  </si>
  <si>
    <t>VG.1.07</t>
  </si>
  <si>
    <t>40.00</t>
  </si>
  <si>
    <t/>
  </si>
  <si>
    <t/>
  </si>
  <si>
    <t/>
  </si>
  <si>
    <t>ROUND(PRODUCT(E$ROW_PU$:H$ROW_LUNG$),2)</t>
  </si>
  <si>
    <t>40.00</t>
  </si>
  <si>
    <t>VG.1.07</t>
  </si>
  <si>
    <t>34.00</t>
  </si>
  <si>
    <t/>
  </si>
  <si>
    <t/>
  </si>
  <si>
    <t/>
  </si>
  <si>
    <t>ROUND(PRODUCT(E$ROW_PU$:H$ROW_LUNG$),2)</t>
  </si>
  <si>
    <t>34.00</t>
  </si>
  <si>
    <t>VG.1.07</t>
  </si>
  <si>
    <t>28.00</t>
  </si>
  <si>
    <t/>
  </si>
  <si>
    <t/>
  </si>
  <si>
    <t/>
  </si>
  <si>
    <t>ROUND(PRODUCT(E$ROW_PU$:H$ROW_LUNG$),2)</t>
  </si>
  <si>
    <t>28.00</t>
  </si>
  <si>
    <t>VG.1.07</t>
  </si>
  <si>
    <t>20.00</t>
  </si>
  <si>
    <t/>
  </si>
  <si>
    <t/>
  </si>
  <si>
    <t/>
  </si>
  <si>
    <t>ROUND(PRODUCT(E$ROW_PU$:H$ROW_LUNG$),2)</t>
  </si>
  <si>
    <t>20.00</t>
  </si>
  <si>
    <t>VG.1.07</t>
  </si>
  <si>
    <t>40.00</t>
  </si>
  <si>
    <t/>
  </si>
  <si>
    <t/>
  </si>
  <si>
    <t/>
  </si>
  <si>
    <t>ROUND(PRODUCT(E$ROW_PU$:H$ROW_LUNG$),2)</t>
  </si>
  <si>
    <t>40.00</t>
  </si>
  <si>
    <t>VG.1.08</t>
  </si>
  <si>
    <t>76.00</t>
  </si>
  <si>
    <t/>
  </si>
  <si>
    <t/>
  </si>
  <si>
    <t/>
  </si>
  <si>
    <t>ROUND(PRODUCT(E$ROW_PU$:H$ROW_LUNG$),2)</t>
  </si>
  <si>
    <t>76.00</t>
  </si>
  <si>
    <t>VG.1.08</t>
  </si>
  <si>
    <t>26.00</t>
  </si>
  <si>
    <t/>
  </si>
  <si>
    <t/>
  </si>
  <si>
    <t/>
  </si>
  <si>
    <t>ROUND(PRODUCT(E$ROW_PU$:H$ROW_LUNG$),2)</t>
  </si>
  <si>
    <t>26.00</t>
  </si>
  <si>
    <t>VG.1.08</t>
  </si>
  <si>
    <t>24.00</t>
  </si>
  <si>
    <t/>
  </si>
  <si>
    <t/>
  </si>
  <si>
    <t/>
  </si>
  <si>
    <t>ROUND(PRODUCT(E$ROW_PU$:H$ROW_LUNG$),2)</t>
  </si>
  <si>
    <t>24.00</t>
  </si>
  <si>
    <t>VG.1.08</t>
  </si>
  <si>
    <t>22.00</t>
  </si>
  <si>
    <t/>
  </si>
  <si>
    <t/>
  </si>
  <si>
    <t/>
  </si>
  <si>
    <t>ROUND(PRODUCT(E$ROW_PU$:H$ROW_LUNG$),2)</t>
  </si>
  <si>
    <t>22.00</t>
  </si>
  <si>
    <t>VG.1.08</t>
  </si>
  <si>
    <t>16.00</t>
  </si>
  <si>
    <t/>
  </si>
  <si>
    <t/>
  </si>
  <si>
    <t/>
  </si>
  <si>
    <t>ROUND(PRODUCT(E$ROW_PU$:H$ROW_LUNG$),2)</t>
  </si>
  <si>
    <t>16.00</t>
  </si>
  <si>
    <t>VG.1.08</t>
  </si>
  <si>
    <t>54.00</t>
  </si>
  <si>
    <t/>
  </si>
  <si>
    <t/>
  </si>
  <si>
    <t/>
  </si>
  <si>
    <t>ROUND(PRODUCT(E$ROW_PU$:H$ROW_LUNG$),2)</t>
  </si>
  <si>
    <t>54.00</t>
  </si>
  <si>
    <t>VG.1.08</t>
  </si>
  <si>
    <t>16.00</t>
  </si>
  <si>
    <t/>
  </si>
  <si>
    <t/>
  </si>
  <si>
    <t/>
  </si>
  <si>
    <t>ROUND(PRODUCT(E$ROW_PU$:H$ROW_LUNG$),2)</t>
  </si>
  <si>
    <t>16.00</t>
  </si>
  <si>
    <t>VG.1.08</t>
  </si>
  <si>
    <t>70.00</t>
  </si>
  <si>
    <t/>
  </si>
  <si>
    <t/>
  </si>
  <si>
    <t/>
  </si>
  <si>
    <t>ROUND(PRODUCT(E$ROW_PU$:H$ROW_LUNG$),2)</t>
  </si>
  <si>
    <t>70.00</t>
  </si>
  <si>
    <t>VG.1.09</t>
  </si>
  <si>
    <t>52.00</t>
  </si>
  <si>
    <t/>
  </si>
  <si>
    <t/>
  </si>
  <si>
    <t/>
  </si>
  <si>
    <t>ROUND(PRODUCT(E$ROW_PU$:H$ROW_LUNG$),2)</t>
  </si>
  <si>
    <t>52.00</t>
  </si>
  <si>
    <t>VG.1.09</t>
  </si>
  <si>
    <t>60.00</t>
  </si>
  <si>
    <t/>
  </si>
  <si>
    <t/>
  </si>
  <si>
    <t/>
  </si>
  <si>
    <t>ROUND(PRODUCT(E$ROW_PU$:H$ROW_LUNG$),2)</t>
  </si>
  <si>
    <t>60.00</t>
  </si>
  <si>
    <t>VG.1.09</t>
  </si>
  <si>
    <t>22.00</t>
  </si>
  <si>
    <t/>
  </si>
  <si>
    <t/>
  </si>
  <si>
    <t/>
  </si>
  <si>
    <t>ROUND(PRODUCT(E$ROW_PU$:H$ROW_LUNG$),2)</t>
  </si>
  <si>
    <t>22.00</t>
  </si>
  <si>
    <t>VG.1.09</t>
  </si>
  <si>
    <t>34.00</t>
  </si>
  <si>
    <t/>
  </si>
  <si>
    <t/>
  </si>
  <si>
    <t/>
  </si>
  <si>
    <t>ROUND(PRODUCT(E$ROW_PU$:H$ROW_LUNG$),2)</t>
  </si>
  <si>
    <t>34.00</t>
  </si>
  <si>
    <t>VG.1.09</t>
  </si>
  <si>
    <t>18.00</t>
  </si>
  <si>
    <t/>
  </si>
  <si>
    <t/>
  </si>
  <si>
    <t/>
  </si>
  <si>
    <t>ROUND(PRODUCT(E$ROW_PU$:H$ROW_LUNG$),2)</t>
  </si>
  <si>
    <t>18.00</t>
  </si>
  <si>
    <t>VG.1.09</t>
  </si>
  <si>
    <t>26.00</t>
  </si>
  <si>
    <t/>
  </si>
  <si>
    <t/>
  </si>
  <si>
    <t/>
  </si>
  <si>
    <t>ROUND(PRODUCT(E$ROW_PU$:H$ROW_LUNG$),2)</t>
  </si>
  <si>
    <t>26.00</t>
  </si>
  <si>
    <t>VG.1.09</t>
  </si>
  <si>
    <t>26.00</t>
  </si>
  <si>
    <t/>
  </si>
  <si>
    <t/>
  </si>
  <si>
    <t/>
  </si>
  <si>
    <t>ROUND(PRODUCT(E$ROW_PU$:H$ROW_LUNG$),2)</t>
  </si>
  <si>
    <t>26.00</t>
  </si>
  <si>
    <t>VG.1.10</t>
  </si>
  <si>
    <t>18.00</t>
  </si>
  <si>
    <t/>
  </si>
  <si>
    <t/>
  </si>
  <si>
    <t/>
  </si>
  <si>
    <t>ROUND(PRODUCT(E$ROW_PU$:H$ROW_LUNG$),2)</t>
  </si>
  <si>
    <t>18.00</t>
  </si>
  <si>
    <t>VG.1.10</t>
  </si>
  <si>
    <t>32.00</t>
  </si>
  <si>
    <t/>
  </si>
  <si>
    <t/>
  </si>
  <si>
    <t/>
  </si>
  <si>
    <t>ROUND(PRODUCT(E$ROW_PU$:H$ROW_LUNG$),2)</t>
  </si>
  <si>
    <t>32.00</t>
  </si>
  <si>
    <t>VG.1.10</t>
  </si>
  <si>
    <t>12.00</t>
  </si>
  <si>
    <t/>
  </si>
  <si>
    <t/>
  </si>
  <si>
    <t/>
  </si>
  <si>
    <t>ROUND(PRODUCT(E$ROW_PU$:H$ROW_LUNG$),2)</t>
  </si>
  <si>
    <t>12.00</t>
  </si>
  <si>
    <t>VG.1.10</t>
  </si>
  <si>
    <t>26.00</t>
  </si>
  <si>
    <t/>
  </si>
  <si>
    <t/>
  </si>
  <si>
    <t/>
  </si>
  <si>
    <t>ROUND(PRODUCT(E$ROW_PU$:H$ROW_LUNG$),2)</t>
  </si>
  <si>
    <t>26.00</t>
  </si>
  <si>
    <t>VG.1.10</t>
  </si>
  <si>
    <t>10.00</t>
  </si>
  <si>
    <t/>
  </si>
  <si>
    <t/>
  </si>
  <si>
    <t/>
  </si>
  <si>
    <t>ROUND(PRODUCT(E$ROW_PU$:H$ROW_LUNG$),2)</t>
  </si>
  <si>
    <t>10.00</t>
  </si>
  <si>
    <t>VG.1.10</t>
  </si>
  <si>
    <t>12.00</t>
  </si>
  <si>
    <t/>
  </si>
  <si>
    <t/>
  </si>
  <si>
    <t/>
  </si>
  <si>
    <t>ROUND(PRODUCT(E$ROW_PU$:H$ROW_LUNG$),2)</t>
  </si>
  <si>
    <t>12.00</t>
  </si>
  <si>
    <t>VG.1.10</t>
  </si>
  <si>
    <t>26.00</t>
  </si>
  <si>
    <t/>
  </si>
  <si>
    <t/>
  </si>
  <si>
    <t/>
  </si>
  <si>
    <t>ROUND(PRODUCT(E$ROW_PU$:H$ROW_LUNG$),2)</t>
  </si>
  <si>
    <t>26.00</t>
  </si>
  <si>
    <t>VG.1.10</t>
  </si>
  <si>
    <t>12.00</t>
  </si>
  <si>
    <t/>
  </si>
  <si>
    <t/>
  </si>
  <si>
    <t/>
  </si>
  <si>
    <t>ROUND(PRODUCT(E$ROW_PU$:H$ROW_LUNG$),2)</t>
  </si>
  <si>
    <t>12.00</t>
  </si>
  <si>
    <t>VG.1.10</t>
  </si>
  <si>
    <t>46.00</t>
  </si>
  <si>
    <t/>
  </si>
  <si>
    <t/>
  </si>
  <si>
    <t/>
  </si>
  <si>
    <t>ROUND(PRODUCT(E$ROW_PU$:H$ROW_LUNG$),2)</t>
  </si>
  <si>
    <t>46.00</t>
  </si>
  <si>
    <t>VG.1.10</t>
  </si>
  <si>
    <t>50.00</t>
  </si>
  <si>
    <t/>
  </si>
  <si>
    <t/>
  </si>
  <si>
    <t/>
  </si>
  <si>
    <t>ROUND(PRODUCT(E$ROW_PU$:H$ROW_LUNG$),2)</t>
  </si>
  <si>
    <t>50.00</t>
  </si>
  <si>
    <t>VG.1.10</t>
  </si>
  <si>
    <t>58.00</t>
  </si>
  <si>
    <t/>
  </si>
  <si>
    <t/>
  </si>
  <si>
    <t/>
  </si>
  <si>
    <t>ROUND(PRODUCT(E$ROW_PU$:H$ROW_LUNG$),2)</t>
  </si>
  <si>
    <t>58.00</t>
  </si>
  <si>
    <t>3'</t>
  </si>
  <si>
    <t>SOMMANO cad</t>
  </si>
  <si>
    <t>ROUND(SUM(I$ROW_ID_SOMMANO_INIT$:I$ROW_ID_SOMMANO_FINE$),2)</t>
  </si>
  <si>
    <t>4334.00</t>
  </si>
  <si>
    <t>22.61</t>
  </si>
  <si>
    <t>ROUND(PRODUCT(I$ROW_SOMMANO_QTA$:J$ROW_UNITARIO$),2)</t>
  </si>
  <si>
    <t>97991.74</t>
  </si>
  <si>
    <t/>
  </si>
  <si>
    <t>191</t>
  </si>
  <si>
    <t>1C.06.710.0010.a</t>
  </si>
  <si>
    <t>Iniezioni in perfori già predisposti, eseguite con boiacca fluida di cemento tipo 42,5 R con additivi antiritiro con impiego di idoneo impianto per iniezioni a bassa pressione, per cuciture armate di consolidamento di murature di qualsiasi natura e spessore. Compresi: la posa degli ugelli, la stuccatura perimetrale delle lesioni con stucco epossidico, la boiacca cementizia premiscelata o confezionata in cantiere fino a tre volte il volume del foro, l'otturazione finale del foro con malta confezionata con i detriti della perforazione, le opere di presidio, i piani di lavoro interni. Esclusi i ponteggi esterni e le armature metalliche: - in perfori fino a 20 mm di diametro</t>
  </si>
  <si>
    <t>M I S U R A Z I O N I:</t>
  </si>
  <si>
    <t>Per Fessura ampia in presenza di intonaci decorati da conservare - Condizione B</t>
  </si>
  <si>
    <t/>
  </si>
  <si>
    <t/>
  </si>
  <si>
    <t/>
  </si>
  <si>
    <t>0</t>
  </si>
  <si>
    <t>ROUND(PRODUCT(E$ROW_PU$:H$ROW_LUNG$),2)</t>
  </si>
  <si>
    <t>0.00</t>
  </si>
  <si>
    <t>PIANO TERRA</t>
  </si>
  <si>
    <t/>
  </si>
  <si>
    <t/>
  </si>
  <si>
    <t/>
  </si>
  <si>
    <t>0</t>
  </si>
  <si>
    <t>ROUND(PRODUCT(E$ROW_PU$:H$ROW_LUNG$),2)</t>
  </si>
  <si>
    <t>0.00</t>
  </si>
  <si>
    <t>VG.0.04</t>
  </si>
  <si>
    <t/>
  </si>
  <si>
    <t>5.30</t>
  </si>
  <si>
    <t/>
  </si>
  <si>
    <t/>
  </si>
  <si>
    <t>ROUND(PRODUCT(E$ROW_PU$:H$ROW_LUNG$),2)</t>
  </si>
  <si>
    <t>5.30</t>
  </si>
  <si>
    <t>VG.0.04</t>
  </si>
  <si>
    <t/>
  </si>
  <si>
    <t>2.29</t>
  </si>
  <si>
    <t/>
  </si>
  <si>
    <t/>
  </si>
  <si>
    <t>ROUND(PRODUCT(E$ROW_PU$:H$ROW_LUNG$),2)</t>
  </si>
  <si>
    <t>2.29</t>
  </si>
  <si>
    <t>VG.0.04</t>
  </si>
  <si>
    <t/>
  </si>
  <si>
    <t>1.83</t>
  </si>
  <si>
    <t/>
  </si>
  <si>
    <t/>
  </si>
  <si>
    <t>ROUND(PRODUCT(E$ROW_PU$:H$ROW_LUNG$),2)</t>
  </si>
  <si>
    <t>1.83</t>
  </si>
  <si>
    <t>VG.0.04</t>
  </si>
  <si>
    <t/>
  </si>
  <si>
    <t>3.19</t>
  </si>
  <si>
    <t/>
  </si>
  <si>
    <t/>
  </si>
  <si>
    <t>ROUND(PRODUCT(E$ROW_PU$:H$ROW_LUNG$),2)</t>
  </si>
  <si>
    <t>3.19</t>
  </si>
  <si>
    <t>VG.0.04</t>
  </si>
  <si>
    <t/>
  </si>
  <si>
    <t>2.58</t>
  </si>
  <si>
    <t/>
  </si>
  <si>
    <t/>
  </si>
  <si>
    <t>ROUND(PRODUCT(E$ROW_PU$:H$ROW_LUNG$),2)</t>
  </si>
  <si>
    <t>2.58</t>
  </si>
  <si>
    <t>VG.0.04</t>
  </si>
  <si>
    <t/>
  </si>
  <si>
    <t>5.06</t>
  </si>
  <si>
    <t/>
  </si>
  <si>
    <t/>
  </si>
  <si>
    <t>ROUND(PRODUCT(E$ROW_PU$:H$ROW_LUNG$),2)</t>
  </si>
  <si>
    <t>5.06</t>
  </si>
  <si>
    <t>VG.0.04</t>
  </si>
  <si>
    <t/>
  </si>
  <si>
    <t>1.38</t>
  </si>
  <si>
    <t/>
  </si>
  <si>
    <t/>
  </si>
  <si>
    <t>ROUND(PRODUCT(E$ROW_PU$:H$ROW_LUNG$),2)</t>
  </si>
  <si>
    <t>1.38</t>
  </si>
  <si>
    <t>VG.0.09</t>
  </si>
  <si>
    <t/>
  </si>
  <si>
    <t>4.24</t>
  </si>
  <si>
    <t/>
  </si>
  <si>
    <t/>
  </si>
  <si>
    <t>ROUND(PRODUCT(E$ROW_PU$:H$ROW_LUNG$),2)</t>
  </si>
  <si>
    <t>4.24</t>
  </si>
  <si>
    <t>VG.0.09</t>
  </si>
  <si>
    <t/>
  </si>
  <si>
    <t>1.30</t>
  </si>
  <si>
    <t/>
  </si>
  <si>
    <t/>
  </si>
  <si>
    <t>ROUND(PRODUCT(E$ROW_PU$:H$ROW_LUNG$),2)</t>
  </si>
  <si>
    <t>1.30</t>
  </si>
  <si>
    <t>VG.0.09</t>
  </si>
  <si>
    <t/>
  </si>
  <si>
    <t>3.77</t>
  </si>
  <si>
    <t/>
  </si>
  <si>
    <t/>
  </si>
  <si>
    <t>ROUND(PRODUCT(E$ROW_PU$:H$ROW_LUNG$),2)</t>
  </si>
  <si>
    <t>3.77</t>
  </si>
  <si>
    <t>VG.0.10</t>
  </si>
  <si>
    <t/>
  </si>
  <si>
    <t>1.41</t>
  </si>
  <si>
    <t/>
  </si>
  <si>
    <t/>
  </si>
  <si>
    <t>ROUND(PRODUCT(E$ROW_PU$:H$ROW_LUNG$),2)</t>
  </si>
  <si>
    <t>1.41</t>
  </si>
  <si>
    <t>VG.0.10</t>
  </si>
  <si>
    <t/>
  </si>
  <si>
    <t>5.10</t>
  </si>
  <si>
    <t/>
  </si>
  <si>
    <t/>
  </si>
  <si>
    <t>ROUND(PRODUCT(E$ROW_PU$:H$ROW_LUNG$),2)</t>
  </si>
  <si>
    <t>5.10</t>
  </si>
  <si>
    <t>VG.0.10</t>
  </si>
  <si>
    <t/>
  </si>
  <si>
    <t>4.56</t>
  </si>
  <si>
    <t/>
  </si>
  <si>
    <t/>
  </si>
  <si>
    <t>ROUND(PRODUCT(E$ROW_PU$:H$ROW_LUNG$),2)</t>
  </si>
  <si>
    <t>4.56</t>
  </si>
  <si>
    <t>VG.0.10</t>
  </si>
  <si>
    <t/>
  </si>
  <si>
    <t>1.39</t>
  </si>
  <si>
    <t/>
  </si>
  <si>
    <t/>
  </si>
  <si>
    <t>ROUND(PRODUCT(E$ROW_PU$:H$ROW_LUNG$),2)</t>
  </si>
  <si>
    <t>1.39</t>
  </si>
  <si>
    <t>VG.0.10</t>
  </si>
  <si>
    <t/>
  </si>
  <si>
    <t>3.72</t>
  </si>
  <si>
    <t/>
  </si>
  <si>
    <t/>
  </si>
  <si>
    <t>ROUND(PRODUCT(E$ROW_PU$:H$ROW_LUNG$),2)</t>
  </si>
  <si>
    <t>3.72</t>
  </si>
  <si>
    <t>VG.0.10</t>
  </si>
  <si>
    <t/>
  </si>
  <si>
    <t>1.44</t>
  </si>
  <si>
    <t/>
  </si>
  <si>
    <t/>
  </si>
  <si>
    <t>ROUND(PRODUCT(E$ROW_PU$:H$ROW_LUNG$),2)</t>
  </si>
  <si>
    <t>1.44</t>
  </si>
  <si>
    <t>VG.0.10</t>
  </si>
  <si>
    <t/>
  </si>
  <si>
    <t>3.36</t>
  </si>
  <si>
    <t/>
  </si>
  <si>
    <t/>
  </si>
  <si>
    <t>ROUND(PRODUCT(E$ROW_PU$:H$ROW_LUNG$),2)</t>
  </si>
  <si>
    <t>3.36</t>
  </si>
  <si>
    <t>VG.0.10</t>
  </si>
  <si>
    <t/>
  </si>
  <si>
    <t>1.31</t>
  </si>
  <si>
    <t/>
  </si>
  <si>
    <t/>
  </si>
  <si>
    <t>ROUND(PRODUCT(E$ROW_PU$:H$ROW_LUNG$),2)</t>
  </si>
  <si>
    <t>1.31</t>
  </si>
  <si>
    <t>VG.0.10</t>
  </si>
  <si>
    <t/>
  </si>
  <si>
    <t>1.53</t>
  </si>
  <si>
    <t/>
  </si>
  <si>
    <t/>
  </si>
  <si>
    <t>ROUND(PRODUCT(E$ROW_PU$:H$ROW_LUNG$),2)</t>
  </si>
  <si>
    <t>1.53</t>
  </si>
  <si>
    <t>VG.0.10</t>
  </si>
  <si>
    <t/>
  </si>
  <si>
    <t>1.40</t>
  </si>
  <si>
    <t/>
  </si>
  <si>
    <t/>
  </si>
  <si>
    <t>ROUND(PRODUCT(E$ROW_PU$:H$ROW_LUNG$),2)</t>
  </si>
  <si>
    <t>1.40</t>
  </si>
  <si>
    <t>VG.0.10</t>
  </si>
  <si>
    <t/>
  </si>
  <si>
    <t>3.35</t>
  </si>
  <si>
    <t/>
  </si>
  <si>
    <t/>
  </si>
  <si>
    <t>ROUND(PRODUCT(E$ROW_PU$:H$ROW_LUNG$),2)</t>
  </si>
  <si>
    <t>3.35</t>
  </si>
  <si>
    <t>VG.0.10</t>
  </si>
  <si>
    <t/>
  </si>
  <si>
    <t>3.30</t>
  </si>
  <si>
    <t/>
  </si>
  <si>
    <t/>
  </si>
  <si>
    <t>ROUND(PRODUCT(E$ROW_PU$:H$ROW_LUNG$),2)</t>
  </si>
  <si>
    <t>3.30</t>
  </si>
  <si>
    <t>VG.0.10</t>
  </si>
  <si>
    <t/>
  </si>
  <si>
    <t>3.42</t>
  </si>
  <si>
    <t/>
  </si>
  <si>
    <t/>
  </si>
  <si>
    <t>ROUND(PRODUCT(E$ROW_PU$:H$ROW_LUNG$),2)</t>
  </si>
  <si>
    <t>3.42</t>
  </si>
  <si>
    <t>VG.0.10</t>
  </si>
  <si>
    <t/>
  </si>
  <si>
    <t>5.46</t>
  </si>
  <si>
    <t/>
  </si>
  <si>
    <t/>
  </si>
  <si>
    <t>ROUND(PRODUCT(E$ROW_PU$:H$ROW_LUNG$),2)</t>
  </si>
  <si>
    <t>5.46</t>
  </si>
  <si>
    <t>VG.0.10</t>
  </si>
  <si>
    <t/>
  </si>
  <si>
    <t>9.20</t>
  </si>
  <si>
    <t/>
  </si>
  <si>
    <t/>
  </si>
  <si>
    <t>ROUND(PRODUCT(E$ROW_PU$:H$ROW_LUNG$),2)</t>
  </si>
  <si>
    <t>9.20</t>
  </si>
  <si>
    <t>VG.0.10</t>
  </si>
  <si>
    <t/>
  </si>
  <si>
    <t>3.16</t>
  </si>
  <si>
    <t/>
  </si>
  <si>
    <t/>
  </si>
  <si>
    <t>ROUND(PRODUCT(E$ROW_PU$:H$ROW_LUNG$),2)</t>
  </si>
  <si>
    <t>3.16</t>
  </si>
  <si>
    <t>VG.0.10</t>
  </si>
  <si>
    <t/>
  </si>
  <si>
    <t>16.54</t>
  </si>
  <si>
    <t/>
  </si>
  <si>
    <t/>
  </si>
  <si>
    <t>ROUND(PRODUCT(E$ROW_PU$:H$ROW_LUNG$),2)</t>
  </si>
  <si>
    <t>16.54</t>
  </si>
  <si>
    <t>VG.0.11</t>
  </si>
  <si>
    <t/>
  </si>
  <si>
    <t>2.21</t>
  </si>
  <si>
    <t/>
  </si>
  <si>
    <t/>
  </si>
  <si>
    <t>ROUND(PRODUCT(E$ROW_PU$:H$ROW_LUNG$),2)</t>
  </si>
  <si>
    <t>2.21</t>
  </si>
  <si>
    <t>VG.0.11</t>
  </si>
  <si>
    <t/>
  </si>
  <si>
    <t>2.16</t>
  </si>
  <si>
    <t/>
  </si>
  <si>
    <t/>
  </si>
  <si>
    <t>ROUND(PRODUCT(E$ROW_PU$:H$ROW_LUNG$),2)</t>
  </si>
  <si>
    <t>2.16</t>
  </si>
  <si>
    <t>VG.0.11</t>
  </si>
  <si>
    <t/>
  </si>
  <si>
    <t>1.04</t>
  </si>
  <si>
    <t/>
  </si>
  <si>
    <t/>
  </si>
  <si>
    <t>ROUND(PRODUCT(E$ROW_PU$:H$ROW_LUNG$),2)</t>
  </si>
  <si>
    <t>1.04</t>
  </si>
  <si>
    <t>VG.0.12</t>
  </si>
  <si>
    <t/>
  </si>
  <si>
    <t>1.19</t>
  </si>
  <si>
    <t/>
  </si>
  <si>
    <t/>
  </si>
  <si>
    <t>ROUND(PRODUCT(E$ROW_PU$:H$ROW_LUNG$),2)</t>
  </si>
  <si>
    <t>1.19</t>
  </si>
  <si>
    <t>VG.0.12</t>
  </si>
  <si>
    <t/>
  </si>
  <si>
    <t>4.78</t>
  </si>
  <si>
    <t/>
  </si>
  <si>
    <t/>
  </si>
  <si>
    <t>ROUND(PRODUCT(E$ROW_PU$:H$ROW_LUNG$),2)</t>
  </si>
  <si>
    <t>4.78</t>
  </si>
  <si>
    <t>VG.0.12</t>
  </si>
  <si>
    <t/>
  </si>
  <si>
    <t>1.37</t>
  </si>
  <si>
    <t/>
  </si>
  <si>
    <t/>
  </si>
  <si>
    <t>ROUND(PRODUCT(E$ROW_PU$:H$ROW_LUNG$),2)</t>
  </si>
  <si>
    <t>1.37</t>
  </si>
  <si>
    <t>VG.0.15</t>
  </si>
  <si>
    <t/>
  </si>
  <si>
    <t>3.20</t>
  </si>
  <si>
    <t/>
  </si>
  <si>
    <t/>
  </si>
  <si>
    <t>ROUND(PRODUCT(E$ROW_PU$:H$ROW_LUNG$),2)</t>
  </si>
  <si>
    <t>3.20</t>
  </si>
  <si>
    <t>VG.0.15</t>
  </si>
  <si>
    <t/>
  </si>
  <si>
    <t>4.44</t>
  </si>
  <si>
    <t/>
  </si>
  <si>
    <t/>
  </si>
  <si>
    <t>ROUND(PRODUCT(E$ROW_PU$:H$ROW_LUNG$),2)</t>
  </si>
  <si>
    <t>4.44</t>
  </si>
  <si>
    <t>VG.0.15</t>
  </si>
  <si>
    <t/>
  </si>
  <si>
    <t>2.50</t>
  </si>
  <si>
    <t/>
  </si>
  <si>
    <t/>
  </si>
  <si>
    <t>ROUND(PRODUCT(E$ROW_PU$:H$ROW_LUNG$),2)</t>
  </si>
  <si>
    <t>2.50</t>
  </si>
  <si>
    <t>VG.0.15</t>
  </si>
  <si>
    <t/>
  </si>
  <si>
    <t>4.94</t>
  </si>
  <si>
    <t/>
  </si>
  <si>
    <t/>
  </si>
  <si>
    <t>ROUND(PRODUCT(E$ROW_PU$:H$ROW_LUNG$),2)</t>
  </si>
  <si>
    <t>4.94</t>
  </si>
  <si>
    <t>VG.0.15</t>
  </si>
  <si>
    <t/>
  </si>
  <si>
    <t>2.01</t>
  </si>
  <si>
    <t/>
  </si>
  <si>
    <t/>
  </si>
  <si>
    <t>ROUND(PRODUCT(E$ROW_PU$:H$ROW_LUNG$),2)</t>
  </si>
  <si>
    <t>2.01</t>
  </si>
  <si>
    <t>VG.0.16</t>
  </si>
  <si>
    <t/>
  </si>
  <si>
    <t>1.34</t>
  </si>
  <si>
    <t/>
  </si>
  <si>
    <t/>
  </si>
  <si>
    <t>ROUND(PRODUCT(E$ROW_PU$:H$ROW_LUNG$),2)</t>
  </si>
  <si>
    <t>1.34</t>
  </si>
  <si>
    <t>VG.0.16</t>
  </si>
  <si>
    <t/>
  </si>
  <si>
    <t>4.43</t>
  </si>
  <si>
    <t/>
  </si>
  <si>
    <t/>
  </si>
  <si>
    <t>ROUND(PRODUCT(E$ROW_PU$:H$ROW_LUNG$),2)</t>
  </si>
  <si>
    <t>4.43</t>
  </si>
  <si>
    <t>VG.0.16</t>
  </si>
  <si>
    <t/>
  </si>
  <si>
    <t>1.92</t>
  </si>
  <si>
    <t/>
  </si>
  <si>
    <t/>
  </si>
  <si>
    <t>ROUND(PRODUCT(E$ROW_PU$:H$ROW_LUNG$),2)</t>
  </si>
  <si>
    <t>1.92</t>
  </si>
  <si>
    <t>VG.0.16</t>
  </si>
  <si>
    <t/>
  </si>
  <si>
    <t>1.83</t>
  </si>
  <si>
    <t/>
  </si>
  <si>
    <t/>
  </si>
  <si>
    <t>ROUND(PRODUCT(E$ROW_PU$:H$ROW_LUNG$),2)</t>
  </si>
  <si>
    <t>1.83</t>
  </si>
  <si>
    <t>VG.0.16</t>
  </si>
  <si>
    <t/>
  </si>
  <si>
    <t>0.98</t>
  </si>
  <si>
    <t/>
  </si>
  <si>
    <t/>
  </si>
  <si>
    <t>ROUND(PRODUCT(E$ROW_PU$:H$ROW_LUNG$),2)</t>
  </si>
  <si>
    <t>0.98</t>
  </si>
  <si>
    <t>VG.0.16</t>
  </si>
  <si>
    <t/>
  </si>
  <si>
    <t>2.89</t>
  </si>
  <si>
    <t/>
  </si>
  <si>
    <t/>
  </si>
  <si>
    <t>ROUND(PRODUCT(E$ROW_PU$:H$ROW_LUNG$),2)</t>
  </si>
  <si>
    <t>2.89</t>
  </si>
  <si>
    <t>VG.0.16</t>
  </si>
  <si>
    <t/>
  </si>
  <si>
    <t>5.51</t>
  </si>
  <si>
    <t/>
  </si>
  <si>
    <t/>
  </si>
  <si>
    <t>ROUND(PRODUCT(E$ROW_PU$:H$ROW_LUNG$),2)</t>
  </si>
  <si>
    <t>5.51</t>
  </si>
  <si>
    <t>VG.0.16</t>
  </si>
  <si>
    <t/>
  </si>
  <si>
    <t>1.40</t>
  </si>
  <si>
    <t/>
  </si>
  <si>
    <t/>
  </si>
  <si>
    <t>ROUND(PRODUCT(E$ROW_PU$:H$ROW_LUNG$),2)</t>
  </si>
  <si>
    <t>1.40</t>
  </si>
  <si>
    <t>VG.0.17</t>
  </si>
  <si>
    <t/>
  </si>
  <si>
    <t>3.49</t>
  </si>
  <si>
    <t/>
  </si>
  <si>
    <t/>
  </si>
  <si>
    <t>ROUND(PRODUCT(E$ROW_PU$:H$ROW_LUNG$),2)</t>
  </si>
  <si>
    <t>3.49</t>
  </si>
  <si>
    <t>VG.0.17</t>
  </si>
  <si>
    <t/>
  </si>
  <si>
    <t>3.68</t>
  </si>
  <si>
    <t/>
  </si>
  <si>
    <t/>
  </si>
  <si>
    <t>ROUND(PRODUCT(E$ROW_PU$:H$ROW_LUNG$),2)</t>
  </si>
  <si>
    <t>3.68</t>
  </si>
  <si>
    <t>VG.0.17</t>
  </si>
  <si>
    <t/>
  </si>
  <si>
    <t>2.02</t>
  </si>
  <si>
    <t/>
  </si>
  <si>
    <t/>
  </si>
  <si>
    <t>ROUND(PRODUCT(E$ROW_PU$:H$ROW_LUNG$),2)</t>
  </si>
  <si>
    <t>2.02</t>
  </si>
  <si>
    <t>VG.0.17</t>
  </si>
  <si>
    <t/>
  </si>
  <si>
    <t>2.96</t>
  </si>
  <si>
    <t/>
  </si>
  <si>
    <t/>
  </si>
  <si>
    <t>ROUND(PRODUCT(E$ROW_PU$:H$ROW_LUNG$),2)</t>
  </si>
  <si>
    <t>2.96</t>
  </si>
  <si>
    <t>VG.0.17</t>
  </si>
  <si>
    <t/>
  </si>
  <si>
    <t>2.94</t>
  </si>
  <si>
    <t/>
  </si>
  <si>
    <t/>
  </si>
  <si>
    <t>ROUND(PRODUCT(E$ROW_PU$:H$ROW_LUNG$),2)</t>
  </si>
  <si>
    <t>2.94</t>
  </si>
  <si>
    <t>VG.0.18</t>
  </si>
  <si>
    <t/>
  </si>
  <si>
    <t>4.70</t>
  </si>
  <si>
    <t/>
  </si>
  <si>
    <t/>
  </si>
  <si>
    <t>ROUND(PRODUCT(E$ROW_PU$:H$ROW_LUNG$),2)</t>
  </si>
  <si>
    <t>4.70</t>
  </si>
  <si>
    <t>PIANO PRIMO</t>
  </si>
  <si>
    <t/>
  </si>
  <si>
    <t/>
  </si>
  <si>
    <t/>
  </si>
  <si>
    <t>0</t>
  </si>
  <si>
    <t>ROUND(PRODUCT(E$ROW_PU$:H$ROW_LUNG$),2)</t>
  </si>
  <si>
    <t>0.00</t>
  </si>
  <si>
    <t>VG.1.01</t>
  </si>
  <si>
    <t/>
  </si>
  <si>
    <t>3.86</t>
  </si>
  <si>
    <t/>
  </si>
  <si>
    <t/>
  </si>
  <si>
    <t>ROUND(PRODUCT(E$ROW_PU$:H$ROW_LUNG$),2)</t>
  </si>
  <si>
    <t>3.86</t>
  </si>
  <si>
    <t>VG.1.01</t>
  </si>
  <si>
    <t/>
  </si>
  <si>
    <t>3.00</t>
  </si>
  <si>
    <t/>
  </si>
  <si>
    <t/>
  </si>
  <si>
    <t>ROUND(PRODUCT(E$ROW_PU$:H$ROW_LUNG$),2)</t>
  </si>
  <si>
    <t>3.00</t>
  </si>
  <si>
    <t>VG.1.01</t>
  </si>
  <si>
    <t/>
  </si>
  <si>
    <t>1.36</t>
  </si>
  <si>
    <t/>
  </si>
  <si>
    <t/>
  </si>
  <si>
    <t>ROUND(PRODUCT(E$ROW_PU$:H$ROW_LUNG$),2)</t>
  </si>
  <si>
    <t>1.36</t>
  </si>
  <si>
    <t>VG.1.02</t>
  </si>
  <si>
    <t/>
  </si>
  <si>
    <t>3.34</t>
  </si>
  <si>
    <t/>
  </si>
  <si>
    <t/>
  </si>
  <si>
    <t>ROUND(PRODUCT(E$ROW_PU$:H$ROW_LUNG$),2)</t>
  </si>
  <si>
    <t>3.34</t>
  </si>
  <si>
    <t>VG.1.02</t>
  </si>
  <si>
    <t/>
  </si>
  <si>
    <t>2.47</t>
  </si>
  <si>
    <t/>
  </si>
  <si>
    <t/>
  </si>
  <si>
    <t>ROUND(PRODUCT(E$ROW_PU$:H$ROW_LUNG$),2)</t>
  </si>
  <si>
    <t>2.47</t>
  </si>
  <si>
    <t>VG.1.02</t>
  </si>
  <si>
    <t/>
  </si>
  <si>
    <t>3.49</t>
  </si>
  <si>
    <t/>
  </si>
  <si>
    <t/>
  </si>
  <si>
    <t>ROUND(PRODUCT(E$ROW_PU$:H$ROW_LUNG$),2)</t>
  </si>
  <si>
    <t>3.49</t>
  </si>
  <si>
    <t>VG.1.02</t>
  </si>
  <si>
    <t/>
  </si>
  <si>
    <t>2.36</t>
  </si>
  <si>
    <t/>
  </si>
  <si>
    <t/>
  </si>
  <si>
    <t>ROUND(PRODUCT(E$ROW_PU$:H$ROW_LUNG$),2)</t>
  </si>
  <si>
    <t>2.36</t>
  </si>
  <si>
    <t>VG.1.02</t>
  </si>
  <si>
    <t/>
  </si>
  <si>
    <t>1.66</t>
  </si>
  <si>
    <t/>
  </si>
  <si>
    <t/>
  </si>
  <si>
    <t>ROUND(PRODUCT(E$ROW_PU$:H$ROW_LUNG$),2)</t>
  </si>
  <si>
    <t>1.66</t>
  </si>
  <si>
    <t>VG.1.03</t>
  </si>
  <si>
    <t/>
  </si>
  <si>
    <t>11.03</t>
  </si>
  <si>
    <t/>
  </si>
  <si>
    <t/>
  </si>
  <si>
    <t>ROUND(PRODUCT(E$ROW_PU$:H$ROW_LUNG$),2)</t>
  </si>
  <si>
    <t>11.03</t>
  </si>
  <si>
    <t>VG.1.03</t>
  </si>
  <si>
    <t/>
  </si>
  <si>
    <t>3.50</t>
  </si>
  <si>
    <t/>
  </si>
  <si>
    <t/>
  </si>
  <si>
    <t>ROUND(PRODUCT(E$ROW_PU$:H$ROW_LUNG$),2)</t>
  </si>
  <si>
    <t>3.50</t>
  </si>
  <si>
    <t>VG.1.03</t>
  </si>
  <si>
    <t/>
  </si>
  <si>
    <t>1.92</t>
  </si>
  <si>
    <t/>
  </si>
  <si>
    <t/>
  </si>
  <si>
    <t>ROUND(PRODUCT(E$ROW_PU$:H$ROW_LUNG$),2)</t>
  </si>
  <si>
    <t>1.92</t>
  </si>
  <si>
    <t>VG.1.03</t>
  </si>
  <si>
    <t/>
  </si>
  <si>
    <t>1.68</t>
  </si>
  <si>
    <t/>
  </si>
  <si>
    <t/>
  </si>
  <si>
    <t>ROUND(PRODUCT(E$ROW_PU$:H$ROW_LUNG$),2)</t>
  </si>
  <si>
    <t>1.68</t>
  </si>
  <si>
    <t>VG.1.03</t>
  </si>
  <si>
    <t/>
  </si>
  <si>
    <t>1.11</t>
  </si>
  <si>
    <t/>
  </si>
  <si>
    <t/>
  </si>
  <si>
    <t>ROUND(PRODUCT(E$ROW_PU$:H$ROW_LUNG$),2)</t>
  </si>
  <si>
    <t>1.11</t>
  </si>
  <si>
    <t>VG.1.04</t>
  </si>
  <si>
    <t/>
  </si>
  <si>
    <t>1.00</t>
  </si>
  <si>
    <t/>
  </si>
  <si>
    <t/>
  </si>
  <si>
    <t>ROUND(PRODUCT(E$ROW_PU$:H$ROW_LUNG$),2)</t>
  </si>
  <si>
    <t>1.00</t>
  </si>
  <si>
    <t>VG.1.04</t>
  </si>
  <si>
    <t/>
  </si>
  <si>
    <t>4.11</t>
  </si>
  <si>
    <t/>
  </si>
  <si>
    <t/>
  </si>
  <si>
    <t>ROUND(PRODUCT(E$ROW_PU$:H$ROW_LUNG$),2)</t>
  </si>
  <si>
    <t>4.11</t>
  </si>
  <si>
    <t>VG.1.04</t>
  </si>
  <si>
    <t/>
  </si>
  <si>
    <t>4.48</t>
  </si>
  <si>
    <t/>
  </si>
  <si>
    <t/>
  </si>
  <si>
    <t>ROUND(PRODUCT(E$ROW_PU$:H$ROW_LUNG$),2)</t>
  </si>
  <si>
    <t>4.48</t>
  </si>
  <si>
    <t>VG.1.04</t>
  </si>
  <si>
    <t/>
  </si>
  <si>
    <t>1.10</t>
  </si>
  <si>
    <t/>
  </si>
  <si>
    <t/>
  </si>
  <si>
    <t>ROUND(PRODUCT(E$ROW_PU$:H$ROW_LUNG$),2)</t>
  </si>
  <si>
    <t>1.10</t>
  </si>
  <si>
    <t>VG.1.04</t>
  </si>
  <si>
    <t/>
  </si>
  <si>
    <t>3.24</t>
  </si>
  <si>
    <t/>
  </si>
  <si>
    <t/>
  </si>
  <si>
    <t>ROUND(PRODUCT(E$ROW_PU$:H$ROW_LUNG$),2)</t>
  </si>
  <si>
    <t>3.24</t>
  </si>
  <si>
    <t>VG.1.04</t>
  </si>
  <si>
    <t/>
  </si>
  <si>
    <t>4.37</t>
  </si>
  <si>
    <t/>
  </si>
  <si>
    <t/>
  </si>
  <si>
    <t>ROUND(PRODUCT(E$ROW_PU$:H$ROW_LUNG$),2)</t>
  </si>
  <si>
    <t>4.37</t>
  </si>
  <si>
    <t>VG.1.04</t>
  </si>
  <si>
    <t/>
  </si>
  <si>
    <t>9.45</t>
  </si>
  <si>
    <t/>
  </si>
  <si>
    <t/>
  </si>
  <si>
    <t>ROUND(PRODUCT(E$ROW_PU$:H$ROW_LUNG$),2)</t>
  </si>
  <si>
    <t>9.45</t>
  </si>
  <si>
    <t>VG.1.05</t>
  </si>
  <si>
    <t/>
  </si>
  <si>
    <t>1.29</t>
  </si>
  <si>
    <t/>
  </si>
  <si>
    <t/>
  </si>
  <si>
    <t>ROUND(PRODUCT(E$ROW_PU$:H$ROW_LUNG$),2)</t>
  </si>
  <si>
    <t>1.29</t>
  </si>
  <si>
    <t>VG.1.05</t>
  </si>
  <si>
    <t/>
  </si>
  <si>
    <t>1.92</t>
  </si>
  <si>
    <t/>
  </si>
  <si>
    <t/>
  </si>
  <si>
    <t>ROUND(PRODUCT(E$ROW_PU$:H$ROW_LUNG$),2)</t>
  </si>
  <si>
    <t>1.92</t>
  </si>
  <si>
    <t>VG.1.05</t>
  </si>
  <si>
    <t/>
  </si>
  <si>
    <t>0.84</t>
  </si>
  <si>
    <t/>
  </si>
  <si>
    <t/>
  </si>
  <si>
    <t>ROUND(PRODUCT(E$ROW_PU$:H$ROW_LUNG$),2)</t>
  </si>
  <si>
    <t>0.84</t>
  </si>
  <si>
    <t>VG.1.05</t>
  </si>
  <si>
    <t/>
  </si>
  <si>
    <t>3.23</t>
  </si>
  <si>
    <t/>
  </si>
  <si>
    <t/>
  </si>
  <si>
    <t>ROUND(PRODUCT(E$ROW_PU$:H$ROW_LUNG$),2)</t>
  </si>
  <si>
    <t>3.23</t>
  </si>
  <si>
    <t>VG.1.05</t>
  </si>
  <si>
    <t/>
  </si>
  <si>
    <t>2.93</t>
  </si>
  <si>
    <t/>
  </si>
  <si>
    <t/>
  </si>
  <si>
    <t>ROUND(PRODUCT(E$ROW_PU$:H$ROW_LUNG$),2)</t>
  </si>
  <si>
    <t>2.93</t>
  </si>
  <si>
    <t>VG.1.05</t>
  </si>
  <si>
    <t/>
  </si>
  <si>
    <t>4.18</t>
  </si>
  <si>
    <t/>
  </si>
  <si>
    <t/>
  </si>
  <si>
    <t>ROUND(PRODUCT(E$ROW_PU$:H$ROW_LUNG$),2)</t>
  </si>
  <si>
    <t>4.18</t>
  </si>
  <si>
    <t>VG.1.05</t>
  </si>
  <si>
    <t/>
  </si>
  <si>
    <t>8.78</t>
  </si>
  <si>
    <t/>
  </si>
  <si>
    <t/>
  </si>
  <si>
    <t>ROUND(PRODUCT(E$ROW_PU$:H$ROW_LUNG$),2)</t>
  </si>
  <si>
    <t>8.78</t>
  </si>
  <si>
    <t>VG.1.05</t>
  </si>
  <si>
    <t/>
  </si>
  <si>
    <t>1.17</t>
  </si>
  <si>
    <t/>
  </si>
  <si>
    <t/>
  </si>
  <si>
    <t>ROUND(PRODUCT(E$ROW_PU$:H$ROW_LUNG$),2)</t>
  </si>
  <si>
    <t>1.17</t>
  </si>
  <si>
    <t>VG.1.05</t>
  </si>
  <si>
    <t/>
  </si>
  <si>
    <t>1.91</t>
  </si>
  <si>
    <t/>
  </si>
  <si>
    <t/>
  </si>
  <si>
    <t>ROUND(PRODUCT(E$ROW_PU$:H$ROW_LUNG$),2)</t>
  </si>
  <si>
    <t>1.91</t>
  </si>
  <si>
    <t>VG.1.05</t>
  </si>
  <si>
    <t/>
  </si>
  <si>
    <t>3.48</t>
  </si>
  <si>
    <t/>
  </si>
  <si>
    <t/>
  </si>
  <si>
    <t>ROUND(PRODUCT(E$ROW_PU$:H$ROW_LUNG$),2)</t>
  </si>
  <si>
    <t>3.48</t>
  </si>
  <si>
    <t>VG.1.05</t>
  </si>
  <si>
    <t/>
  </si>
  <si>
    <t>1.11</t>
  </si>
  <si>
    <t/>
  </si>
  <si>
    <t/>
  </si>
  <si>
    <t>ROUND(PRODUCT(E$ROW_PU$:H$ROW_LUNG$),2)</t>
  </si>
  <si>
    <t>1.11</t>
  </si>
  <si>
    <t>VG.1.05</t>
  </si>
  <si>
    <t/>
  </si>
  <si>
    <t>6.02</t>
  </si>
  <si>
    <t/>
  </si>
  <si>
    <t/>
  </si>
  <si>
    <t>ROUND(PRODUCT(E$ROW_PU$:H$ROW_LUNG$),2)</t>
  </si>
  <si>
    <t>6.02</t>
  </si>
  <si>
    <t>VG.1.06</t>
  </si>
  <si>
    <t/>
  </si>
  <si>
    <t>0.62</t>
  </si>
  <si>
    <t/>
  </si>
  <si>
    <t/>
  </si>
  <si>
    <t>ROUND(PRODUCT(E$ROW_PU$:H$ROW_LUNG$),2)</t>
  </si>
  <si>
    <t>0.62</t>
  </si>
  <si>
    <t>VG.1.06</t>
  </si>
  <si>
    <t/>
  </si>
  <si>
    <t>1.27</t>
  </si>
  <si>
    <t/>
  </si>
  <si>
    <t/>
  </si>
  <si>
    <t>ROUND(PRODUCT(E$ROW_PU$:H$ROW_LUNG$),2)</t>
  </si>
  <si>
    <t>1.27</t>
  </si>
  <si>
    <t>VG.1.06</t>
  </si>
  <si>
    <t/>
  </si>
  <si>
    <t>1.18</t>
  </si>
  <si>
    <t/>
  </si>
  <si>
    <t/>
  </si>
  <si>
    <t>ROUND(PRODUCT(E$ROW_PU$:H$ROW_LUNG$),2)</t>
  </si>
  <si>
    <t>1.18</t>
  </si>
  <si>
    <t>VG.1.06</t>
  </si>
  <si>
    <t/>
  </si>
  <si>
    <t>2.23</t>
  </si>
  <si>
    <t/>
  </si>
  <si>
    <t/>
  </si>
  <si>
    <t>ROUND(PRODUCT(E$ROW_PU$:H$ROW_LUNG$),2)</t>
  </si>
  <si>
    <t>2.23</t>
  </si>
  <si>
    <t>VG.1.06</t>
  </si>
  <si>
    <t/>
  </si>
  <si>
    <t>2.37</t>
  </si>
  <si>
    <t/>
  </si>
  <si>
    <t/>
  </si>
  <si>
    <t>ROUND(PRODUCT(E$ROW_PU$:H$ROW_LUNG$),2)</t>
  </si>
  <si>
    <t>2.37</t>
  </si>
  <si>
    <t>VG.1.06</t>
  </si>
  <si>
    <t/>
  </si>
  <si>
    <t>2.41</t>
  </si>
  <si>
    <t/>
  </si>
  <si>
    <t/>
  </si>
  <si>
    <t>ROUND(PRODUCT(E$ROW_PU$:H$ROW_LUNG$),2)</t>
  </si>
  <si>
    <t>2.41</t>
  </si>
  <si>
    <t>VG.1.06</t>
  </si>
  <si>
    <t/>
  </si>
  <si>
    <t>7.14</t>
  </si>
  <si>
    <t/>
  </si>
  <si>
    <t/>
  </si>
  <si>
    <t>ROUND(PRODUCT(E$ROW_PU$:H$ROW_LUNG$),2)</t>
  </si>
  <si>
    <t>7.14</t>
  </si>
  <si>
    <t>VG.1.06</t>
  </si>
  <si>
    <t/>
  </si>
  <si>
    <t>1.20</t>
  </si>
  <si>
    <t/>
  </si>
  <si>
    <t/>
  </si>
  <si>
    <t>ROUND(PRODUCT(E$ROW_PU$:H$ROW_LUNG$),2)</t>
  </si>
  <si>
    <t>1.20</t>
  </si>
  <si>
    <t>VG.1.06</t>
  </si>
  <si>
    <t/>
  </si>
  <si>
    <t>1.56</t>
  </si>
  <si>
    <t/>
  </si>
  <si>
    <t/>
  </si>
  <si>
    <t>ROUND(PRODUCT(E$ROW_PU$:H$ROW_LUNG$),2)</t>
  </si>
  <si>
    <t>1.56</t>
  </si>
  <si>
    <t>VG.1.07</t>
  </si>
  <si>
    <t/>
  </si>
  <si>
    <t>0.70</t>
  </si>
  <si>
    <t/>
  </si>
  <si>
    <t/>
  </si>
  <si>
    <t>ROUND(PRODUCT(E$ROW_PU$:H$ROW_LUNG$),2)</t>
  </si>
  <si>
    <t>0.70</t>
  </si>
  <si>
    <t>VG.1.07</t>
  </si>
  <si>
    <t/>
  </si>
  <si>
    <t>1.50</t>
  </si>
  <si>
    <t/>
  </si>
  <si>
    <t/>
  </si>
  <si>
    <t>ROUND(PRODUCT(E$ROW_PU$:H$ROW_LUNG$),2)</t>
  </si>
  <si>
    <t>1.50</t>
  </si>
  <si>
    <t>VG.1.07</t>
  </si>
  <si>
    <t/>
  </si>
  <si>
    <t>2.56</t>
  </si>
  <si>
    <t/>
  </si>
  <si>
    <t/>
  </si>
  <si>
    <t>ROUND(PRODUCT(E$ROW_PU$:H$ROW_LUNG$),2)</t>
  </si>
  <si>
    <t>2.56</t>
  </si>
  <si>
    <t>VG.1.07</t>
  </si>
  <si>
    <t/>
  </si>
  <si>
    <t>4.26</t>
  </si>
  <si>
    <t/>
  </si>
  <si>
    <t/>
  </si>
  <si>
    <t>ROUND(PRODUCT(E$ROW_PU$:H$ROW_LUNG$),2)</t>
  </si>
  <si>
    <t>4.26</t>
  </si>
  <si>
    <t>VG.1.07</t>
  </si>
  <si>
    <t/>
  </si>
  <si>
    <t>3.55</t>
  </si>
  <si>
    <t/>
  </si>
  <si>
    <t/>
  </si>
  <si>
    <t>ROUND(PRODUCT(E$ROW_PU$:H$ROW_LUNG$),2)</t>
  </si>
  <si>
    <t>3.55</t>
  </si>
  <si>
    <t>VG.1.07</t>
  </si>
  <si>
    <t/>
  </si>
  <si>
    <t>3.00</t>
  </si>
  <si>
    <t/>
  </si>
  <si>
    <t/>
  </si>
  <si>
    <t>ROUND(PRODUCT(E$ROW_PU$:H$ROW_LUNG$),2)</t>
  </si>
  <si>
    <t>3.00</t>
  </si>
  <si>
    <t>VG.1.07</t>
  </si>
  <si>
    <t/>
  </si>
  <si>
    <t>2.45</t>
  </si>
  <si>
    <t/>
  </si>
  <si>
    <t/>
  </si>
  <si>
    <t>ROUND(PRODUCT(E$ROW_PU$:H$ROW_LUNG$),2)</t>
  </si>
  <si>
    <t>2.45</t>
  </si>
  <si>
    <t>VG.1.07</t>
  </si>
  <si>
    <t/>
  </si>
  <si>
    <t>1.74</t>
  </si>
  <si>
    <t/>
  </si>
  <si>
    <t/>
  </si>
  <si>
    <t>ROUND(PRODUCT(E$ROW_PU$:H$ROW_LUNG$),2)</t>
  </si>
  <si>
    <t>1.74</t>
  </si>
  <si>
    <t>VG.1.07</t>
  </si>
  <si>
    <t/>
  </si>
  <si>
    <t>3.61</t>
  </si>
  <si>
    <t/>
  </si>
  <si>
    <t/>
  </si>
  <si>
    <t>ROUND(PRODUCT(E$ROW_PU$:H$ROW_LUNG$),2)</t>
  </si>
  <si>
    <t>3.61</t>
  </si>
  <si>
    <t>VG.1.08</t>
  </si>
  <si>
    <t/>
  </si>
  <si>
    <t>6.87</t>
  </si>
  <si>
    <t/>
  </si>
  <si>
    <t/>
  </si>
  <si>
    <t>ROUND(PRODUCT(E$ROW_PU$:H$ROW_LUNG$),2)</t>
  </si>
  <si>
    <t>6.87</t>
  </si>
  <si>
    <t>VG.1.08</t>
  </si>
  <si>
    <t/>
  </si>
  <si>
    <t>2.40</t>
  </si>
  <si>
    <t/>
  </si>
  <si>
    <t/>
  </si>
  <si>
    <t>ROUND(PRODUCT(E$ROW_PU$:H$ROW_LUNG$),2)</t>
  </si>
  <si>
    <t>2.40</t>
  </si>
  <si>
    <t>VG.1.08</t>
  </si>
  <si>
    <t/>
  </si>
  <si>
    <t>2.23</t>
  </si>
  <si>
    <t/>
  </si>
  <si>
    <t/>
  </si>
  <si>
    <t>ROUND(PRODUCT(E$ROW_PU$:H$ROW_LUNG$),2)</t>
  </si>
  <si>
    <t>2.23</t>
  </si>
  <si>
    <t>VG.1.08</t>
  </si>
  <si>
    <t/>
  </si>
  <si>
    <t>1.97</t>
  </si>
  <si>
    <t/>
  </si>
  <si>
    <t/>
  </si>
  <si>
    <t>ROUND(PRODUCT(E$ROW_PU$:H$ROW_LUNG$),2)</t>
  </si>
  <si>
    <t>1.97</t>
  </si>
  <si>
    <t>VG.1.08</t>
  </si>
  <si>
    <t/>
  </si>
  <si>
    <t>1.38</t>
  </si>
  <si>
    <t/>
  </si>
  <si>
    <t/>
  </si>
  <si>
    <t>ROUND(PRODUCT(E$ROW_PU$:H$ROW_LUNG$),2)</t>
  </si>
  <si>
    <t>1.38</t>
  </si>
  <si>
    <t>VG.1.08</t>
  </si>
  <si>
    <t/>
  </si>
  <si>
    <t>4.80</t>
  </si>
  <si>
    <t/>
  </si>
  <si>
    <t/>
  </si>
  <si>
    <t>ROUND(PRODUCT(E$ROW_PU$:H$ROW_LUNG$),2)</t>
  </si>
  <si>
    <t>4.80</t>
  </si>
  <si>
    <t>VG.1.08</t>
  </si>
  <si>
    <t/>
  </si>
  <si>
    <t>1.43</t>
  </si>
  <si>
    <t/>
  </si>
  <si>
    <t/>
  </si>
  <si>
    <t>ROUND(PRODUCT(E$ROW_PU$:H$ROW_LUNG$),2)</t>
  </si>
  <si>
    <t>1.43</t>
  </si>
  <si>
    <t>VG.1.08</t>
  </si>
  <si>
    <t/>
  </si>
  <si>
    <t>6.32</t>
  </si>
  <si>
    <t/>
  </si>
  <si>
    <t/>
  </si>
  <si>
    <t>ROUND(PRODUCT(E$ROW_PU$:H$ROW_LUNG$),2)</t>
  </si>
  <si>
    <t>6.32</t>
  </si>
  <si>
    <t>VG.1.09</t>
  </si>
  <si>
    <t/>
  </si>
  <si>
    <t>4.65</t>
  </si>
  <si>
    <t/>
  </si>
  <si>
    <t/>
  </si>
  <si>
    <t>ROUND(PRODUCT(E$ROW_PU$:H$ROW_LUNG$),2)</t>
  </si>
  <si>
    <t>4.65</t>
  </si>
  <si>
    <t>VG.1.09</t>
  </si>
  <si>
    <t/>
  </si>
  <si>
    <t>5.32</t>
  </si>
  <si>
    <t/>
  </si>
  <si>
    <t/>
  </si>
  <si>
    <t>ROUND(PRODUCT(E$ROW_PU$:H$ROW_LUNG$),2)</t>
  </si>
  <si>
    <t>5.32</t>
  </si>
  <si>
    <t>VG.1.09</t>
  </si>
  <si>
    <t/>
  </si>
  <si>
    <t>1.90</t>
  </si>
  <si>
    <t/>
  </si>
  <si>
    <t/>
  </si>
  <si>
    <t>ROUND(PRODUCT(E$ROW_PU$:H$ROW_LUNG$),2)</t>
  </si>
  <si>
    <t>1.90</t>
  </si>
  <si>
    <t>VG.1.09</t>
  </si>
  <si>
    <t/>
  </si>
  <si>
    <t>3.10</t>
  </si>
  <si>
    <t/>
  </si>
  <si>
    <t/>
  </si>
  <si>
    <t>ROUND(PRODUCT(E$ROW_PU$:H$ROW_LUNG$),2)</t>
  </si>
  <si>
    <t>3.10</t>
  </si>
  <si>
    <t>VG.1.09</t>
  </si>
  <si>
    <t/>
  </si>
  <si>
    <t>1.56</t>
  </si>
  <si>
    <t/>
  </si>
  <si>
    <t/>
  </si>
  <si>
    <t>ROUND(PRODUCT(E$ROW_PU$:H$ROW_LUNG$),2)</t>
  </si>
  <si>
    <t>1.56</t>
  </si>
  <si>
    <t>VG.1.09</t>
  </si>
  <si>
    <t/>
  </si>
  <si>
    <t>2.29</t>
  </si>
  <si>
    <t/>
  </si>
  <si>
    <t/>
  </si>
  <si>
    <t>ROUND(PRODUCT(E$ROW_PU$:H$ROW_LUNG$),2)</t>
  </si>
  <si>
    <t>2.29</t>
  </si>
  <si>
    <t>VG.1.09</t>
  </si>
  <si>
    <t/>
  </si>
  <si>
    <t>2.36</t>
  </si>
  <si>
    <t/>
  </si>
  <si>
    <t/>
  </si>
  <si>
    <t>ROUND(PRODUCT(E$ROW_PU$:H$ROW_LUNG$),2)</t>
  </si>
  <si>
    <t>2.36</t>
  </si>
  <si>
    <t>VG.1.10</t>
  </si>
  <si>
    <t/>
  </si>
  <si>
    <t>1.59</t>
  </si>
  <si>
    <t/>
  </si>
  <si>
    <t/>
  </si>
  <si>
    <t>ROUND(PRODUCT(E$ROW_PU$:H$ROW_LUNG$),2)</t>
  </si>
  <si>
    <t>1.59</t>
  </si>
  <si>
    <t>VG.1.10</t>
  </si>
  <si>
    <t/>
  </si>
  <si>
    <t>2.80</t>
  </si>
  <si>
    <t/>
  </si>
  <si>
    <t/>
  </si>
  <si>
    <t>ROUND(PRODUCT(E$ROW_PU$:H$ROW_LUNG$),2)</t>
  </si>
  <si>
    <t>2.80</t>
  </si>
  <si>
    <t>VG.1.10</t>
  </si>
  <si>
    <t/>
  </si>
  <si>
    <t>1.00</t>
  </si>
  <si>
    <t/>
  </si>
  <si>
    <t/>
  </si>
  <si>
    <t>ROUND(PRODUCT(E$ROW_PU$:H$ROW_LUNG$),2)</t>
  </si>
  <si>
    <t>1.00</t>
  </si>
  <si>
    <t>VG.1.10</t>
  </si>
  <si>
    <t/>
  </si>
  <si>
    <t>2.34</t>
  </si>
  <si>
    <t/>
  </si>
  <si>
    <t/>
  </si>
  <si>
    <t>ROUND(PRODUCT(E$ROW_PU$:H$ROW_LUNG$),2)</t>
  </si>
  <si>
    <t>2.34</t>
  </si>
  <si>
    <t>VG.1.10</t>
  </si>
  <si>
    <t/>
  </si>
  <si>
    <t>0.91</t>
  </si>
  <si>
    <t/>
  </si>
  <si>
    <t/>
  </si>
  <si>
    <t>ROUND(PRODUCT(E$ROW_PU$:H$ROW_LUNG$),2)</t>
  </si>
  <si>
    <t>0.91</t>
  </si>
  <si>
    <t>VG.1.10</t>
  </si>
  <si>
    <t/>
  </si>
  <si>
    <t>1.15</t>
  </si>
  <si>
    <t/>
  </si>
  <si>
    <t/>
  </si>
  <si>
    <t>ROUND(PRODUCT(E$ROW_PU$:H$ROW_LUNG$),2)</t>
  </si>
  <si>
    <t>1.15</t>
  </si>
  <si>
    <t>VG.1.10</t>
  </si>
  <si>
    <t/>
  </si>
  <si>
    <t>2.33</t>
  </si>
  <si>
    <t/>
  </si>
  <si>
    <t/>
  </si>
  <si>
    <t>ROUND(PRODUCT(E$ROW_PU$:H$ROW_LUNG$),2)</t>
  </si>
  <si>
    <t>2.33</t>
  </si>
  <si>
    <t>VG.1.10</t>
  </si>
  <si>
    <t/>
  </si>
  <si>
    <t>1.12</t>
  </si>
  <si>
    <t/>
  </si>
  <si>
    <t/>
  </si>
  <si>
    <t>ROUND(PRODUCT(E$ROW_PU$:H$ROW_LUNG$),2)</t>
  </si>
  <si>
    <t>1.12</t>
  </si>
  <si>
    <t>VG.1.10</t>
  </si>
  <si>
    <t/>
  </si>
  <si>
    <t>4.21</t>
  </si>
  <si>
    <t/>
  </si>
  <si>
    <t/>
  </si>
  <si>
    <t>ROUND(PRODUCT(E$ROW_PU$:H$ROW_LUNG$),2)</t>
  </si>
  <si>
    <t>4.21</t>
  </si>
  <si>
    <t>VG.1.10</t>
  </si>
  <si>
    <t/>
  </si>
  <si>
    <t>4.54</t>
  </si>
  <si>
    <t/>
  </si>
  <si>
    <t/>
  </si>
  <si>
    <t>ROUND(PRODUCT(E$ROW_PU$:H$ROW_LUNG$),2)</t>
  </si>
  <si>
    <t>4.54</t>
  </si>
  <si>
    <t>VG.1.10</t>
  </si>
  <si>
    <t/>
  </si>
  <si>
    <t>5.20</t>
  </si>
  <si>
    <t/>
  </si>
  <si>
    <t/>
  </si>
  <si>
    <t>ROUND(PRODUCT(E$ROW_PU$:H$ROW_LUNG$),2)</t>
  </si>
  <si>
    <t>5.20</t>
  </si>
  <si>
    <t>Fessura minore in presenza di intonaci decorati da conservare - Condizione C</t>
  </si>
  <si>
    <t/>
  </si>
  <si>
    <t/>
  </si>
  <si>
    <t/>
  </si>
  <si>
    <t>0</t>
  </si>
  <si>
    <t>ROUND(PRODUCT(E$ROW_PU$:H$ROW_LUNG$),2)</t>
  </si>
  <si>
    <t>0.00</t>
  </si>
  <si>
    <t>PIANO TERRA</t>
  </si>
  <si>
    <t/>
  </si>
  <si>
    <t/>
  </si>
  <si>
    <t/>
  </si>
  <si>
    <t>0</t>
  </si>
  <si>
    <t>ROUND(PRODUCT(E$ROW_PU$:H$ROW_LUNG$),2)</t>
  </si>
  <si>
    <t>0.00</t>
  </si>
  <si>
    <t>VG.0.04</t>
  </si>
  <si>
    <t/>
  </si>
  <si>
    <t>3.69</t>
  </si>
  <si>
    <t/>
  </si>
  <si>
    <t/>
  </si>
  <si>
    <t>ROUND(PRODUCT(E$ROW_PU$:H$ROW_LUNG$),2)</t>
  </si>
  <si>
    <t>3.69</t>
  </si>
  <si>
    <t>VG.0.04</t>
  </si>
  <si>
    <t/>
  </si>
  <si>
    <t>2.71</t>
  </si>
  <si>
    <t/>
  </si>
  <si>
    <t/>
  </si>
  <si>
    <t>ROUND(PRODUCT(E$ROW_PU$:H$ROW_LUNG$),2)</t>
  </si>
  <si>
    <t>2.71</t>
  </si>
  <si>
    <t>VG.0.04</t>
  </si>
  <si>
    <t/>
  </si>
  <si>
    <t>1.09</t>
  </si>
  <si>
    <t/>
  </si>
  <si>
    <t/>
  </si>
  <si>
    <t>ROUND(PRODUCT(E$ROW_PU$:H$ROW_LUNG$),2)</t>
  </si>
  <si>
    <t>1.09</t>
  </si>
  <si>
    <t>VG.0.04</t>
  </si>
  <si>
    <t/>
  </si>
  <si>
    <t>4.76</t>
  </si>
  <si>
    <t/>
  </si>
  <si>
    <t/>
  </si>
  <si>
    <t>ROUND(PRODUCT(E$ROW_PU$:H$ROW_LUNG$),2)</t>
  </si>
  <si>
    <t>4.76</t>
  </si>
  <si>
    <t>VG.0.09</t>
  </si>
  <si>
    <t/>
  </si>
  <si>
    <t>1.49</t>
  </si>
  <si>
    <t/>
  </si>
  <si>
    <t/>
  </si>
  <si>
    <t>ROUND(PRODUCT(E$ROW_PU$:H$ROW_LUNG$),2)</t>
  </si>
  <si>
    <t>1.49</t>
  </si>
  <si>
    <t>VG.0.09</t>
  </si>
  <si>
    <t/>
  </si>
  <si>
    <t>1.07</t>
  </si>
  <si>
    <t/>
  </si>
  <si>
    <t/>
  </si>
  <si>
    <t>ROUND(PRODUCT(E$ROW_PU$:H$ROW_LUNG$),2)</t>
  </si>
  <si>
    <t>1.07</t>
  </si>
  <si>
    <t>VG.0.09</t>
  </si>
  <si>
    <t/>
  </si>
  <si>
    <t>3.20</t>
  </si>
  <si>
    <t/>
  </si>
  <si>
    <t/>
  </si>
  <si>
    <t>ROUND(PRODUCT(E$ROW_PU$:H$ROW_LUNG$),2)</t>
  </si>
  <si>
    <t>3.20</t>
  </si>
  <si>
    <t>VG.0.09</t>
  </si>
  <si>
    <t/>
  </si>
  <si>
    <t>2.85</t>
  </si>
  <si>
    <t/>
  </si>
  <si>
    <t/>
  </si>
  <si>
    <t>ROUND(PRODUCT(E$ROW_PU$:H$ROW_LUNG$),2)</t>
  </si>
  <si>
    <t>2.85</t>
  </si>
  <si>
    <t>VG.0.09</t>
  </si>
  <si>
    <t/>
  </si>
  <si>
    <t>7.03</t>
  </si>
  <si>
    <t/>
  </si>
  <si>
    <t/>
  </si>
  <si>
    <t>ROUND(PRODUCT(E$ROW_PU$:H$ROW_LUNG$),2)</t>
  </si>
  <si>
    <t>7.03</t>
  </si>
  <si>
    <t>VG.0.09</t>
  </si>
  <si>
    <t/>
  </si>
  <si>
    <t>4.52</t>
  </si>
  <si>
    <t/>
  </si>
  <si>
    <t/>
  </si>
  <si>
    <t>ROUND(PRODUCT(E$ROW_PU$:H$ROW_LUNG$),2)</t>
  </si>
  <si>
    <t>4.52</t>
  </si>
  <si>
    <t>VG.0.09</t>
  </si>
  <si>
    <t/>
  </si>
  <si>
    <t>4.13</t>
  </si>
  <si>
    <t/>
  </si>
  <si>
    <t/>
  </si>
  <si>
    <t>ROUND(PRODUCT(E$ROW_PU$:H$ROW_LUNG$),2)</t>
  </si>
  <si>
    <t>4.13</t>
  </si>
  <si>
    <t>VG.0.09</t>
  </si>
  <si>
    <t/>
  </si>
  <si>
    <t>3.35</t>
  </si>
  <si>
    <t/>
  </si>
  <si>
    <t/>
  </si>
  <si>
    <t>ROUND(PRODUCT(E$ROW_PU$:H$ROW_LUNG$),2)</t>
  </si>
  <si>
    <t>3.35</t>
  </si>
  <si>
    <t>VG.0.09</t>
  </si>
  <si>
    <t/>
  </si>
  <si>
    <t>2.62</t>
  </si>
  <si>
    <t/>
  </si>
  <si>
    <t/>
  </si>
  <si>
    <t>ROUND(PRODUCT(E$ROW_PU$:H$ROW_LUNG$),2)</t>
  </si>
  <si>
    <t>2.62</t>
  </si>
  <si>
    <t>VG.0.09</t>
  </si>
  <si>
    <t/>
  </si>
  <si>
    <t>3.94</t>
  </si>
  <si>
    <t/>
  </si>
  <si>
    <t/>
  </si>
  <si>
    <t>ROUND(PRODUCT(E$ROW_PU$:H$ROW_LUNG$),2)</t>
  </si>
  <si>
    <t>3.94</t>
  </si>
  <si>
    <t>VG.0.09</t>
  </si>
  <si>
    <t/>
  </si>
  <si>
    <t>4.23</t>
  </si>
  <si>
    <t/>
  </si>
  <si>
    <t/>
  </si>
  <si>
    <t>ROUND(PRODUCT(E$ROW_PU$:H$ROW_LUNG$),2)</t>
  </si>
  <si>
    <t>4.23</t>
  </si>
  <si>
    <t>VG.0.09</t>
  </si>
  <si>
    <t/>
  </si>
  <si>
    <t>3.32</t>
  </si>
  <si>
    <t/>
  </si>
  <si>
    <t/>
  </si>
  <si>
    <t>ROUND(PRODUCT(E$ROW_PU$:H$ROW_LUNG$),2)</t>
  </si>
  <si>
    <t>3.32</t>
  </si>
  <si>
    <t>VG.0.09</t>
  </si>
  <si>
    <t/>
  </si>
  <si>
    <t>2.76</t>
  </si>
  <si>
    <t/>
  </si>
  <si>
    <t/>
  </si>
  <si>
    <t>ROUND(PRODUCT(E$ROW_PU$:H$ROW_LUNG$),2)</t>
  </si>
  <si>
    <t>2.76</t>
  </si>
  <si>
    <t>VG.0.09</t>
  </si>
  <si>
    <t/>
  </si>
  <si>
    <t>1.49</t>
  </si>
  <si>
    <t/>
  </si>
  <si>
    <t/>
  </si>
  <si>
    <t>ROUND(PRODUCT(E$ROW_PU$:H$ROW_LUNG$),2)</t>
  </si>
  <si>
    <t>1.49</t>
  </si>
  <si>
    <t>VG.0.09</t>
  </si>
  <si>
    <t/>
  </si>
  <si>
    <t>1.45</t>
  </si>
  <si>
    <t/>
  </si>
  <si>
    <t/>
  </si>
  <si>
    <t>ROUND(PRODUCT(E$ROW_PU$:H$ROW_LUNG$),2)</t>
  </si>
  <si>
    <t>1.45</t>
  </si>
  <si>
    <t>VG.0.09</t>
  </si>
  <si>
    <t/>
  </si>
  <si>
    <t>1.85</t>
  </si>
  <si>
    <t/>
  </si>
  <si>
    <t/>
  </si>
  <si>
    <t>ROUND(PRODUCT(E$ROW_PU$:H$ROW_LUNG$),2)</t>
  </si>
  <si>
    <t>1.85</t>
  </si>
  <si>
    <t>VG.0.09</t>
  </si>
  <si>
    <t/>
  </si>
  <si>
    <t>2.11</t>
  </si>
  <si>
    <t/>
  </si>
  <si>
    <t/>
  </si>
  <si>
    <t>ROUND(PRODUCT(E$ROW_PU$:H$ROW_LUNG$),2)</t>
  </si>
  <si>
    <t>2.11</t>
  </si>
  <si>
    <t>VG.0.09</t>
  </si>
  <si>
    <t/>
  </si>
  <si>
    <t>2.19</t>
  </si>
  <si>
    <t/>
  </si>
  <si>
    <t/>
  </si>
  <si>
    <t>ROUND(PRODUCT(E$ROW_PU$:H$ROW_LUNG$),2)</t>
  </si>
  <si>
    <t>2.19</t>
  </si>
  <si>
    <t>VG.0.10</t>
  </si>
  <si>
    <t/>
  </si>
  <si>
    <t>1.17</t>
  </si>
  <si>
    <t/>
  </si>
  <si>
    <t/>
  </si>
  <si>
    <t>ROUND(PRODUCT(E$ROW_PU$:H$ROW_LUNG$),2)</t>
  </si>
  <si>
    <t>1.17</t>
  </si>
  <si>
    <t>VG.0.10</t>
  </si>
  <si>
    <t/>
  </si>
  <si>
    <t>1.57</t>
  </si>
  <si>
    <t/>
  </si>
  <si>
    <t/>
  </si>
  <si>
    <t>ROUND(PRODUCT(E$ROW_PU$:H$ROW_LUNG$),2)</t>
  </si>
  <si>
    <t>1.57</t>
  </si>
  <si>
    <t>VG.0.10</t>
  </si>
  <si>
    <t/>
  </si>
  <si>
    <t>0.75</t>
  </si>
  <si>
    <t/>
  </si>
  <si>
    <t/>
  </si>
  <si>
    <t>ROUND(PRODUCT(E$ROW_PU$:H$ROW_LUNG$),2)</t>
  </si>
  <si>
    <t>0.75</t>
  </si>
  <si>
    <t>VG.0.10</t>
  </si>
  <si>
    <t/>
  </si>
  <si>
    <t>2.10</t>
  </si>
  <si>
    <t/>
  </si>
  <si>
    <t/>
  </si>
  <si>
    <t>ROUND(PRODUCT(E$ROW_PU$:H$ROW_LUNG$),2)</t>
  </si>
  <si>
    <t>2.10</t>
  </si>
  <si>
    <t>VG.0.11</t>
  </si>
  <si>
    <t/>
  </si>
  <si>
    <t>2.26</t>
  </si>
  <si>
    <t/>
  </si>
  <si>
    <t/>
  </si>
  <si>
    <t>ROUND(PRODUCT(E$ROW_PU$:H$ROW_LUNG$),2)</t>
  </si>
  <si>
    <t>2.26</t>
  </si>
  <si>
    <t>VG.0.11</t>
  </si>
  <si>
    <t/>
  </si>
  <si>
    <t>0.82</t>
  </si>
  <si>
    <t/>
  </si>
  <si>
    <t/>
  </si>
  <si>
    <t>ROUND(PRODUCT(E$ROW_PU$:H$ROW_LUNG$),2)</t>
  </si>
  <si>
    <t>0.82</t>
  </si>
  <si>
    <t>VG.0.11</t>
  </si>
  <si>
    <t/>
  </si>
  <si>
    <t>2.06</t>
  </si>
  <si>
    <t/>
  </si>
  <si>
    <t/>
  </si>
  <si>
    <t>ROUND(PRODUCT(E$ROW_PU$:H$ROW_LUNG$),2)</t>
  </si>
  <si>
    <t>2.06</t>
  </si>
  <si>
    <t>VG.0.11</t>
  </si>
  <si>
    <t/>
  </si>
  <si>
    <t>2.26</t>
  </si>
  <si>
    <t/>
  </si>
  <si>
    <t/>
  </si>
  <si>
    <t>ROUND(PRODUCT(E$ROW_PU$:H$ROW_LUNG$),2)</t>
  </si>
  <si>
    <t>2.26</t>
  </si>
  <si>
    <t>VG.0.11</t>
  </si>
  <si>
    <t/>
  </si>
  <si>
    <t>1.88</t>
  </si>
  <si>
    <t/>
  </si>
  <si>
    <t/>
  </si>
  <si>
    <t>ROUND(PRODUCT(E$ROW_PU$:H$ROW_LUNG$),2)</t>
  </si>
  <si>
    <t>1.88</t>
  </si>
  <si>
    <t>VG.0.11</t>
  </si>
  <si>
    <t/>
  </si>
  <si>
    <t>2.45</t>
  </si>
  <si>
    <t/>
  </si>
  <si>
    <t/>
  </si>
  <si>
    <t>ROUND(PRODUCT(E$ROW_PU$:H$ROW_LUNG$),2)</t>
  </si>
  <si>
    <t>2.45</t>
  </si>
  <si>
    <t>VG.0.11</t>
  </si>
  <si>
    <t/>
  </si>
  <si>
    <t>1.27</t>
  </si>
  <si>
    <t/>
  </si>
  <si>
    <t/>
  </si>
  <si>
    <t>ROUND(PRODUCT(E$ROW_PU$:H$ROW_LUNG$),2)</t>
  </si>
  <si>
    <t>1.27</t>
  </si>
  <si>
    <t>VG.0.11</t>
  </si>
  <si>
    <t/>
  </si>
  <si>
    <t>4.29</t>
  </si>
  <si>
    <t/>
  </si>
  <si>
    <t/>
  </si>
  <si>
    <t>ROUND(PRODUCT(E$ROW_PU$:H$ROW_LUNG$),2)</t>
  </si>
  <si>
    <t>4.29</t>
  </si>
  <si>
    <t>VG.0.16</t>
  </si>
  <si>
    <t/>
  </si>
  <si>
    <t>1.56</t>
  </si>
  <si>
    <t/>
  </si>
  <si>
    <t/>
  </si>
  <si>
    <t>ROUND(PRODUCT(E$ROW_PU$:H$ROW_LUNG$),2)</t>
  </si>
  <si>
    <t>1.56</t>
  </si>
  <si>
    <t>VG.0.16</t>
  </si>
  <si>
    <t/>
  </si>
  <si>
    <t>0.80</t>
  </si>
  <si>
    <t/>
  </si>
  <si>
    <t/>
  </si>
  <si>
    <t>ROUND(PRODUCT(E$ROW_PU$:H$ROW_LUNG$),2)</t>
  </si>
  <si>
    <t>0.80</t>
  </si>
  <si>
    <t>VG.0.16</t>
  </si>
  <si>
    <t/>
  </si>
  <si>
    <t>1.99</t>
  </si>
  <si>
    <t/>
  </si>
  <si>
    <t/>
  </si>
  <si>
    <t>ROUND(PRODUCT(E$ROW_PU$:H$ROW_LUNG$),2)</t>
  </si>
  <si>
    <t>1.99</t>
  </si>
  <si>
    <t>VG.0.16</t>
  </si>
  <si>
    <t/>
  </si>
  <si>
    <t>1.60</t>
  </si>
  <si>
    <t/>
  </si>
  <si>
    <t/>
  </si>
  <si>
    <t>ROUND(PRODUCT(E$ROW_PU$:H$ROW_LUNG$),2)</t>
  </si>
  <si>
    <t>1.60</t>
  </si>
  <si>
    <t>VG.0.16</t>
  </si>
  <si>
    <t/>
  </si>
  <si>
    <t>0.88</t>
  </si>
  <si>
    <t/>
  </si>
  <si>
    <t/>
  </si>
  <si>
    <t>ROUND(PRODUCT(E$ROW_PU$:H$ROW_LUNG$),2)</t>
  </si>
  <si>
    <t>0.88</t>
  </si>
  <si>
    <t>VG.0.16</t>
  </si>
  <si>
    <t/>
  </si>
  <si>
    <t>3.87</t>
  </si>
  <si>
    <t/>
  </si>
  <si>
    <t/>
  </si>
  <si>
    <t>ROUND(PRODUCT(E$ROW_PU$:H$ROW_LUNG$),2)</t>
  </si>
  <si>
    <t>3.87</t>
  </si>
  <si>
    <t>VG.0.16</t>
  </si>
  <si>
    <t/>
  </si>
  <si>
    <t>4.83</t>
  </si>
  <si>
    <t/>
  </si>
  <si>
    <t/>
  </si>
  <si>
    <t>ROUND(PRODUCT(E$ROW_PU$:H$ROW_LUNG$),2)</t>
  </si>
  <si>
    <t>4.83</t>
  </si>
  <si>
    <t>VG.0.16</t>
  </si>
  <si>
    <t/>
  </si>
  <si>
    <t>1.59</t>
  </si>
  <si>
    <t/>
  </si>
  <si>
    <t/>
  </si>
  <si>
    <t>ROUND(PRODUCT(E$ROW_PU$:H$ROW_LUNG$),2)</t>
  </si>
  <si>
    <t>1.59</t>
  </si>
  <si>
    <t>VG.0.16</t>
  </si>
  <si>
    <t/>
  </si>
  <si>
    <t>2.78</t>
  </si>
  <si>
    <t/>
  </si>
  <si>
    <t/>
  </si>
  <si>
    <t>ROUND(PRODUCT(E$ROW_PU$:H$ROW_LUNG$),2)</t>
  </si>
  <si>
    <t>2.78</t>
  </si>
  <si>
    <t>VG.0.16</t>
  </si>
  <si>
    <t/>
  </si>
  <si>
    <t>0.54</t>
  </si>
  <si>
    <t/>
  </si>
  <si>
    <t/>
  </si>
  <si>
    <t>ROUND(PRODUCT(E$ROW_PU$:H$ROW_LUNG$),2)</t>
  </si>
  <si>
    <t>0.54</t>
  </si>
  <si>
    <t>VG.0.16</t>
  </si>
  <si>
    <t/>
  </si>
  <si>
    <t>0.62</t>
  </si>
  <si>
    <t/>
  </si>
  <si>
    <t/>
  </si>
  <si>
    <t>ROUND(PRODUCT(E$ROW_PU$:H$ROW_LUNG$),2)</t>
  </si>
  <si>
    <t>0.62</t>
  </si>
  <si>
    <t>VG.0.17</t>
  </si>
  <si>
    <t/>
  </si>
  <si>
    <t>0.85</t>
  </si>
  <si>
    <t/>
  </si>
  <si>
    <t/>
  </si>
  <si>
    <t>ROUND(PRODUCT(E$ROW_PU$:H$ROW_LUNG$),2)</t>
  </si>
  <si>
    <t>0.85</t>
  </si>
  <si>
    <t>VG.0.17</t>
  </si>
  <si>
    <t/>
  </si>
  <si>
    <t>0.78</t>
  </si>
  <si>
    <t/>
  </si>
  <si>
    <t/>
  </si>
  <si>
    <t>ROUND(PRODUCT(E$ROW_PU$:H$ROW_LUNG$),2)</t>
  </si>
  <si>
    <t>0.78</t>
  </si>
  <si>
    <t>VG.0.18</t>
  </si>
  <si>
    <t/>
  </si>
  <si>
    <t>2.52</t>
  </si>
  <si>
    <t/>
  </si>
  <si>
    <t/>
  </si>
  <si>
    <t>ROUND(PRODUCT(E$ROW_PU$:H$ROW_LUNG$),2)</t>
  </si>
  <si>
    <t>2.52</t>
  </si>
  <si>
    <t>VG.0.18</t>
  </si>
  <si>
    <t/>
  </si>
  <si>
    <t>0.60</t>
  </si>
  <si>
    <t/>
  </si>
  <si>
    <t/>
  </si>
  <si>
    <t>ROUND(PRODUCT(E$ROW_PU$:H$ROW_LUNG$),2)</t>
  </si>
  <si>
    <t>0.60</t>
  </si>
  <si>
    <t>PIANO PRIMO</t>
  </si>
  <si>
    <t/>
  </si>
  <si>
    <t/>
  </si>
  <si>
    <t/>
  </si>
  <si>
    <t>0</t>
  </si>
  <si>
    <t>ROUND(PRODUCT(E$ROW_PU$:H$ROW_LUNG$),2)</t>
  </si>
  <si>
    <t>0.00</t>
  </si>
  <si>
    <t>VG.1.01</t>
  </si>
  <si>
    <t/>
  </si>
  <si>
    <t>2.59</t>
  </si>
  <si>
    <t/>
  </si>
  <si>
    <t/>
  </si>
  <si>
    <t>ROUND(PRODUCT(E$ROW_PU$:H$ROW_LUNG$),2)</t>
  </si>
  <si>
    <t>2.59</t>
  </si>
  <si>
    <t>VG.1.01</t>
  </si>
  <si>
    <t/>
  </si>
  <si>
    <t>3.62</t>
  </si>
  <si>
    <t/>
  </si>
  <si>
    <t/>
  </si>
  <si>
    <t>ROUND(PRODUCT(E$ROW_PU$:H$ROW_LUNG$),2)</t>
  </si>
  <si>
    <t>3.62</t>
  </si>
  <si>
    <t>VG.1.01</t>
  </si>
  <si>
    <t/>
  </si>
  <si>
    <t>2.11</t>
  </si>
  <si>
    <t/>
  </si>
  <si>
    <t/>
  </si>
  <si>
    <t>ROUND(PRODUCT(E$ROW_PU$:H$ROW_LUNG$),2)</t>
  </si>
  <si>
    <t>2.11</t>
  </si>
  <si>
    <t>VG.1.01</t>
  </si>
  <si>
    <t/>
  </si>
  <si>
    <t>2.86</t>
  </si>
  <si>
    <t/>
  </si>
  <si>
    <t/>
  </si>
  <si>
    <t>ROUND(PRODUCT(E$ROW_PU$:H$ROW_LUNG$),2)</t>
  </si>
  <si>
    <t>2.86</t>
  </si>
  <si>
    <t>VG.1.01</t>
  </si>
  <si>
    <t/>
  </si>
  <si>
    <t>1.50</t>
  </si>
  <si>
    <t/>
  </si>
  <si>
    <t/>
  </si>
  <si>
    <t>ROUND(PRODUCT(E$ROW_PU$:H$ROW_LUNG$),2)</t>
  </si>
  <si>
    <t>1.50</t>
  </si>
  <si>
    <t>VG.1.02</t>
  </si>
  <si>
    <t/>
  </si>
  <si>
    <t>1.30</t>
  </si>
  <si>
    <t/>
  </si>
  <si>
    <t/>
  </si>
  <si>
    <t>ROUND(PRODUCT(E$ROW_PU$:H$ROW_LUNG$),2)</t>
  </si>
  <si>
    <t>1.30</t>
  </si>
  <si>
    <t>VG.1.02</t>
  </si>
  <si>
    <t/>
  </si>
  <si>
    <t>2.49</t>
  </si>
  <si>
    <t/>
  </si>
  <si>
    <t/>
  </si>
  <si>
    <t>ROUND(PRODUCT(E$ROW_PU$:H$ROW_LUNG$),2)</t>
  </si>
  <si>
    <t>2.49</t>
  </si>
  <si>
    <t>VG.1.02</t>
  </si>
  <si>
    <t/>
  </si>
  <si>
    <t>1.57</t>
  </si>
  <si>
    <t/>
  </si>
  <si>
    <t/>
  </si>
  <si>
    <t>ROUND(PRODUCT(E$ROW_PU$:H$ROW_LUNG$),2)</t>
  </si>
  <si>
    <t>1.57</t>
  </si>
  <si>
    <t>VG.1.02</t>
  </si>
  <si>
    <t/>
  </si>
  <si>
    <t>1.61</t>
  </si>
  <si>
    <t/>
  </si>
  <si>
    <t/>
  </si>
  <si>
    <t>ROUND(PRODUCT(E$ROW_PU$:H$ROW_LUNG$),2)</t>
  </si>
  <si>
    <t>1.61</t>
  </si>
  <si>
    <t>VG.1.02</t>
  </si>
  <si>
    <t/>
  </si>
  <si>
    <t>2.18</t>
  </si>
  <si>
    <t/>
  </si>
  <si>
    <t/>
  </si>
  <si>
    <t>ROUND(PRODUCT(E$ROW_PU$:H$ROW_LUNG$),2)</t>
  </si>
  <si>
    <t>2.18</t>
  </si>
  <si>
    <t>VG.1.02</t>
  </si>
  <si>
    <t/>
  </si>
  <si>
    <t>3.52</t>
  </si>
  <si>
    <t/>
  </si>
  <si>
    <t/>
  </si>
  <si>
    <t>ROUND(PRODUCT(E$ROW_PU$:H$ROW_LUNG$),2)</t>
  </si>
  <si>
    <t>3.52</t>
  </si>
  <si>
    <t>VG.1.02</t>
  </si>
  <si>
    <t/>
  </si>
  <si>
    <t>1.71</t>
  </si>
  <si>
    <t/>
  </si>
  <si>
    <t/>
  </si>
  <si>
    <t>ROUND(PRODUCT(E$ROW_PU$:H$ROW_LUNG$),2)</t>
  </si>
  <si>
    <t>1.71</t>
  </si>
  <si>
    <t>VG.1.02</t>
  </si>
  <si>
    <t/>
  </si>
  <si>
    <t>3.52</t>
  </si>
  <si>
    <t/>
  </si>
  <si>
    <t/>
  </si>
  <si>
    <t>ROUND(PRODUCT(E$ROW_PU$:H$ROW_LUNG$),2)</t>
  </si>
  <si>
    <t>3.52</t>
  </si>
  <si>
    <t>VG.1.02</t>
  </si>
  <si>
    <t/>
  </si>
  <si>
    <t>0.84</t>
  </si>
  <si>
    <t/>
  </si>
  <si>
    <t/>
  </si>
  <si>
    <t>ROUND(PRODUCT(E$ROW_PU$:H$ROW_LUNG$),2)</t>
  </si>
  <si>
    <t>0.84</t>
  </si>
  <si>
    <t>VG.1.02</t>
  </si>
  <si>
    <t/>
  </si>
  <si>
    <t>0.85</t>
  </si>
  <si>
    <t/>
  </si>
  <si>
    <t/>
  </si>
  <si>
    <t>ROUND(PRODUCT(E$ROW_PU$:H$ROW_LUNG$),2)</t>
  </si>
  <si>
    <t>0.85</t>
  </si>
  <si>
    <t>VG.1.03</t>
  </si>
  <si>
    <t/>
  </si>
  <si>
    <t>2.80</t>
  </si>
  <si>
    <t/>
  </si>
  <si>
    <t/>
  </si>
  <si>
    <t>ROUND(PRODUCT(E$ROW_PU$:H$ROW_LUNG$),2)</t>
  </si>
  <si>
    <t>2.80</t>
  </si>
  <si>
    <t>VG.1.03</t>
  </si>
  <si>
    <t/>
  </si>
  <si>
    <t>1.77</t>
  </si>
  <si>
    <t/>
  </si>
  <si>
    <t/>
  </si>
  <si>
    <t>ROUND(PRODUCT(E$ROW_PU$:H$ROW_LUNG$),2)</t>
  </si>
  <si>
    <t>1.77</t>
  </si>
  <si>
    <t>VG.1.03</t>
  </si>
  <si>
    <t/>
  </si>
  <si>
    <t>3.87</t>
  </si>
  <si>
    <t/>
  </si>
  <si>
    <t/>
  </si>
  <si>
    <t>ROUND(PRODUCT(E$ROW_PU$:H$ROW_LUNG$),2)</t>
  </si>
  <si>
    <t>3.87</t>
  </si>
  <si>
    <t>VG.1.03</t>
  </si>
  <si>
    <t/>
  </si>
  <si>
    <t>3.36</t>
  </si>
  <si>
    <t/>
  </si>
  <si>
    <t/>
  </si>
  <si>
    <t>ROUND(PRODUCT(E$ROW_PU$:H$ROW_LUNG$),2)</t>
  </si>
  <si>
    <t>3.36</t>
  </si>
  <si>
    <t>VG.1.03</t>
  </si>
  <si>
    <t/>
  </si>
  <si>
    <t>4.64</t>
  </si>
  <si>
    <t/>
  </si>
  <si>
    <t/>
  </si>
  <si>
    <t>ROUND(PRODUCT(E$ROW_PU$:H$ROW_LUNG$),2)</t>
  </si>
  <si>
    <t>4.64</t>
  </si>
  <si>
    <t>VG.1.03</t>
  </si>
  <si>
    <t/>
  </si>
  <si>
    <t>2.88</t>
  </si>
  <si>
    <t/>
  </si>
  <si>
    <t/>
  </si>
  <si>
    <t>ROUND(PRODUCT(E$ROW_PU$:H$ROW_LUNG$),2)</t>
  </si>
  <si>
    <t>2.88</t>
  </si>
  <si>
    <t>VG.1.03</t>
  </si>
  <si>
    <t/>
  </si>
  <si>
    <t>1.88</t>
  </si>
  <si>
    <t/>
  </si>
  <si>
    <t/>
  </si>
  <si>
    <t>ROUND(PRODUCT(E$ROW_PU$:H$ROW_LUNG$),2)</t>
  </si>
  <si>
    <t>1.88</t>
  </si>
  <si>
    <t>VG.1.03</t>
  </si>
  <si>
    <t/>
  </si>
  <si>
    <t>0.85</t>
  </si>
  <si>
    <t/>
  </si>
  <si>
    <t/>
  </si>
  <si>
    <t>ROUND(PRODUCT(E$ROW_PU$:H$ROW_LUNG$),2)</t>
  </si>
  <si>
    <t>0.85</t>
  </si>
  <si>
    <t>VG.1.03</t>
  </si>
  <si>
    <t/>
  </si>
  <si>
    <t>1.07</t>
  </si>
  <si>
    <t/>
  </si>
  <si>
    <t/>
  </si>
  <si>
    <t>ROUND(PRODUCT(E$ROW_PU$:H$ROW_LUNG$),2)</t>
  </si>
  <si>
    <t>1.07</t>
  </si>
  <si>
    <t>VG.1.05</t>
  </si>
  <si>
    <t/>
  </si>
  <si>
    <t>1.17</t>
  </si>
  <si>
    <t/>
  </si>
  <si>
    <t/>
  </si>
  <si>
    <t>ROUND(PRODUCT(E$ROW_PU$:H$ROW_LUNG$),2)</t>
  </si>
  <si>
    <t>1.17</t>
  </si>
  <si>
    <t>VG.1.05</t>
  </si>
  <si>
    <t/>
  </si>
  <si>
    <t>1.76</t>
  </si>
  <si>
    <t/>
  </si>
  <si>
    <t/>
  </si>
  <si>
    <t>ROUND(PRODUCT(E$ROW_PU$:H$ROW_LUNG$),2)</t>
  </si>
  <si>
    <t>1.76</t>
  </si>
  <si>
    <t>VG.1.05</t>
  </si>
  <si>
    <t/>
  </si>
  <si>
    <t>1.00</t>
  </si>
  <si>
    <t/>
  </si>
  <si>
    <t/>
  </si>
  <si>
    <t>ROUND(PRODUCT(E$ROW_PU$:H$ROW_LUNG$),2)</t>
  </si>
  <si>
    <t>1.00</t>
  </si>
  <si>
    <t>VG.1.05</t>
  </si>
  <si>
    <t/>
  </si>
  <si>
    <t>7.29</t>
  </si>
  <si>
    <t/>
  </si>
  <si>
    <t/>
  </si>
  <si>
    <t>ROUND(PRODUCT(E$ROW_PU$:H$ROW_LUNG$),2)</t>
  </si>
  <si>
    <t>7.29</t>
  </si>
  <si>
    <t>VG.1.05</t>
  </si>
  <si>
    <t/>
  </si>
  <si>
    <t>1.40</t>
  </si>
  <si>
    <t/>
  </si>
  <si>
    <t/>
  </si>
  <si>
    <t>ROUND(PRODUCT(E$ROW_PU$:H$ROW_LUNG$),2)</t>
  </si>
  <si>
    <t>1.40</t>
  </si>
  <si>
    <t>VG.1.05</t>
  </si>
  <si>
    <t/>
  </si>
  <si>
    <t>1.53</t>
  </si>
  <si>
    <t/>
  </si>
  <si>
    <t/>
  </si>
  <si>
    <t>ROUND(PRODUCT(E$ROW_PU$:H$ROW_LUNG$),2)</t>
  </si>
  <si>
    <t>1.53</t>
  </si>
  <si>
    <t>VG.1.05</t>
  </si>
  <si>
    <t/>
  </si>
  <si>
    <t>2.11</t>
  </si>
  <si>
    <t/>
  </si>
  <si>
    <t/>
  </si>
  <si>
    <t>ROUND(PRODUCT(E$ROW_PU$:H$ROW_LUNG$),2)</t>
  </si>
  <si>
    <t>2.11</t>
  </si>
  <si>
    <t>VG.1.05</t>
  </si>
  <si>
    <t/>
  </si>
  <si>
    <t>1.19</t>
  </si>
  <si>
    <t/>
  </si>
  <si>
    <t/>
  </si>
  <si>
    <t>ROUND(PRODUCT(E$ROW_PU$:H$ROW_LUNG$),2)</t>
  </si>
  <si>
    <t>1.19</t>
  </si>
  <si>
    <t>VG.1.05</t>
  </si>
  <si>
    <t/>
  </si>
  <si>
    <t>0.82</t>
  </si>
  <si>
    <t/>
  </si>
  <si>
    <t/>
  </si>
  <si>
    <t>ROUND(PRODUCT(E$ROW_PU$:H$ROW_LUNG$),2)</t>
  </si>
  <si>
    <t>0.82</t>
  </si>
  <si>
    <t>VG.1.06</t>
  </si>
  <si>
    <t/>
  </si>
  <si>
    <t>0.75</t>
  </si>
  <si>
    <t/>
  </si>
  <si>
    <t/>
  </si>
  <si>
    <t>ROUND(PRODUCT(E$ROW_PU$:H$ROW_LUNG$),2)</t>
  </si>
  <si>
    <t>0.75</t>
  </si>
  <si>
    <t>VG.1.06</t>
  </si>
  <si>
    <t/>
  </si>
  <si>
    <t>1.46</t>
  </si>
  <si>
    <t/>
  </si>
  <si>
    <t/>
  </si>
  <si>
    <t>ROUND(PRODUCT(E$ROW_PU$:H$ROW_LUNG$),2)</t>
  </si>
  <si>
    <t>1.46</t>
  </si>
  <si>
    <t>VG.1.06</t>
  </si>
  <si>
    <t/>
  </si>
  <si>
    <t>1.11</t>
  </si>
  <si>
    <t/>
  </si>
  <si>
    <t/>
  </si>
  <si>
    <t>ROUND(PRODUCT(E$ROW_PU$:H$ROW_LUNG$),2)</t>
  </si>
  <si>
    <t>1.11</t>
  </si>
  <si>
    <t>VG.1.06</t>
  </si>
  <si>
    <t/>
  </si>
  <si>
    <t>1.75</t>
  </si>
  <si>
    <t/>
  </si>
  <si>
    <t/>
  </si>
  <si>
    <t>ROUND(PRODUCT(E$ROW_PU$:H$ROW_LUNG$),2)</t>
  </si>
  <si>
    <t>1.75</t>
  </si>
  <si>
    <t>VG.1.07</t>
  </si>
  <si>
    <t/>
  </si>
  <si>
    <t>1.48</t>
  </si>
  <si>
    <t/>
  </si>
  <si>
    <t/>
  </si>
  <si>
    <t>ROUND(PRODUCT(E$ROW_PU$:H$ROW_LUNG$),2)</t>
  </si>
  <si>
    <t>1.48</t>
  </si>
  <si>
    <t>VG.1.07</t>
  </si>
  <si>
    <t/>
  </si>
  <si>
    <t>1.26</t>
  </si>
  <si>
    <t/>
  </si>
  <si>
    <t/>
  </si>
  <si>
    <t>ROUND(PRODUCT(E$ROW_PU$:H$ROW_LUNG$),2)</t>
  </si>
  <si>
    <t>1.26</t>
  </si>
  <si>
    <t>VG.1.07</t>
  </si>
  <si>
    <t/>
  </si>
  <si>
    <t>3.94</t>
  </si>
  <si>
    <t/>
  </si>
  <si>
    <t/>
  </si>
  <si>
    <t>ROUND(PRODUCT(E$ROW_PU$:H$ROW_LUNG$),2)</t>
  </si>
  <si>
    <t>3.94</t>
  </si>
  <si>
    <t>VG.1.07</t>
  </si>
  <si>
    <t/>
  </si>
  <si>
    <t>1.82</t>
  </si>
  <si>
    <t/>
  </si>
  <si>
    <t/>
  </si>
  <si>
    <t>ROUND(PRODUCT(E$ROW_PU$:H$ROW_LUNG$),2)</t>
  </si>
  <si>
    <t>1.82</t>
  </si>
  <si>
    <t>VG.1.07</t>
  </si>
  <si>
    <t/>
  </si>
  <si>
    <t>1.21</t>
  </si>
  <si>
    <t/>
  </si>
  <si>
    <t/>
  </si>
  <si>
    <t>ROUND(PRODUCT(E$ROW_PU$:H$ROW_LUNG$),2)</t>
  </si>
  <si>
    <t>1.21</t>
  </si>
  <si>
    <t>VG.1.07</t>
  </si>
  <si>
    <t/>
  </si>
  <si>
    <t>0.67</t>
  </si>
  <si>
    <t/>
  </si>
  <si>
    <t/>
  </si>
  <si>
    <t>ROUND(PRODUCT(E$ROW_PU$:H$ROW_LUNG$),2)</t>
  </si>
  <si>
    <t>0.67</t>
  </si>
  <si>
    <t>VG.1.07</t>
  </si>
  <si>
    <t/>
  </si>
  <si>
    <t>0.75</t>
  </si>
  <si>
    <t/>
  </si>
  <si>
    <t/>
  </si>
  <si>
    <t>ROUND(PRODUCT(E$ROW_PU$:H$ROW_LUNG$),2)</t>
  </si>
  <si>
    <t>0.75</t>
  </si>
  <si>
    <t>VG.1.08</t>
  </si>
  <si>
    <t/>
  </si>
  <si>
    <t>0.96</t>
  </si>
  <si>
    <t/>
  </si>
  <si>
    <t/>
  </si>
  <si>
    <t>ROUND(PRODUCT(E$ROW_PU$:H$ROW_LUNG$),2)</t>
  </si>
  <si>
    <t>0.96</t>
  </si>
  <si>
    <t>VG.1.08</t>
  </si>
  <si>
    <t/>
  </si>
  <si>
    <t>0.85</t>
  </si>
  <si>
    <t/>
  </si>
  <si>
    <t/>
  </si>
  <si>
    <t>ROUND(PRODUCT(E$ROW_PU$:H$ROW_LUNG$),2)</t>
  </si>
  <si>
    <t>0.85</t>
  </si>
  <si>
    <t>VG.1.08</t>
  </si>
  <si>
    <t/>
  </si>
  <si>
    <t>1.07</t>
  </si>
  <si>
    <t/>
  </si>
  <si>
    <t/>
  </si>
  <si>
    <t>ROUND(PRODUCT(E$ROW_PU$:H$ROW_LUNG$),2)</t>
  </si>
  <si>
    <t>1.07</t>
  </si>
  <si>
    <t>VG.1.08</t>
  </si>
  <si>
    <t/>
  </si>
  <si>
    <t>0.51</t>
  </si>
  <si>
    <t/>
  </si>
  <si>
    <t/>
  </si>
  <si>
    <t>ROUND(PRODUCT(E$ROW_PU$:H$ROW_LUNG$),2)</t>
  </si>
  <si>
    <t>0.51</t>
  </si>
  <si>
    <t>VG.1.08</t>
  </si>
  <si>
    <t/>
  </si>
  <si>
    <t>10.87</t>
  </si>
  <si>
    <t/>
  </si>
  <si>
    <t/>
  </si>
  <si>
    <t>ROUND(PRODUCT(E$ROW_PU$:H$ROW_LUNG$),2)</t>
  </si>
  <si>
    <t>10.87</t>
  </si>
  <si>
    <t>VG.1.09</t>
  </si>
  <si>
    <t/>
  </si>
  <si>
    <t>1.72</t>
  </si>
  <si>
    <t/>
  </si>
  <si>
    <t/>
  </si>
  <si>
    <t>ROUND(PRODUCT(E$ROW_PU$:H$ROW_LUNG$),2)</t>
  </si>
  <si>
    <t>1.72</t>
  </si>
  <si>
    <t>VG.1.09</t>
  </si>
  <si>
    <t/>
  </si>
  <si>
    <t>2.85</t>
  </si>
  <si>
    <t/>
  </si>
  <si>
    <t/>
  </si>
  <si>
    <t>ROUND(PRODUCT(E$ROW_PU$:H$ROW_LUNG$),2)</t>
  </si>
  <si>
    <t>2.85</t>
  </si>
  <si>
    <t>VG.1.09</t>
  </si>
  <si>
    <t/>
  </si>
  <si>
    <t>2.21</t>
  </si>
  <si>
    <t/>
  </si>
  <si>
    <t/>
  </si>
  <si>
    <t>ROUND(PRODUCT(E$ROW_PU$:H$ROW_LUNG$),2)</t>
  </si>
  <si>
    <t>2.21</t>
  </si>
  <si>
    <t>VG.1.09</t>
  </si>
  <si>
    <t/>
  </si>
  <si>
    <t>1.60</t>
  </si>
  <si>
    <t/>
  </si>
  <si>
    <t/>
  </si>
  <si>
    <t>ROUND(PRODUCT(E$ROW_PU$:H$ROW_LUNG$),2)</t>
  </si>
  <si>
    <t>1.60</t>
  </si>
  <si>
    <t>VG.1.09</t>
  </si>
  <si>
    <t/>
  </si>
  <si>
    <t>1.81</t>
  </si>
  <si>
    <t/>
  </si>
  <si>
    <t/>
  </si>
  <si>
    <t>ROUND(PRODUCT(E$ROW_PU$:H$ROW_LUNG$),2)</t>
  </si>
  <si>
    <t>1.81</t>
  </si>
  <si>
    <t>VG.1.10</t>
  </si>
  <si>
    <t/>
  </si>
  <si>
    <t>1.32</t>
  </si>
  <si>
    <t/>
  </si>
  <si>
    <t/>
  </si>
  <si>
    <t>ROUND(PRODUCT(E$ROW_PU$:H$ROW_LUNG$),2)</t>
  </si>
  <si>
    <t>1.32</t>
  </si>
  <si>
    <t>VG.1.10</t>
  </si>
  <si>
    <t/>
  </si>
  <si>
    <t>2.38</t>
  </si>
  <si>
    <t/>
  </si>
  <si>
    <t/>
  </si>
  <si>
    <t>ROUND(PRODUCT(E$ROW_PU$:H$ROW_LUNG$),2)</t>
  </si>
  <si>
    <t>2.38</t>
  </si>
  <si>
    <t>VG.1.10</t>
  </si>
  <si>
    <t/>
  </si>
  <si>
    <t>2.72</t>
  </si>
  <si>
    <t/>
  </si>
  <si>
    <t/>
  </si>
  <si>
    <t>ROUND(PRODUCT(E$ROW_PU$:H$ROW_LUNG$),2)</t>
  </si>
  <si>
    <t>2.72</t>
  </si>
  <si>
    <t>VG.1.10</t>
  </si>
  <si>
    <t/>
  </si>
  <si>
    <t>1.33</t>
  </si>
  <si>
    <t/>
  </si>
  <si>
    <t/>
  </si>
  <si>
    <t>ROUND(PRODUCT(E$ROW_PU$:H$ROW_LUNG$),2)</t>
  </si>
  <si>
    <t>1.33</t>
  </si>
  <si>
    <t>VG.1.10</t>
  </si>
  <si>
    <t/>
  </si>
  <si>
    <t>0.62</t>
  </si>
  <si>
    <t/>
  </si>
  <si>
    <t/>
  </si>
  <si>
    <t>ROUND(PRODUCT(E$ROW_PU$:H$ROW_LUNG$),2)</t>
  </si>
  <si>
    <t>0.62</t>
  </si>
  <si>
    <t>3'</t>
  </si>
  <si>
    <t>SOMMANO m</t>
  </si>
  <si>
    <t>ROUND(SUM(I$ROW_ID_SOMMANO_INIT$:I$ROW_ID_SOMMANO_FINE$),2)</t>
  </si>
  <si>
    <t>632.25</t>
  </si>
  <si>
    <t>12.43</t>
  </si>
  <si>
    <t>ROUND(PRODUCT(I$ROW_SOMMANO_QTA$:J$ROW_UNITARIO$),2)</t>
  </si>
  <si>
    <t>7858.87</t>
  </si>
  <si>
    <t/>
  </si>
  <si>
    <t>192</t>
  </si>
  <si>
    <t>N.P.026</t>
  </si>
  <si>
    <t>Sovrapprezzo alla voce 1C.06.710.0010.a per l’utilizzo di malta Boiacca di calce pozzolanica, priva di cemento tipo Masterinject 222 o equivalente in sostituzione della boiacca cementizia premiscelata o confezionata in cantiere.</t>
  </si>
  <si>
    <t>M I S U R A Z I O N I:</t>
  </si>
  <si>
    <t>Vedi voce n° 191 [m 632.25]</t>
  </si>
  <si>
    <t/>
  </si>
  <si>
    <t/>
  </si>
  <si>
    <t/>
  </si>
  <si>
    <t/>
  </si>
  <si>
    <t>ROUND(PRODUCT(E$ROW_PU$:H$ROW_LUNG$,632.25),2)</t>
  </si>
  <si>
    <t>632.25</t>
  </si>
  <si>
    <t>3'</t>
  </si>
  <si>
    <t>SOMMANO m</t>
  </si>
  <si>
    <t>ROUND(SUM(I$ROW_ID_SOMMANO_INIT$:I$ROW_ID_SOMMANO_FINE$),2)</t>
  </si>
  <si>
    <t>632.25</t>
  </si>
  <si>
    <t>0.40</t>
  </si>
  <si>
    <t>ROUND(PRODUCT(I$ROW_SOMMANO_QTA$:J$ROW_UNITARIO$),2)</t>
  </si>
  <si>
    <t>252.90</t>
  </si>
  <si>
    <t/>
  </si>
  <si>
    <t>193</t>
  </si>
  <si>
    <t>B03.043.005.a</t>
  </si>
  <si>
    <t>Stuccatura con malta nei casi di fessurazioni, fratturazioni, operazione eseguibile su tutti i tipi di paramento murario, inclusi gli oneri relativi ai saggi per la composizione di malte idonee per colorazione e granulometria, alla lavorazione superficiale della stessa e alla pulitura di eventuali residui dalle superfici circostanti: strato di profondità con malta idraulica ed eventuale materiale di riempimento (per uno strato di livellamento). Prezzario Regione Emilia Romagna Aggionamento infrannuale 2022</t>
  </si>
  <si>
    <t>M I S U R A Z I O N I:</t>
  </si>
  <si>
    <t>Vedi voce n° 191 [m 632.25]</t>
  </si>
  <si>
    <t/>
  </si>
  <si>
    <t/>
  </si>
  <si>
    <t/>
  </si>
  <si>
    <t/>
  </si>
  <si>
    <t>ROUND(PRODUCT(E$ROW_PU$:H$ROW_LUNG$,632.25),2)</t>
  </si>
  <si>
    <t>632.25</t>
  </si>
  <si>
    <t>3'</t>
  </si>
  <si>
    <t>SOMMANO m</t>
  </si>
  <si>
    <t>ROUND(SUM(I$ROW_ID_SOMMANO_INIT$:I$ROW_ID_SOMMANO_FINE$),2)</t>
  </si>
  <si>
    <t>632.25</t>
  </si>
  <si>
    <t>21.20</t>
  </si>
  <si>
    <t>ROUND(PRODUCT(I$ROW_SOMMANO_QTA$:J$ROW_UNITARIO$),2)</t>
  </si>
  <si>
    <t>13403.70</t>
  </si>
  <si>
    <t/>
  </si>
  <si>
    <t>194</t>
  </si>
  <si>
    <t>1C.01.040.0100.b</t>
  </si>
  <si>
    <t>Perforazioni  su murature in mattoni pieni, pietrame o miste eseguite con idonea attrezzatura a sola rotazione a velocità ridotta, a qualsiasi altezza, profondità e giacitura, per spinottature, cuciture, legamenti murari, tirantature, iniezioni, canalizzazioni. Comprese assistenze murarie, opere provvisionali, piani  di lavoro, apparecchi guida, pulizia del perforo, allontanamento macerie: - con diametro da 21 a 35 mm</t>
  </si>
  <si>
    <t>M I S U R A Z I O N I:</t>
  </si>
  <si>
    <t>Collegamento fondazioni con muratura</t>
  </si>
  <si>
    <t/>
  </si>
  <si>
    <t/>
  </si>
  <si>
    <t/>
  </si>
  <si>
    <t>0</t>
  </si>
  <si>
    <t>ROUND(PRODUCT(E$ROW_PU$:H$ROW_LUNG$),2)</t>
  </si>
  <si>
    <t>0.00</t>
  </si>
  <si>
    <t>Foro Lunghezza 35 cm</t>
  </si>
  <si>
    <t/>
  </si>
  <si>
    <t/>
  </si>
  <si>
    <t/>
  </si>
  <si>
    <t>0</t>
  </si>
  <si>
    <t>ROUND(PRODUCT(E$ROW_PU$:H$ROW_LUNG$),2)</t>
  </si>
  <si>
    <t>0.00</t>
  </si>
  <si>
    <t>PIANO INTERRATO</t>
  </si>
  <si>
    <t/>
  </si>
  <si>
    <t/>
  </si>
  <si>
    <t/>
  </si>
  <si>
    <t>0</t>
  </si>
  <si>
    <t>ROUND(PRODUCT(E$ROW_PU$:H$ROW_LUNG$),2)</t>
  </si>
  <si>
    <t>0.00</t>
  </si>
  <si>
    <t>VG.INT.01</t>
  </si>
  <si>
    <t>40.00</t>
  </si>
  <si>
    <t/>
  </si>
  <si>
    <t/>
  </si>
  <si>
    <t>0.350</t>
  </si>
  <si>
    <t>ROUND(PRODUCT(E$ROW_PU$:H$ROW_LUNG$),2)</t>
  </si>
  <si>
    <t>14.00</t>
  </si>
  <si>
    <t>VG.INT.02</t>
  </si>
  <si>
    <t>44.00</t>
  </si>
  <si>
    <t/>
  </si>
  <si>
    <t/>
  </si>
  <si>
    <t>0.350</t>
  </si>
  <si>
    <t>ROUND(PRODUCT(E$ROW_PU$:H$ROW_LUNG$),2)</t>
  </si>
  <si>
    <t>15.40</t>
  </si>
  <si>
    <t>PIANO TERRA</t>
  </si>
  <si>
    <t/>
  </si>
  <si>
    <t/>
  </si>
  <si>
    <t/>
  </si>
  <si>
    <t>0</t>
  </si>
  <si>
    <t>ROUND(PRODUCT(E$ROW_PU$:H$ROW_LUNG$),2)</t>
  </si>
  <si>
    <t>0.00</t>
  </si>
  <si>
    <t>VG.0.01</t>
  </si>
  <si>
    <t>48.00</t>
  </si>
  <si>
    <t/>
  </si>
  <si>
    <t/>
  </si>
  <si>
    <t>0.350</t>
  </si>
  <si>
    <t>ROUND(PRODUCT(E$ROW_PU$:H$ROW_LUNG$),2)</t>
  </si>
  <si>
    <t>16.80</t>
  </si>
  <si>
    <t>VG.0.02</t>
  </si>
  <si>
    <t>34.00</t>
  </si>
  <si>
    <t/>
  </si>
  <si>
    <t/>
  </si>
  <si>
    <t>0.350</t>
  </si>
  <si>
    <t>ROUND(PRODUCT(E$ROW_PU$:H$ROW_LUNG$),2)</t>
  </si>
  <si>
    <t>11.90</t>
  </si>
  <si>
    <t>VG.0.03</t>
  </si>
  <si>
    <t>48.00</t>
  </si>
  <si>
    <t/>
  </si>
  <si>
    <t/>
  </si>
  <si>
    <t>0.350</t>
  </si>
  <si>
    <t>ROUND(PRODUCT(E$ROW_PU$:H$ROW_LUNG$),2)</t>
  </si>
  <si>
    <t>16.80</t>
  </si>
  <si>
    <t>VG.0.04</t>
  </si>
  <si>
    <t>86.00</t>
  </si>
  <si>
    <t/>
  </si>
  <si>
    <t/>
  </si>
  <si>
    <t>0.350</t>
  </si>
  <si>
    <t>ROUND(PRODUCT(E$ROW_PU$:H$ROW_LUNG$),2)</t>
  </si>
  <si>
    <t>30.10</t>
  </si>
  <si>
    <t>VG.0.06</t>
  </si>
  <si>
    <t>25.00</t>
  </si>
  <si>
    <t/>
  </si>
  <si>
    <t/>
  </si>
  <si>
    <t>0.350</t>
  </si>
  <si>
    <t>ROUND(PRODUCT(E$ROW_PU$:H$ROW_LUNG$),2)</t>
  </si>
  <si>
    <t>8.75</t>
  </si>
  <si>
    <t>VG.0.07</t>
  </si>
  <si>
    <t>16.00</t>
  </si>
  <si>
    <t/>
  </si>
  <si>
    <t/>
  </si>
  <si>
    <t>0.350</t>
  </si>
  <si>
    <t>ROUND(PRODUCT(E$ROW_PU$:H$ROW_LUNG$),2)</t>
  </si>
  <si>
    <t>5.60</t>
  </si>
  <si>
    <t>VG.0.08</t>
  </si>
  <si>
    <t>45.00</t>
  </si>
  <si>
    <t/>
  </si>
  <si>
    <t/>
  </si>
  <si>
    <t>0.350</t>
  </si>
  <si>
    <t>ROUND(PRODUCT(E$ROW_PU$:H$ROW_LUNG$),2)</t>
  </si>
  <si>
    <t>15.75</t>
  </si>
  <si>
    <t>VG.0.09</t>
  </si>
  <si>
    <t>148.00</t>
  </si>
  <si>
    <t/>
  </si>
  <si>
    <t/>
  </si>
  <si>
    <t>0.350</t>
  </si>
  <si>
    <t>ROUND(PRODUCT(E$ROW_PU$:H$ROW_LUNG$),2)</t>
  </si>
  <si>
    <t>51.80</t>
  </si>
  <si>
    <t>VG.0.10</t>
  </si>
  <si>
    <t>95.00</t>
  </si>
  <si>
    <t/>
  </si>
  <si>
    <t/>
  </si>
  <si>
    <t>0.350</t>
  </si>
  <si>
    <t>ROUND(PRODUCT(E$ROW_PU$:H$ROW_LUNG$),2)</t>
  </si>
  <si>
    <t>33.25</t>
  </si>
  <si>
    <t>VG.0.12</t>
  </si>
  <si>
    <t>15.00</t>
  </si>
  <si>
    <t/>
  </si>
  <si>
    <t/>
  </si>
  <si>
    <t>0.350</t>
  </si>
  <si>
    <t>ROUND(PRODUCT(E$ROW_PU$:H$ROW_LUNG$),2)</t>
  </si>
  <si>
    <t>5.25</t>
  </si>
  <si>
    <t>VG.0.15</t>
  </si>
  <si>
    <t>44.00</t>
  </si>
  <si>
    <t/>
  </si>
  <si>
    <t/>
  </si>
  <si>
    <t>0.350</t>
  </si>
  <si>
    <t>ROUND(PRODUCT(E$ROW_PU$:H$ROW_LUNG$),2)</t>
  </si>
  <si>
    <t>15.40</t>
  </si>
  <si>
    <t>VG.0.16</t>
  </si>
  <si>
    <t>130.00</t>
  </si>
  <si>
    <t/>
  </si>
  <si>
    <t/>
  </si>
  <si>
    <t>0.350</t>
  </si>
  <si>
    <t>ROUND(PRODUCT(E$ROW_PU$:H$ROW_LUNG$),2)</t>
  </si>
  <si>
    <t>45.50</t>
  </si>
  <si>
    <t>VG.0.17 - VG.0.18</t>
  </si>
  <si>
    <t>74.00</t>
  </si>
  <si>
    <t/>
  </si>
  <si>
    <t/>
  </si>
  <si>
    <t>0.350</t>
  </si>
  <si>
    <t>ROUND(PRODUCT(E$ROW_PU$:H$ROW_LUNG$),2)</t>
  </si>
  <si>
    <t>25.90</t>
  </si>
  <si>
    <t>3'</t>
  </si>
  <si>
    <t>SOMMANO m</t>
  </si>
  <si>
    <t>ROUND(SUM(I$ROW_ID_SOMMANO_INIT$:I$ROW_ID_SOMMANO_FINE$),2)</t>
  </si>
  <si>
    <t>312.20</t>
  </si>
  <si>
    <t>35.55</t>
  </si>
  <si>
    <t>ROUND(PRODUCT(I$ROW_SOMMANO_QTA$:J$ROW_UNITARIO$),2)</t>
  </si>
  <si>
    <t>11098.71</t>
  </si>
  <si>
    <t/>
  </si>
  <si>
    <t>195</t>
  </si>
  <si>
    <t>1C.01.040.0100.a</t>
  </si>
  <si>
    <t>Perforazioni  su murature in mattoni pieni, pietrame o miste eseguite con idonea attrezzatura a sola rotazione a velocità ridotta, a qualsiasi altezza, profondità e giacitura, per spinottature, cuciture, legamenti murari, tirantature, iniezioni, canalizzazioni. Comprese assistenze murarie, opere provvisionali, piani  di lavoro, apparecchi guida, pulizia del perforo, allontanamento macerie: - con diametro fino a 20 mm</t>
  </si>
  <si>
    <t>M I S U R A Z I O N I:</t>
  </si>
  <si>
    <t>Vedi voce n° 191 [m 632.25]</t>
  </si>
  <si>
    <t>5.56</t>
  </si>
  <si>
    <t>0.80</t>
  </si>
  <si>
    <t/>
  </si>
  <si>
    <t/>
  </si>
  <si>
    <t>ROUND(PRODUCT(E$ROW_PU$:H$ROW_LUNG$,632.25),2)</t>
  </si>
  <si>
    <t>2812.25</t>
  </si>
  <si>
    <t>3'</t>
  </si>
  <si>
    <t>SOMMANO m</t>
  </si>
  <si>
    <t>ROUND(SUM(I$ROW_ID_SOMMANO_INIT$:I$ROW_ID_SOMMANO_FINE$),2)</t>
  </si>
  <si>
    <t>2812.25</t>
  </si>
  <si>
    <t>26.08</t>
  </si>
  <si>
    <t>ROUND(PRODUCT(I$ROW_SOMMANO_QTA$:J$ROW_UNITARIO$),2)</t>
  </si>
  <si>
    <t>73343.48</t>
  </si>
  <si>
    <t/>
  </si>
  <si>
    <t>196</t>
  </si>
  <si>
    <t>1C.04.450.0010.a</t>
  </si>
  <si>
    <t>Acciaio tondo in barre nervate per cemento armato, rispondente ai Criteri Ambientali Minimi di cui al Decreto 11 ottobre 2017 del Ministero dell'Ambiente e della tutela del Territorio e del Mare, con caratteristiche rispondenti alla norma UNI EN 10080 e prodotto con sistemi di controllo di produzione in stabilimento di cui al D.M.17/01/2018,  in opera compresa lavorazione, posa, sormonti, sfrido, legature; qualità: - B450C</t>
  </si>
  <si>
    <t>M I S U R A Z I O N I:</t>
  </si>
  <si>
    <t>Soletta elevatore</t>
  </si>
  <si>
    <t/>
  </si>
  <si>
    <t/>
  </si>
  <si>
    <t/>
  </si>
  <si>
    <t>0</t>
  </si>
  <si>
    <t>ROUND(PRODUCT(E$ROW_PU$:H$ROW_LUNG$),2)</t>
  </si>
  <si>
    <t>0.00</t>
  </si>
  <si>
    <t>PIANO TERRA</t>
  </si>
  <si>
    <t/>
  </si>
  <si>
    <t/>
  </si>
  <si>
    <t/>
  </si>
  <si>
    <t>0</t>
  </si>
  <si>
    <t>ROUND(PRODUCT(E$ROW_PU$:H$ROW_LUNG$),2)</t>
  </si>
  <si>
    <t>0.00</t>
  </si>
  <si>
    <t>VG.0.17 - 18 - Elevatore</t>
  </si>
  <si>
    <t/>
  </si>
  <si>
    <t/>
  </si>
  <si>
    <t/>
  </si>
  <si>
    <t>0</t>
  </si>
  <si>
    <t>ROUND(PRODUCT(E$ROW_PU$:H$ROW_LUNG$),2)</t>
  </si>
  <si>
    <t>0.00</t>
  </si>
  <si>
    <t>Barre diam 22 ogni 20 cm L 256</t>
  </si>
  <si>
    <t>26.00</t>
  </si>
  <si>
    <t>2.56</t>
  </si>
  <si>
    <t/>
  </si>
  <si>
    <t>2.984</t>
  </si>
  <si>
    <t>ROUND(PRODUCT(E$ROW_PU$:H$ROW_LUNG$),2)</t>
  </si>
  <si>
    <t>198.62</t>
  </si>
  <si>
    <t>Barre diam 22 ogni 20 cm L 240</t>
  </si>
  <si>
    <t>24.00</t>
  </si>
  <si>
    <t>2.56</t>
  </si>
  <si>
    <t/>
  </si>
  <si>
    <t>2.984</t>
  </si>
  <si>
    <t>ROUND(PRODUCT(E$ROW_PU$:H$ROW_LUNG$),2)</t>
  </si>
  <si>
    <t>183.34</t>
  </si>
  <si>
    <t>Barre diam 22 ogni 20 cm L 180.10</t>
  </si>
  <si>
    <t>50.00</t>
  </si>
  <si>
    <t>1.80</t>
  </si>
  <si>
    <t/>
  </si>
  <si>
    <t>2.984</t>
  </si>
  <si>
    <t>ROUND(PRODUCT(E$ROW_PU$:H$ROW_LUNG$),2)</t>
  </si>
  <si>
    <t>268.56</t>
  </si>
  <si>
    <t>Soletta interrato</t>
  </si>
  <si>
    <t/>
  </si>
  <si>
    <t/>
  </si>
  <si>
    <t/>
  </si>
  <si>
    <t>0</t>
  </si>
  <si>
    <t>ROUND(PRODUCT(E$ROW_PU$:H$ROW_LUNG$),2)</t>
  </si>
  <si>
    <t>0.00</t>
  </si>
  <si>
    <t>PIANO INTERRATO</t>
  </si>
  <si>
    <t/>
  </si>
  <si>
    <t/>
  </si>
  <si>
    <t/>
  </si>
  <si>
    <t>0</t>
  </si>
  <si>
    <t>ROUND(PRODUCT(E$ROW_PU$:H$ROW_LUNG$),2)</t>
  </si>
  <si>
    <t>0.00</t>
  </si>
  <si>
    <t>VG.INT.01</t>
  </si>
  <si>
    <t>36.00</t>
  </si>
  <si>
    <t>3.00</t>
  </si>
  <si>
    <t/>
  </si>
  <si>
    <t>1.578</t>
  </si>
  <si>
    <t>ROUND(PRODUCT(E$ROW_PU$:H$ROW_LUNG$),2)</t>
  </si>
  <si>
    <t>170.42</t>
  </si>
  <si>
    <t>VG.INT.01</t>
  </si>
  <si>
    <t>30.00</t>
  </si>
  <si>
    <t>3.70</t>
  </si>
  <si>
    <t/>
  </si>
  <si>
    <t>1.578</t>
  </si>
  <si>
    <t>ROUND(PRODUCT(E$ROW_PU$:H$ROW_LUNG$),2)</t>
  </si>
  <si>
    <t>175.16</t>
  </si>
  <si>
    <t>VG.INT.02</t>
  </si>
  <si>
    <t>64.00</t>
  </si>
  <si>
    <t>2.14</t>
  </si>
  <si>
    <t/>
  </si>
  <si>
    <t>1.578</t>
  </si>
  <si>
    <t>ROUND(PRODUCT(E$ROW_PU$:H$ROW_LUNG$),2)</t>
  </si>
  <si>
    <t>216.12</t>
  </si>
  <si>
    <t>VG.INT.02</t>
  </si>
  <si>
    <t>20.00</t>
  </si>
  <si>
    <t>6.45</t>
  </si>
  <si>
    <t/>
  </si>
  <si>
    <t>1.578</t>
  </si>
  <si>
    <t>ROUND(PRODUCT(E$ROW_PU$:H$ROW_LUNG$),2)</t>
  </si>
  <si>
    <t>203.56</t>
  </si>
  <si>
    <t>Sottomurazioni</t>
  </si>
  <si>
    <t/>
  </si>
  <si>
    <t/>
  </si>
  <si>
    <t/>
  </si>
  <si>
    <t>0</t>
  </si>
  <si>
    <t>ROUND(PRODUCT(E$ROW_PU$:H$ROW_LUNG$),2)</t>
  </si>
  <si>
    <t>0.00</t>
  </si>
  <si>
    <t>VG.INT.02</t>
  </si>
  <si>
    <t>10.00</t>
  </si>
  <si>
    <t>2.86</t>
  </si>
  <si>
    <t/>
  </si>
  <si>
    <t>1.578</t>
  </si>
  <si>
    <t>ROUND(PRODUCT(E$ROW_PU$:H$ROW_LUNG$),2)</t>
  </si>
  <si>
    <t>45.13</t>
  </si>
  <si>
    <t>VG.INT.02 - Staffe</t>
  </si>
  <si>
    <t>12.00</t>
  </si>
  <si>
    <t>2.80</t>
  </si>
  <si>
    <t/>
  </si>
  <si>
    <t>1.578</t>
  </si>
  <si>
    <t>ROUND(PRODUCT(E$ROW_PU$:H$ROW_LUNG$),2)</t>
  </si>
  <si>
    <t>53.02</t>
  </si>
  <si>
    <t>3'</t>
  </si>
  <si>
    <t>SOMMANO kg</t>
  </si>
  <si>
    <t>ROUND(SUM(I$ROW_ID_SOMMANO_INIT$:I$ROW_ID_SOMMANO_FINE$),2)</t>
  </si>
  <si>
    <t>1513.93</t>
  </si>
  <si>
    <t>2.24</t>
  </si>
  <si>
    <t>ROUND(PRODUCT(I$ROW_SOMMANO_QTA$:J$ROW_UNITARIO$),2)</t>
  </si>
  <si>
    <t>3391.20</t>
  </si>
  <si>
    <t/>
  </si>
  <si>
    <t>197</t>
  </si>
  <si>
    <t>1C.04.460.0010</t>
  </si>
  <si>
    <t>Barre d'acciaio ad aderenza migliorata B450C, rispondente ai Criteri Ambientali Minimi di cui al Decreto 11 ottobre 2017 del Ministero dell'Ambiente e della tutela del Territorio e del Mare, per cuciture di strutture da consolidare, armatura di getti in calcestruzzo per sottomurazioni e collegamenti. Compresi: tagli a misura, sfridi, adattamenti, sagomatura, legature, saldature, la posa in opera.</t>
  </si>
  <si>
    <t>M I S U R A Z I O N I:</t>
  </si>
  <si>
    <t>Collegamento fondazioni con muratura</t>
  </si>
  <si>
    <t/>
  </si>
  <si>
    <t/>
  </si>
  <si>
    <t/>
  </si>
  <si>
    <t>0</t>
  </si>
  <si>
    <t>ROUND(PRODUCT(E$ROW_PU$:H$ROW_LUNG$),2)</t>
  </si>
  <si>
    <t>0.00</t>
  </si>
  <si>
    <t>Barre diam 20 (peso 2.466/ml) </t>
  </si>
  <si>
    <t/>
  </si>
  <si>
    <t/>
  </si>
  <si>
    <t/>
  </si>
  <si>
    <t>0</t>
  </si>
  <si>
    <t>ROUND(PRODUCT(E$ROW_PU$:H$ROW_LUNG$),2)</t>
  </si>
  <si>
    <t>0.00</t>
  </si>
  <si>
    <t>PIANO INTERRATO</t>
  </si>
  <si>
    <t/>
  </si>
  <si>
    <t/>
  </si>
  <si>
    <t/>
  </si>
  <si>
    <t>0</t>
  </si>
  <si>
    <t>ROUND(PRODUCT(E$ROW_PU$:H$ROW_LUNG$),2)</t>
  </si>
  <si>
    <t>0.00</t>
  </si>
  <si>
    <t>VG.INT.01</t>
  </si>
  <si>
    <t>29.00</t>
  </si>
  <si>
    <t>1.00</t>
  </si>
  <si>
    <t/>
  </si>
  <si>
    <t>2.466</t>
  </si>
  <si>
    <t>ROUND(PRODUCT(E$ROW_PU$:H$ROW_LUNG$),2)</t>
  </si>
  <si>
    <t>71.51</t>
  </si>
  <si>
    <t>VG.INT.01</t>
  </si>
  <si>
    <t>11.00</t>
  </si>
  <si>
    <t>0.50</t>
  </si>
  <si>
    <t/>
  </si>
  <si>
    <t>2.466</t>
  </si>
  <si>
    <t>ROUND(PRODUCT(E$ROW_PU$:H$ROW_LUNG$),2)</t>
  </si>
  <si>
    <t>13.56</t>
  </si>
  <si>
    <t>VG.INT.02</t>
  </si>
  <si>
    <t>25.00</t>
  </si>
  <si>
    <t>1.00</t>
  </si>
  <si>
    <t/>
  </si>
  <si>
    <t>2.466</t>
  </si>
  <si>
    <t>ROUND(PRODUCT(E$ROW_PU$:H$ROW_LUNG$),2)</t>
  </si>
  <si>
    <t>61.65</t>
  </si>
  <si>
    <t>VG.INT.02</t>
  </si>
  <si>
    <t>11.00</t>
  </si>
  <si>
    <t>0.50</t>
  </si>
  <si>
    <t/>
  </si>
  <si>
    <t>2.466</t>
  </si>
  <si>
    <t>ROUND(PRODUCT(E$ROW_PU$:H$ROW_LUNG$),2)</t>
  </si>
  <si>
    <t>13.56</t>
  </si>
  <si>
    <t>PIANO TERRA</t>
  </si>
  <si>
    <t/>
  </si>
  <si>
    <t/>
  </si>
  <si>
    <t/>
  </si>
  <si>
    <t>0</t>
  </si>
  <si>
    <t>ROUND(PRODUCT(E$ROW_PU$:H$ROW_LUNG$),2)</t>
  </si>
  <si>
    <t>0.00</t>
  </si>
  <si>
    <t>VG.0.01</t>
  </si>
  <si>
    <t>48.00</t>
  </si>
  <si>
    <t>1.35</t>
  </si>
  <si>
    <t/>
  </si>
  <si>
    <t>2.466</t>
  </si>
  <si>
    <t>ROUND(PRODUCT(E$ROW_PU$:H$ROW_LUNG$),2)</t>
  </si>
  <si>
    <t>159.80</t>
  </si>
  <si>
    <t>VG.0.02</t>
  </si>
  <si>
    <t>34.00</t>
  </si>
  <si>
    <t>1.35</t>
  </si>
  <si>
    <t/>
  </si>
  <si>
    <t>2.466</t>
  </si>
  <si>
    <t>ROUND(PRODUCT(E$ROW_PU$:H$ROW_LUNG$),2)</t>
  </si>
  <si>
    <t>113.19</t>
  </si>
  <si>
    <t>VG.0.03</t>
  </si>
  <si>
    <t>48.00</t>
  </si>
  <si>
    <t>1.35</t>
  </si>
  <si>
    <t/>
  </si>
  <si>
    <t>2.466</t>
  </si>
  <si>
    <t>ROUND(PRODUCT(E$ROW_PU$:H$ROW_LUNG$),2)</t>
  </si>
  <si>
    <t>159.80</t>
  </si>
  <si>
    <t>VG.0.04</t>
  </si>
  <si>
    <t>86.00</t>
  </si>
  <si>
    <t>1.35</t>
  </si>
  <si>
    <t/>
  </si>
  <si>
    <t>2.466</t>
  </si>
  <si>
    <t>ROUND(PRODUCT(E$ROW_PU$:H$ROW_LUNG$),2)</t>
  </si>
  <si>
    <t>286.30</t>
  </si>
  <si>
    <t>VG.0.06</t>
  </si>
  <si>
    <t>25.00</t>
  </si>
  <si>
    <t>1.35</t>
  </si>
  <si>
    <t/>
  </si>
  <si>
    <t>2.466</t>
  </si>
  <si>
    <t>ROUND(PRODUCT(E$ROW_PU$:H$ROW_LUNG$),2)</t>
  </si>
  <si>
    <t>83.23</t>
  </si>
  <si>
    <t>VG.0.07</t>
  </si>
  <si>
    <t>16.00</t>
  </si>
  <si>
    <t>1.35</t>
  </si>
  <si>
    <t/>
  </si>
  <si>
    <t>2.466</t>
  </si>
  <si>
    <t>ROUND(PRODUCT(E$ROW_PU$:H$ROW_LUNG$),2)</t>
  </si>
  <si>
    <t>53.27</t>
  </si>
  <si>
    <t>VG.0.08</t>
  </si>
  <si>
    <t>45.00</t>
  </si>
  <si>
    <t>1.35</t>
  </si>
  <si>
    <t/>
  </si>
  <si>
    <t>2.466</t>
  </si>
  <si>
    <t>ROUND(PRODUCT(E$ROW_PU$:H$ROW_LUNG$),2)</t>
  </si>
  <si>
    <t>149.81</t>
  </si>
  <si>
    <t>VG.0.09</t>
  </si>
  <si>
    <t>148.00</t>
  </si>
  <si>
    <t>1.35</t>
  </si>
  <si>
    <t/>
  </si>
  <si>
    <t>2.466</t>
  </si>
  <si>
    <t>ROUND(PRODUCT(E$ROW_PU$:H$ROW_LUNG$),2)</t>
  </si>
  <si>
    <t>492.71</t>
  </si>
  <si>
    <t>VG.0.10</t>
  </si>
  <si>
    <t>95.00</t>
  </si>
  <si>
    <t>1.35</t>
  </si>
  <si>
    <t/>
  </si>
  <si>
    <t>2.466</t>
  </si>
  <si>
    <t>ROUND(PRODUCT(E$ROW_PU$:H$ROW_LUNG$),2)</t>
  </si>
  <si>
    <t>316.26</t>
  </si>
  <si>
    <t>VG.0.12</t>
  </si>
  <si>
    <t>15.00</t>
  </si>
  <si>
    <t>1.35</t>
  </si>
  <si>
    <t/>
  </si>
  <si>
    <t>2.466</t>
  </si>
  <si>
    <t>ROUND(PRODUCT(E$ROW_PU$:H$ROW_LUNG$),2)</t>
  </si>
  <si>
    <t>49.94</t>
  </si>
  <si>
    <t>VG.0.15</t>
  </si>
  <si>
    <t>44.00</t>
  </si>
  <si>
    <t>1.35</t>
  </si>
  <si>
    <t/>
  </si>
  <si>
    <t>2.466</t>
  </si>
  <si>
    <t>ROUND(PRODUCT(E$ROW_PU$:H$ROW_LUNG$),2)</t>
  </si>
  <si>
    <t>146.48</t>
  </si>
  <si>
    <t>VG.0.16</t>
  </si>
  <si>
    <t>130.00</t>
  </si>
  <si>
    <t>1.35</t>
  </si>
  <si>
    <t/>
  </si>
  <si>
    <t>2.466</t>
  </si>
  <si>
    <t>ROUND(PRODUCT(E$ROW_PU$:H$ROW_LUNG$),2)</t>
  </si>
  <si>
    <t>432.78</t>
  </si>
  <si>
    <t>VG.0.17 - VG.0.18</t>
  </si>
  <si>
    <t>74.00</t>
  </si>
  <si>
    <t>1.35</t>
  </si>
  <si>
    <t/>
  </si>
  <si>
    <t>2.466</t>
  </si>
  <si>
    <t>ROUND(PRODUCT(E$ROW_PU$:H$ROW_LUNG$),2)</t>
  </si>
  <si>
    <t>246.35</t>
  </si>
  <si>
    <t>3'</t>
  </si>
  <si>
    <t>SOMMANO kg</t>
  </si>
  <si>
    <t>ROUND(SUM(I$ROW_ID_SOMMANO_INIT$:I$ROW_ID_SOMMANO_FINE$),2)</t>
  </si>
  <si>
    <t>2850.20</t>
  </si>
  <si>
    <t>2.84</t>
  </si>
  <si>
    <t>ROUND(PRODUCT(I$ROW_SOMMANO_QTA$:J$ROW_UNITARIO$),2)</t>
  </si>
  <si>
    <t>8094.57</t>
  </si>
  <si>
    <t/>
  </si>
  <si>
    <t>198</t>
  </si>
  <si>
    <t>1C.06.580.0010.f</t>
  </si>
  <si>
    <t>Fissaggio chimico di barre ad aderenza migliorata in acciaio B450C secondo DM 17/01/2018, realizzato con resina a base epossidica, marcata CE per applicazioni in calcestruzzo fessurato e per Categoria di Prestazione Sismica C1, secondo il Documento di Valutazione Europea EOTA EAD 330499-00-0601 e Rapporti Tecnici EOTA TR 048 e EOTA TR 049 (oppure secondo la Linea Guida EOTA ETAG 001-5, Annesso A e Annesso E). La capacità portante del sistema è calcolato secondo le indicazioni della Norma FprEN 1992-4:2017 (oppure secondo la Linea Guida ETAG 001 - Annesso C e i Rapporti Tecnici EOTA TR 029 e EOTA TR 045 o la Specifica Tecnica CEN/TS 1992-4:2009). La resina epossidica sarà iniettabile fino a una temperatura del supporto minima di 0°C consentendo tempi di lavorabilità massimi di 150 minuti, con pistola in fori già predisposti, compresi piani di lavoro, esclusi i ferri da fissare, per ferri di diametro:- Ø 20</t>
  </si>
  <si>
    <t>M I S U R A Z I O N I:</t>
  </si>
  <si>
    <t>Vedi voce n° 194 [m 312.20]</t>
  </si>
  <si>
    <t/>
  </si>
  <si>
    <t/>
  </si>
  <si>
    <t/>
  </si>
  <si>
    <t/>
  </si>
  <si>
    <t>ROUND(PRODUCT(E$ROW_PU$:H$ROW_LUNG$,312.20),2)</t>
  </si>
  <si>
    <t>312.20</t>
  </si>
  <si>
    <t>3'</t>
  </si>
  <si>
    <t>SOMMANO m</t>
  </si>
  <si>
    <t>ROUND(SUM(I$ROW_ID_SOMMANO_INIT$:I$ROW_ID_SOMMANO_FINE$),2)</t>
  </si>
  <si>
    <t>312.20</t>
  </si>
  <si>
    <t>34.80</t>
  </si>
  <si>
    <t>ROUND(PRODUCT(I$ROW_SOMMANO_QTA$:J$ROW_UNITARIO$),2)</t>
  </si>
  <si>
    <t>10864.56</t>
  </si>
  <si>
    <t/>
  </si>
  <si>
    <t>199</t>
  </si>
  <si>
    <t>N.P.018</t>
  </si>
  <si>
    <t>Realizzazione di rinforzo solai con integrazione dell’orditura in legno tramite trave in acciaio realizzata con piatti assembrati come indicato negli elaborati grafici di progetto. I piatti, della forma prevista nei particolari di progetto, sono fissati alle travi esistenti mediante Vite tipo Rothoblaas o equivalente a testa svasata tipo VGS diam13 lunghezza 500 mm, preforo diam 8 mm, passo: diam 13/130 mm (verticale) con asola diam 14mm, alternata a  diam13/ 130 mm (inclinato a 45 ) con asola asolata 33x41,5 mm completa di Rondella tornita diam esterno 37, diam interno 14, H= 8,5 mm (per vite verticale), alternata a rondella 45 tipo Rotho blaas VGU o equivalente (per vite inclinata a 45). Nel prezzo si intendono compresi e compensati gli oneri per le necessarie opere provvisionali e di sicurezza, l'esecuzione effettuata con ogni cura ed accortezza al fine di non intaccare le strutture a cui sono fissati gli elementi, la ferramenta necessaria per il fissaggio, la verniciatura degli elementi, lo sgombero, la raccolta differenziata del materiale di risulta, il conferimento con trasporto in discarica autorizzata del materiale di risulta, l'indennità di discarica e quanto altro necessario per dare il lavoro finito a regola d'arte. Prezzo a metro lineare di trave rinforzata.</t>
  </si>
  <si>
    <t>M I S U R A Z I O N I:</t>
  </si>
  <si>
    <t>PIANO PRIMO/SOTTOTETTO</t>
  </si>
  <si>
    <t/>
  </si>
  <si>
    <t/>
  </si>
  <si>
    <t/>
  </si>
  <si>
    <t>0</t>
  </si>
  <si>
    <t>ROUND(PRODUCT(E$ROW_PU$:H$ROW_LUNG$),2)</t>
  </si>
  <si>
    <t>0.00</t>
  </si>
  <si>
    <t>VG.1.07</t>
  </si>
  <si>
    <t>8.00</t>
  </si>
  <si>
    <t>3.83</t>
  </si>
  <si>
    <t/>
  </si>
  <si>
    <t/>
  </si>
  <si>
    <t>ROUND(PRODUCT(E$ROW_PU$:H$ROW_LUNG$),2)</t>
  </si>
  <si>
    <t>30.64</t>
  </si>
  <si>
    <t>3'</t>
  </si>
  <si>
    <t>SOMMANO m</t>
  </si>
  <si>
    <t>ROUND(SUM(I$ROW_ID_SOMMANO_INIT$:I$ROW_ID_SOMMANO_FINE$),2)</t>
  </si>
  <si>
    <t>30.64</t>
  </si>
  <si>
    <t>796.86</t>
  </si>
  <si>
    <t>ROUND(PRODUCT(I$ROW_SOMMANO_QTA$:J$ROW_UNITARIO$),2)</t>
  </si>
  <si>
    <t>24415.79</t>
  </si>
  <si>
    <t/>
  </si>
  <si>
    <t>200</t>
  </si>
  <si>
    <t>N.P.019</t>
  </si>
  <si>
    <t>Realizzazione di rinforzo solai con travi molto inflesse mediante fornitura e posa di trave in acciaio a T composta da: Piatto longitudinale 380x20 Profilo asolato a "T" composto 1+1 angolari a lati uguali misura massima 180x14 n. 2 angolari asolati a lati uguali misura massima180x9. Viti di collegamento con la trave lignea diam 13 L= da 150 a 220 mm passo 145 mm a inclinate rispetto al piano verticale. Collegamento tra profili mediante viti prigioniere diam18 passo 145 mm sfalsati alternati con i pioli diam 14 Nel prezzo si intendono compresi e compensati gli oneri per le necessarie opere provvisionali e di sicurezza, l'esecuzione effettuata con ogni cura ed accortezza al fine di non intaccare le strutture a cui sono fissati gli elementi, la ferramenta necessaria per il fissaggio, la verniciatura degli elementi, lo sgombero, la raccolta differenziata del materiale di risulta, il conferimento con trasporto in discarica autorizzata del materiale di risulta, l'indennità di discarica e quanto altro necessario per dare il lavoro finito a regola d'arte. Prezzo a metro lineare di trave rinforzata.</t>
  </si>
  <si>
    <t>M I S U R A Z I O N I:</t>
  </si>
  <si>
    <t>Rinforzo solai molto inflessi</t>
  </si>
  <si>
    <t/>
  </si>
  <si>
    <t/>
  </si>
  <si>
    <t/>
  </si>
  <si>
    <t>0</t>
  </si>
  <si>
    <t>ROUND(PRODUCT(E$ROW_PU$:H$ROW_LUNG$),2)</t>
  </si>
  <si>
    <t>0.00</t>
  </si>
  <si>
    <t>SOLAIO PIANO TERRA/PIANO PRIMO</t>
  </si>
  <si>
    <t/>
  </si>
  <si>
    <t/>
  </si>
  <si>
    <t/>
  </si>
  <si>
    <t>0</t>
  </si>
  <si>
    <t>ROUND(PRODUCT(E$ROW_PU$:H$ROW_LUNG$),2)</t>
  </si>
  <si>
    <t>0.00</t>
  </si>
  <si>
    <t>VG.0.04</t>
  </si>
  <si>
    <t>3.00</t>
  </si>
  <si>
    <t>5.58</t>
  </si>
  <si>
    <t/>
  </si>
  <si>
    <t/>
  </si>
  <si>
    <t>ROUND(PRODUCT(E$ROW_PU$:H$ROW_LUNG$),2)</t>
  </si>
  <si>
    <t>16.74</t>
  </si>
  <si>
    <t>VG.0.08</t>
  </si>
  <si>
    <t/>
  </si>
  <si>
    <t>5.16</t>
  </si>
  <si>
    <t/>
  </si>
  <si>
    <t/>
  </si>
  <si>
    <t>ROUND(PRODUCT(E$ROW_PU$:H$ROW_LUNG$),2)</t>
  </si>
  <si>
    <t>5.16</t>
  </si>
  <si>
    <t>VG.0.10</t>
  </si>
  <si>
    <t>3.00</t>
  </si>
  <si>
    <t>4.59</t>
  </si>
  <si>
    <t/>
  </si>
  <si>
    <t/>
  </si>
  <si>
    <t>ROUND(PRODUCT(E$ROW_PU$:H$ROW_LUNG$),2)</t>
  </si>
  <si>
    <t>13.77</t>
  </si>
  <si>
    <t>VG.0.12</t>
  </si>
  <si>
    <t>2.00</t>
  </si>
  <si>
    <t>3.11</t>
  </si>
  <si>
    <t/>
  </si>
  <si>
    <t/>
  </si>
  <si>
    <t>ROUND(PRODUCT(E$ROW_PU$:H$ROW_LUNG$),2)</t>
  </si>
  <si>
    <t>6.22</t>
  </si>
  <si>
    <t>VG.0.16</t>
  </si>
  <si>
    <t>2.00</t>
  </si>
  <si>
    <t>5.71</t>
  </si>
  <si>
    <t/>
  </si>
  <si>
    <t/>
  </si>
  <si>
    <t>ROUND(PRODUCT(E$ROW_PU$:H$ROW_LUNG$),2)</t>
  </si>
  <si>
    <t>11.42</t>
  </si>
  <si>
    <t>SOLAIO PIANO AMMEZZATO/PIANO PRIMO</t>
  </si>
  <si>
    <t/>
  </si>
  <si>
    <t/>
  </si>
  <si>
    <t/>
  </si>
  <si>
    <t>0</t>
  </si>
  <si>
    <t>ROUND(PRODUCT(E$ROW_PU$:H$ROW_LUNG$),2)</t>
  </si>
  <si>
    <t>0.00</t>
  </si>
  <si>
    <t>VG.AMM.01</t>
  </si>
  <si>
    <t/>
  </si>
  <si>
    <t>3.66</t>
  </si>
  <si>
    <t/>
  </si>
  <si>
    <t/>
  </si>
  <si>
    <t>ROUND(PRODUCT(E$ROW_PU$:H$ROW_LUNG$),2)</t>
  </si>
  <si>
    <t>3.66</t>
  </si>
  <si>
    <t>VG.AMM.02</t>
  </si>
  <si>
    <t/>
  </si>
  <si>
    <t>1.43</t>
  </si>
  <si>
    <t/>
  </si>
  <si>
    <t/>
  </si>
  <si>
    <t>ROUND(PRODUCT(E$ROW_PU$:H$ROW_LUNG$),2)</t>
  </si>
  <si>
    <t>1.43</t>
  </si>
  <si>
    <t>VG.AMM.03</t>
  </si>
  <si>
    <t/>
  </si>
  <si>
    <t>3.74</t>
  </si>
  <si>
    <t/>
  </si>
  <si>
    <t/>
  </si>
  <si>
    <t>ROUND(PRODUCT(E$ROW_PU$:H$ROW_LUNG$),2)</t>
  </si>
  <si>
    <t>3.74</t>
  </si>
  <si>
    <t>SOLAIO PIANO PIANO PRIMO/SOTTOTETTO</t>
  </si>
  <si>
    <t/>
  </si>
  <si>
    <t/>
  </si>
  <si>
    <t/>
  </si>
  <si>
    <t>0</t>
  </si>
  <si>
    <t>ROUND(PRODUCT(E$ROW_PU$:H$ROW_LUNG$),2)</t>
  </si>
  <si>
    <t>0.00</t>
  </si>
  <si>
    <t>VG.1.02</t>
  </si>
  <si>
    <t>2.00</t>
  </si>
  <si>
    <t>4.36</t>
  </si>
  <si>
    <t/>
  </si>
  <si>
    <t/>
  </si>
  <si>
    <t>ROUND(PRODUCT(E$ROW_PU$:H$ROW_LUNG$),2)</t>
  </si>
  <si>
    <t>8.72</t>
  </si>
  <si>
    <t>VG.1.03</t>
  </si>
  <si>
    <t>3.00</t>
  </si>
  <si>
    <t>5.61</t>
  </si>
  <si>
    <t/>
  </si>
  <si>
    <t/>
  </si>
  <si>
    <t>ROUND(PRODUCT(E$ROW_PU$:H$ROW_LUNG$),2)</t>
  </si>
  <si>
    <t>16.83</t>
  </si>
  <si>
    <t>VG.1.05</t>
  </si>
  <si>
    <t>2.00</t>
  </si>
  <si>
    <t>4.83</t>
  </si>
  <si>
    <t/>
  </si>
  <si>
    <t/>
  </si>
  <si>
    <t>ROUND(PRODUCT(E$ROW_PU$:H$ROW_LUNG$),2)</t>
  </si>
  <si>
    <t>9.66</t>
  </si>
  <si>
    <t>VG.1.06</t>
  </si>
  <si>
    <t>2.00</t>
  </si>
  <si>
    <t>4.63</t>
  </si>
  <si>
    <t/>
  </si>
  <si>
    <t/>
  </si>
  <si>
    <t>ROUND(PRODUCT(E$ROW_PU$:H$ROW_LUNG$),2)</t>
  </si>
  <si>
    <t>9.26</t>
  </si>
  <si>
    <t>VG.1.09</t>
  </si>
  <si>
    <t>2.00</t>
  </si>
  <si>
    <t>5.88</t>
  </si>
  <si>
    <t/>
  </si>
  <si>
    <t/>
  </si>
  <si>
    <t>ROUND(PRODUCT(E$ROW_PU$:H$ROW_LUNG$),2)</t>
  </si>
  <si>
    <t>11.76</t>
  </si>
  <si>
    <t>3'</t>
  </si>
  <si>
    <t>SOMMANO m</t>
  </si>
  <si>
    <t>ROUND(SUM(I$ROW_ID_SOMMANO_INIT$:I$ROW_ID_SOMMANO_FINE$),2)</t>
  </si>
  <si>
    <t>118.37</t>
  </si>
  <si>
    <t>1813.52</t>
  </si>
  <si>
    <t>ROUND(PRODUCT(I$ROW_SOMMANO_QTA$:J$ROW_UNITARIO$),2)</t>
  </si>
  <si>
    <t>214666.36</t>
  </si>
  <si>
    <t/>
  </si>
  <si>
    <t>201</t>
  </si>
  <si>
    <t>N.P.011</t>
  </si>
  <si>
    <t>Realizzazione di Betoncino leggero a base di calce idraulica naturale NHL 3.5 tipo “Betoncino Strutturale Centrostorico NHL” o equivalente, predosato a base di argilla espansa tipo Lecapiù (assorbimento di umidità circa 1% a 30’), inerti naturali, additivi. Densità in opera circa 1400 kg/m3, resistenza a compressione cubica 18 MPa, resistenza a compressione cilindrica 15 MPa, modulo elastico &gt;= 10 GPa. Confezionamento e getto in opera secondo le indicazioni del produttore compreso idoneo additivo idrofobizzante. Esclusi armatura e casseri.</t>
  </si>
  <si>
    <t>M I S U R A Z I O N I:</t>
  </si>
  <si>
    <t>SOLAIO PIANO TERRA/PIANO PRIMO</t>
  </si>
  <si>
    <t/>
  </si>
  <si>
    <t/>
  </si>
  <si>
    <t/>
  </si>
  <si>
    <t>0</t>
  </si>
  <si>
    <t>ROUND(PRODUCT(E$ROW_PU$:H$ROW_LUNG$),2)</t>
  </si>
  <si>
    <t>0.00</t>
  </si>
  <si>
    <t>VG.0.04</t>
  </si>
  <si>
    <t>3.00</t>
  </si>
  <si>
    <t>5.63</t>
  </si>
  <si>
    <t>0.400</t>
  </si>
  <si>
    <t>0.050</t>
  </si>
  <si>
    <t>ROUND(PRODUCT(E$ROW_PU$:H$ROW_LUNG$),2)</t>
  </si>
  <si>
    <t>0.34</t>
  </si>
  <si>
    <t>3'</t>
  </si>
  <si>
    <t>SOMMANO m3</t>
  </si>
  <si>
    <t>ROUND(SUM(I$ROW_ID_SOMMANO_INIT$:I$ROW_ID_SOMMANO_FINE$),2)</t>
  </si>
  <si>
    <t>0.34</t>
  </si>
  <si>
    <t>835.59</t>
  </si>
  <si>
    <t>ROUND(PRODUCT(I$ROW_SOMMANO_QTA$:J$ROW_UNITARIO$),2)</t>
  </si>
  <si>
    <t>284.10</t>
  </si>
  <si>
    <t/>
  </si>
  <si>
    <t>202</t>
  </si>
  <si>
    <t>N.P.020</t>
  </si>
  <si>
    <t>Realizzazione di connessione dei profili a L 150x100x12 (Pagati a parte) da realizzarsi tra ambienti contigui costituita da barra diam 20 mm fissata 	ai due profili contrapposti con bulloni previa realizzazione di perforo.	Nel prezzo si intendono compresi e compensati gli oneri per le necessarie opere provvisionali e di sicurezza, l'esecuzione effettuata con ogni cura ed accortezza al fine di non intaccare le strutture a cui sono fissati gli elementi, la ferramenta necessaria per il fissaggio, la verniciatura degli elementi, lo sgombero, la raccolta differenziata del materiale di risulta, il conferimento con trasporto in discarica autorizzata del materiale di risulta, l'indennità di discarica e quanto altro necessario per dare il lavoro finito a regola d'arte. </t>
  </si>
  <si>
    <t>M I S U R A Z I O N I:</t>
  </si>
  <si>
    <t>SOLAIO PIANO TERRA/AMMEZZATO</t>
  </si>
  <si>
    <t/>
  </si>
  <si>
    <t/>
  </si>
  <si>
    <t/>
  </si>
  <si>
    <t>0</t>
  </si>
  <si>
    <t>ROUND(PRODUCT(E$ROW_PU$:H$ROW_LUNG$),2)</t>
  </si>
  <si>
    <t>0.00</t>
  </si>
  <si>
    <t>Connessione tra locali contigui</t>
  </si>
  <si>
    <t>4.00</t>
  </si>
  <si>
    <t/>
  </si>
  <si>
    <t/>
  </si>
  <si>
    <t/>
  </si>
  <si>
    <t>ROUND(PRODUCT(E$ROW_PU$:H$ROW_LUNG$),2)</t>
  </si>
  <si>
    <t>4.00</t>
  </si>
  <si>
    <t>SOLAIO PIANO TERRA O AMMEZZATO/PIANO PRIMO</t>
  </si>
  <si>
    <t/>
  </si>
  <si>
    <t/>
  </si>
  <si>
    <t/>
  </si>
  <si>
    <t>0</t>
  </si>
  <si>
    <t>ROUND(PRODUCT(E$ROW_PU$:H$ROW_LUNG$),2)</t>
  </si>
  <si>
    <t>0.00</t>
  </si>
  <si>
    <t>Connessione tra locali contigui</t>
  </si>
  <si>
    <t>21.00</t>
  </si>
  <si>
    <t/>
  </si>
  <si>
    <t/>
  </si>
  <si>
    <t/>
  </si>
  <si>
    <t>ROUND(PRODUCT(E$ROW_PU$:H$ROW_LUNG$),2)</t>
  </si>
  <si>
    <t>21.00</t>
  </si>
  <si>
    <t>SOLAIO PIANO PIANO PRIMO/SOTTOTETTO</t>
  </si>
  <si>
    <t/>
  </si>
  <si>
    <t/>
  </si>
  <si>
    <t/>
  </si>
  <si>
    <t>0</t>
  </si>
  <si>
    <t>ROUND(PRODUCT(E$ROW_PU$:H$ROW_LUNG$),2)</t>
  </si>
  <si>
    <t>0.00</t>
  </si>
  <si>
    <t>Connessione tra locali contigui</t>
  </si>
  <si>
    <t>24.00</t>
  </si>
  <si>
    <t/>
  </si>
  <si>
    <t/>
  </si>
  <si>
    <t/>
  </si>
  <si>
    <t>ROUND(PRODUCT(E$ROW_PU$:H$ROW_LUNG$),2)</t>
  </si>
  <si>
    <t>24.00</t>
  </si>
  <si>
    <t>3'</t>
  </si>
  <si>
    <t>SOMMANO cadauno</t>
  </si>
  <si>
    <t>ROUND(SUM(I$ROW_ID_SOMMANO_INIT$:I$ROW_ID_SOMMANO_FINE$),2)</t>
  </si>
  <si>
    <t>49.00</t>
  </si>
  <si>
    <t>30.65</t>
  </si>
  <si>
    <t>ROUND(PRODUCT(I$ROW_SOMMANO_QTA$:J$ROW_UNITARIO$),2)</t>
  </si>
  <si>
    <t>1501.85</t>
  </si>
  <si>
    <t/>
  </si>
  <si>
    <t>203</t>
  </si>
  <si>
    <t>N.P.021</t>
  </si>
  <si>
    <t>Realizzazione di connessione dei profili a L 150x100x12 (Pagati a parte) con piastra esterna mediante fornitura e posa in opera di piastra circolare in acciaio spessore 18 mm, saldata in officina alla barra diam 20 collegata con la cerchiatura mediante bulloni e previa realizzazione di perforo.	Nel prezzo si intendono compresi e compensati gli oneri per le necessarie opere provvisionali e di sicurezza, la fornitura e posa di protezione in PVC, l'esecuzione effettuata con ogni cura ed accortezza al fine di non intaccare le strutture a cui sono fissati gli elementi, la ferramenta necessaria per il fissaggio, la verniciatura degli elementi, lo sgombero, la raccolta differenziata del materiale di risulta, il conferimento con trasporto in discarica autorizzata del materiale di risulta, l'indennità di discarica e quanto altro necessario per dare il lavoro finito a regola d'arte.</t>
  </si>
  <si>
    <t>M I S U R A Z I O N I:</t>
  </si>
  <si>
    <t>SOLAIO PIANO TERRA/AMMEZZATO</t>
  </si>
  <si>
    <t/>
  </si>
  <si>
    <t/>
  </si>
  <si>
    <t/>
  </si>
  <si>
    <t>0</t>
  </si>
  <si>
    <t>ROUND(PRODUCT(E$ROW_PU$:H$ROW_LUNG$),2)</t>
  </si>
  <si>
    <t>0.00</t>
  </si>
  <si>
    <t>Connessione con piastra</t>
  </si>
  <si>
    <t>9.00</t>
  </si>
  <si>
    <t/>
  </si>
  <si>
    <t/>
  </si>
  <si>
    <t/>
  </si>
  <si>
    <t>ROUND(PRODUCT(E$ROW_PU$:H$ROW_LUNG$),2)</t>
  </si>
  <si>
    <t>9.00</t>
  </si>
  <si>
    <t>SOLAIO PIANO TERRA O AMMEZZATO/PIANO PRIMO</t>
  </si>
  <si>
    <t/>
  </si>
  <si>
    <t/>
  </si>
  <si>
    <t/>
  </si>
  <si>
    <t>0</t>
  </si>
  <si>
    <t>ROUND(PRODUCT(E$ROW_PU$:H$ROW_LUNG$),2)</t>
  </si>
  <si>
    <t>0.00</t>
  </si>
  <si>
    <t>Connessione con piastra</t>
  </si>
  <si>
    <t>29.00</t>
  </si>
  <si>
    <t/>
  </si>
  <si>
    <t/>
  </si>
  <si>
    <t/>
  </si>
  <si>
    <t>ROUND(PRODUCT(E$ROW_PU$:H$ROW_LUNG$),2)</t>
  </si>
  <si>
    <t>29.00</t>
  </si>
  <si>
    <t>SOLAIO PIANO PIANO PRIMO/SOTTOTETTO</t>
  </si>
  <si>
    <t/>
  </si>
  <si>
    <t/>
  </si>
  <si>
    <t/>
  </si>
  <si>
    <t>0</t>
  </si>
  <si>
    <t>ROUND(PRODUCT(E$ROW_PU$:H$ROW_LUNG$),2)</t>
  </si>
  <si>
    <t>0.00</t>
  </si>
  <si>
    <t>Connessione con piastra</t>
  </si>
  <si>
    <t>26.00</t>
  </si>
  <si>
    <t/>
  </si>
  <si>
    <t/>
  </si>
  <si>
    <t/>
  </si>
  <si>
    <t>ROUND(PRODUCT(E$ROW_PU$:H$ROW_LUNG$),2)</t>
  </si>
  <si>
    <t>26.00</t>
  </si>
  <si>
    <t>CONTROSOFFITTO SALONE</t>
  </si>
  <si>
    <t/>
  </si>
  <si>
    <t/>
  </si>
  <si>
    <t/>
  </si>
  <si>
    <t>0</t>
  </si>
  <si>
    <t>ROUND(PRODUCT(E$ROW_PU$:H$ROW_LUNG$),2)</t>
  </si>
  <si>
    <t>0.00</t>
  </si>
  <si>
    <t>Connessione con piastra</t>
  </si>
  <si>
    <t>8.00</t>
  </si>
  <si>
    <t/>
  </si>
  <si>
    <t/>
  </si>
  <si>
    <t/>
  </si>
  <si>
    <t>ROUND(PRODUCT(E$ROW_PU$:H$ROW_LUNG$),2)</t>
  </si>
  <si>
    <t>8.00</t>
  </si>
  <si>
    <t>3'</t>
  </si>
  <si>
    <t>SOMMANO cadauno</t>
  </si>
  <si>
    <t>ROUND(SUM(I$ROW_ID_SOMMANO_INIT$:I$ROW_ID_SOMMANO_FINE$),2)</t>
  </si>
  <si>
    <t>72.00</t>
  </si>
  <si>
    <t>136.50</t>
  </si>
  <si>
    <t>ROUND(PRODUCT(I$ROW_SOMMANO_QTA$:J$ROW_UNITARIO$),2)</t>
  </si>
  <si>
    <t>9828.00</t>
  </si>
  <si>
    <t/>
  </si>
  <si>
    <t>204</t>
  </si>
  <si>
    <t>N.P.022</t>
  </si>
  <si>
    <t>Intervento sulle teste ammalorate delle travi incassate alla muratura da realizzarsi mediante: 	
Scasso della muratura eseguito con ogni cura ed accortezza per non danneggiare le strutture limitrofe; Inserimento di due profili a C laterali acciaio S275, ad incamiciamento della trave in legno sia nella parte ammalorata sia in una porzione sana;	
Inserimento di profilo a "U" superiore spessore 12 mm in acciaio S275; 	
Fissaggio con vite a testa tipo VGS diam13/130 mm verticali con asola Ø 14mm, con rondella tipo HUS 12	
Fissaggio con vite a testa tipo VGS diam13/130 mm inclinate a 45° con asola asolata 33x41,5 mm e rondella a 45° tipo Rothoblass VGU 	
Chiusura del foro realizzato elementi in laterizio in analogia con l’esistente e malta di calce. 	
Nel prezzo si intendono compresi e compensati gli oneri per le necessarie opere provvisionali e di sicurezza, l'esecuzione effettuata con ogni cura ed accortezza al fine di non intaccare le strutture a cui sono fissati gli elementi, la ferramenta necessaria per il fissaggio, la preparazione ed il trattamento antiruggine degli elementi,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</si>
  <si>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</si>
  <si>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PRIMO</t>
  </si>
  <si>
    <t/>
  </si>
  <si>
    <t/>
  </si>
  <si>
    <t/>
  </si>
  <si>
    <t>0</t>
  </si>
  <si>
    <t>ROUND(PRODUCT(E$ROW_PU$:H$ROW_LUNG$),2)</t>
  </si>
  <si>
    <t>0.00</t>
  </si>
  <si>
    <t>Intervento su travi incassate alla muratura</t>
  </si>
  <si>
    <t>4.00</t>
  </si>
  <si>
    <t/>
  </si>
  <si>
    <t/>
  </si>
  <si>
    <t/>
  </si>
  <si>
    <t>ROUND(PRODUCT(E$ROW_PU$:H$ROW_LUNG$),2)</t>
  </si>
  <si>
    <t>4.00</t>
  </si>
  <si>
    <t>SOTTOTETTO</t>
  </si>
  <si>
    <t/>
  </si>
  <si>
    <t/>
  </si>
  <si>
    <t/>
  </si>
  <si>
    <t>0</t>
  </si>
  <si>
    <t>ROUND(PRODUCT(E$ROW_PU$:H$ROW_LUNG$),2)</t>
  </si>
  <si>
    <t>0.00</t>
  </si>
  <si>
    <t>Intervento su travi incassate alla muratura</t>
  </si>
  <si>
    <t>7.00</t>
  </si>
  <si>
    <t/>
  </si>
  <si>
    <t/>
  </si>
  <si>
    <t/>
  </si>
  <si>
    <t>ROUND(PRODUCT(E$ROW_PU$:H$ROW_LUNG$),2)</t>
  </si>
  <si>
    <t>7.00</t>
  </si>
  <si>
    <t>3'</t>
  </si>
  <si>
    <t>SOMMANO cadauno</t>
  </si>
  <si>
    <t>ROUND(SUM(I$ROW_ID_SOMMANO_INIT$:I$ROW_ID_SOMMANO_FINE$),2)</t>
  </si>
  <si>
    <t>11.00</t>
  </si>
  <si>
    <t>681.16</t>
  </si>
  <si>
    <t>ROUND(PRODUCT(I$ROW_SOMMANO_QTA$:J$ROW_UNITARIO$),2)</t>
  </si>
  <si>
    <t>7492.76</t>
  </si>
  <si>
    <t/>
  </si>
  <si>
    <t>205</t>
  </si>
  <si>
    <t>N.P.023</t>
  </si>
  <si>
    <t>Scala interna in acciaio verniciato nei locali VG.0.17 e VG.0.18 realizzata con doppi cosciali di acciaio piatto sp 15 mm e pedate e pianerottoli di lamiera in acciaio da 10 mm e alzate in lamiera di acciaio da 10 mm. Compresa la fornitura e posa in opera della carpenteria metallica necessaria secondo gli elaborati grafici progettuali e la fornitura e posa in opera di pedate in legno noce nazionale spessore cm 2 con interposto foglio in neoprene. Esclusa la fornitura e posa di parapetto in vetro da compensarsi a parte. La lavorazione è da intendersi comprensiva di preparazione, stesura di vernice antiruggine e mano a finire con tonalità ottone o altra a scelta della D.LL. Nel prezzo si intendono compresi e compensati gli oneri per le necessarie opere provvisionali e di sicurezza, l'esecuzione effettuata con ogni cura ed accortezza al fine di non intaccare le strutture a cui sono fissati gli elementi, compresi gli eventuali ripristini,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</si>
  <si>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</si>
  <si>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</si>
  <si>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</si>
  <si>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</si>
  <si>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</si>
  <si>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</si>
  <si>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</si>
  <si>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</si>
  <si>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VG.0.17 - VG0.0.18</t>
  </si>
  <si>
    <t>1.00</t>
  </si>
  <si>
    <t/>
  </si>
  <si>
    <t/>
  </si>
  <si>
    <t/>
  </si>
  <si>
    <t>ROUND(PRODUCT(E$ROW_PU$:H$ROW_LUNG$),2)</t>
  </si>
  <si>
    <t>1.00</t>
  </si>
  <si>
    <t>3'</t>
  </si>
  <si>
    <t>SOMMANO a corpo</t>
  </si>
  <si>
    <t>ROUND(SUM(I$ROW_ID_SOMMANO_INIT$:I$ROW_ID_SOMMANO_FINE$),2)</t>
  </si>
  <si>
    <t>1.00</t>
  </si>
  <si>
    <t>45290.12</t>
  </si>
  <si>
    <t>ROUND(PRODUCT(I$ROW_SOMMANO_QTA$:J$ROW_UNITARIO$),2)</t>
  </si>
  <si>
    <t>45290.12</t>
  </si>
  <si>
    <t/>
  </si>
  <si>
    <t>206</t>
  </si>
  <si>
    <t>N.P.044</t>
  </si>
  <si>
    <t>Fornitura e posa in opera di parapetto realizzato con vetro stratificato di sicurezza temperato VSG 10+10.4 FLOAT CHIARO filo lucido specifico per parapetti e corrimano minimale in Alluminio effetto inox. Sono comprese tutte le carpenterie necessarie al fissaggio su scale o su solaio ed ogni onere accessorio al montaggio a regola d’arte.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</si>
  <si>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</si>
  <si>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TERRA/PIANO PRIMO</t>
  </si>
  <si>
    <t/>
  </si>
  <si>
    <t/>
  </si>
  <si>
    <t/>
  </si>
  <si>
    <t>0</t>
  </si>
  <si>
    <t>ROUND(PRODUCT(E$ROW_PU$:H$ROW_LUNG$),2)</t>
  </si>
  <si>
    <t>0.00</t>
  </si>
  <si>
    <t>VG.0.17-VG.0.18 e piano superiore</t>
  </si>
  <si>
    <t>2.00</t>
  </si>
  <si>
    <t>4.85</t>
  </si>
  <si>
    <t/>
  </si>
  <si>
    <t/>
  </si>
  <si>
    <t>ROUND(PRODUCT(E$ROW_PU$:H$ROW_LUNG$),2)</t>
  </si>
  <si>
    <t>9.70</t>
  </si>
  <si>
    <t/>
  </si>
  <si>
    <t>2.00</t>
  </si>
  <si>
    <t>1.27</t>
  </si>
  <si>
    <t/>
  </si>
  <si>
    <t/>
  </si>
  <si>
    <t>ROUND(PRODUCT(E$ROW_PU$:H$ROW_LUNG$),2)</t>
  </si>
  <si>
    <t>2.54</t>
  </si>
  <si>
    <t/>
  </si>
  <si>
    <t/>
  </si>
  <si>
    <t>1.78</t>
  </si>
  <si>
    <t/>
  </si>
  <si>
    <t/>
  </si>
  <si>
    <t>ROUND(PRODUCT(E$ROW_PU$:H$ROW_LUNG$),2)</t>
  </si>
  <si>
    <t>1.78</t>
  </si>
  <si>
    <t/>
  </si>
  <si>
    <t/>
  </si>
  <si>
    <t>4.26</t>
  </si>
  <si>
    <t/>
  </si>
  <si>
    <t/>
  </si>
  <si>
    <t>ROUND(PRODUCT(E$ROW_PU$:H$ROW_LUNG$),2)</t>
  </si>
  <si>
    <t>4.26</t>
  </si>
  <si>
    <t/>
  </si>
  <si>
    <t>2.00</t>
  </si>
  <si>
    <t>4.90</t>
  </si>
  <si>
    <t/>
  </si>
  <si>
    <t/>
  </si>
  <si>
    <t>ROUND(PRODUCT(E$ROW_PU$:H$ROW_LUNG$),2)</t>
  </si>
  <si>
    <t>9.80</t>
  </si>
  <si>
    <t/>
  </si>
  <si>
    <t/>
  </si>
  <si>
    <t>0.50</t>
  </si>
  <si>
    <t/>
  </si>
  <si>
    <t/>
  </si>
  <si>
    <t>ROUND(PRODUCT(E$ROW_PU$:H$ROW_LUNG$),2)</t>
  </si>
  <si>
    <t>0.50</t>
  </si>
  <si>
    <t/>
  </si>
  <si>
    <t/>
  </si>
  <si>
    <t>5.69</t>
  </si>
  <si>
    <t/>
  </si>
  <si>
    <t/>
  </si>
  <si>
    <t>ROUND(PRODUCT(E$ROW_PU$:H$ROW_LUNG$),2)</t>
  </si>
  <si>
    <t>5.69</t>
  </si>
  <si>
    <t>3'</t>
  </si>
  <si>
    <t>SOMMANO m</t>
  </si>
  <si>
    <t>ROUND(SUM(I$ROW_ID_SOMMANO_INIT$:I$ROW_ID_SOMMANO_FINE$),2)</t>
  </si>
  <si>
    <t>34.27</t>
  </si>
  <si>
    <t>1142.26</t>
  </si>
  <si>
    <t>ROUND(PRODUCT(I$ROW_SOMMANO_QTA$:J$ROW_UNITARIO$),2)</t>
  </si>
  <si>
    <t>39145.25</t>
  </si>
  <si>
    <t/>
  </si>
  <si>
    <t>207</t>
  </si>
  <si>
    <t>N.P.024</t>
  </si>
  <si>
    <t>Scala interna in acciaio verniciato nei locali VG.0.03 e successivi realizzata con cosciali di acciaio piatto e pedate e pianerottoli di lamiera in acciaio da 5 mm e alzate in lamiera di acciaio da 10 mm. Compresa la fornitura e posa di corrimano. La lavorazione è da intendersi comprensiva di preparazione, stesura di vernice antiruggine e mano a finire con tonalità a scelta della D.LL. Nel prezzo si intendono compresi e compensati gli oneri per le necessarie opere provvisionali e di sicurezza, l'esecuzione effettuata con ogni cura ed accortezza al fine di non intaccare le strutture a cui sono fissati gli elementi, compresi gli eventuali ripristini,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</si>
  <si>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</si>
  <si>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</si>
  <si>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</si>
  <si>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</si>
  <si>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</si>
  <si>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</si>
  <si>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</si>
  <si>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</si>
  <si>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VG.0.03</t>
  </si>
  <si>
    <t>1.00</t>
  </si>
  <si>
    <t/>
  </si>
  <si>
    <t/>
  </si>
  <si>
    <t/>
  </si>
  <si>
    <t>ROUND(PRODUCT(E$ROW_PU$:H$ROW_LUNG$),2)</t>
  </si>
  <si>
    <t>1.00</t>
  </si>
  <si>
    <t>3'</t>
  </si>
  <si>
    <t>SOMMANO a corpo</t>
  </si>
  <si>
    <t>ROUND(SUM(I$ROW_ID_SOMMANO_INIT$:I$ROW_ID_SOMMANO_FINE$),2)</t>
  </si>
  <si>
    <t>1.00</t>
  </si>
  <si>
    <t>16229.92</t>
  </si>
  <si>
    <t>ROUND(PRODUCT(I$ROW_SOMMANO_QTA$:J$ROW_UNITARIO$),2)</t>
  </si>
  <si>
    <t>16229.92</t>
  </si>
  <si>
    <t/>
  </si>
  <si>
    <t>208</t>
  </si>
  <si>
    <t>N.P.025</t>
  </si>
  <si>
    <t>Scala esterna in acciaio zincato nei locali VG.INT.02 realizzata con cosciali di acciaio piatto e pedate e pianerottoli di lamiera in acciaio da 5 mm e alzate in lamiera di acciaio da 10 mm e quanto altro necessario secondo gli elaborati grafici di progetto. Esclusa la fornitura e posa di parapetto. La lavorazione è da intendersi comprensiva di zincatura e verniciatura con tonalità a scelta della D.LL. Nel prezzo si intendono compresi e compensati gli oneri per le necessarie opere provvisionali e di sicurezza, l'esecuzione effettuata con ogni cura ed accortezza al fine di non intaccare le strutture a cui sono fissati gli elementi, compresi gli eventuali ripristini,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</si>
  <si>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</si>
  <si>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INTERRATO</t>
  </si>
  <si>
    <t/>
  </si>
  <si>
    <t/>
  </si>
  <si>
    <t/>
  </si>
  <si>
    <t>0</t>
  </si>
  <si>
    <t>ROUND(PRODUCT(E$ROW_PU$:H$ROW_LUNG$),2)</t>
  </si>
  <si>
    <t>0.00</t>
  </si>
  <si>
    <t>VG.INT.02</t>
  </si>
  <si>
    <t>1.00</t>
  </si>
  <si>
    <t/>
  </si>
  <si>
    <t/>
  </si>
  <si>
    <t/>
  </si>
  <si>
    <t>ROUND(PRODUCT(E$ROW_PU$:H$ROW_LUNG$),2)</t>
  </si>
  <si>
    <t>1.00</t>
  </si>
  <si>
    <t>3'</t>
  </si>
  <si>
    <t>SOMMANO a corpo</t>
  </si>
  <si>
    <t>ROUND(SUM(I$ROW_ID_SOMMANO_INIT$:I$ROW_ID_SOMMANO_FINE$),2)</t>
  </si>
  <si>
    <t>1.00</t>
  </si>
  <si>
    <t>26719.37</t>
  </si>
  <si>
    <t>ROUND(PRODUCT(I$ROW_SOMMANO_QTA$:J$ROW_UNITARIO$),2)</t>
  </si>
  <si>
    <t>26719.37</t>
  </si>
  <si>
    <t/>
  </si>
  <si>
    <t>209</t>
  </si>
  <si>
    <t>O.08.10.0025.010</t>
  </si>
  <si>
    <t>SCALA IN LEGNO Bio Fornitura in cantiere e posa in opera di struttura portante per scala in legno con telaio in legno massello, assemblata con giunzioni metalliche o di legno, realizzata e posata in opera a secco; la struttura dovrà essere in possesso delle seguenti caratteristiche tecniche debitamente certificate dall’Appaltatore e accettate dalla D.L.: legno di conifera di qualità statica minimo C24, umidità del legno pari o inferiore al 15%, proveniente da gestione forestale sostenibile (GFS) con certificazione di catena di custodia secondo lo schema PEFC, FSC o equivalente, con marcatura CE per i prodotti da costruzione e relativa dichiarazione di prestazione (DOP) come previsto dal regolamento EU n. 305/2011, dimensionato secondo le NTC per materiali strutturali in vigore. Realizzata con struttura di supporto per pedate e alzate di spessore minimo 6 cm, fissata e montata secondo quanto previsto dal progetto esecutivo, a rampa rettilinea comprese le soluzioni ad angolo. La misurazione verrà calcolata a mq di sviluppo di alzate, pedate compresi gli eventuali pianerottoli. Il prodotto dovrà essere accompagnato dai disegni costruttivi di cantiere e dalle istruzioni di montaggio da approvare da parte della D.L.. Sono compresi nel prezzo gli oneri per il trasporto e la movimentazione nell’ambito di cantiere, il montaggio a cura di personale specializzato e ogni altra prestazione compreso il controllo e accettazione di elaborati costruttivi forniti dal produttore o dal progettista, la campionatura, gli eventuali piani di lavoro, la separazione e il conferimento dei materiali di risulta in centri autorizzati al recupero dei materiali, alla termovalorizzazione o in campi di coltura secondo la tipologia dei materiali, come da vigenti normative in materia, l'uso di specifiche tecniche dei componenti edilizi e di cantiere, nonché di procedure tecniche, in sintonia con quanto previsto dal DM 24/12/2015 e ss.mm.ii. in materia di Criteri Ambientali Minimi e quanto altro necessario per dare il lavoro finito a regola d'arte secondo i protocolli di montaggio stabiliti nel C.S.A o dalla D.L.. Non sono compresi nel prezzo i parapetti e i rivestimenti di alzate e pedate. Tutti i certificati del prodotto devono essere consegnati alla D.L.. larice. Prezzario Provinciale Opere Edili Trento II sem 2022</t>
  </si>
  <si>
    <t>M I S U R A Z I O N I:</t>
  </si>
  <si>
    <t>PIANO PRIMO</t>
  </si>
  <si>
    <t/>
  </si>
  <si>
    <t/>
  </si>
  <si>
    <t/>
  </si>
  <si>
    <t>0</t>
  </si>
  <si>
    <t>ROUND(PRODUCT(E$ROW_PU$:H$ROW_LUNG$),2)</t>
  </si>
  <si>
    <t>0.00</t>
  </si>
  <si>
    <t>VG.1.08 </t>
  </si>
  <si>
    <t/>
  </si>
  <si>
    <t/>
  </si>
  <si>
    <t/>
  </si>
  <si>
    <t>0</t>
  </si>
  <si>
    <t>ROUND(PRODUCT(E$ROW_PU$:H$ROW_LUNG$),2)</t>
  </si>
  <si>
    <t>0.00</t>
  </si>
  <si>
    <t>Pedate</t>
  </si>
  <si>
    <t/>
  </si>
  <si>
    <t>0.92</t>
  </si>
  <si>
    <t>0.560</t>
  </si>
  <si>
    <t/>
  </si>
  <si>
    <t>ROUND(PRODUCT(E$ROW_PU$:H$ROW_LUNG$),2)</t>
  </si>
  <si>
    <t>0.52</t>
  </si>
  <si>
    <t>Alzate</t>
  </si>
  <si>
    <t>2.00</t>
  </si>
  <si>
    <t>0.92</t>
  </si>
  <si>
    <t/>
  </si>
  <si>
    <t>0.180</t>
  </si>
  <si>
    <t>ROUND(PRODUCT(E$ROW_PU$:H$ROW_LUNG$),2)</t>
  </si>
  <si>
    <t>0.33</t>
  </si>
  <si>
    <t>SOTTOTETTO</t>
  </si>
  <si>
    <t/>
  </si>
  <si>
    <t/>
  </si>
  <si>
    <t/>
  </si>
  <si>
    <t>0</t>
  </si>
  <si>
    <t>ROUND(PRODUCT(E$ROW_PU$:H$ROW_LUNG$),2)</t>
  </si>
  <si>
    <t>0.00</t>
  </si>
  <si>
    <t>VG.Sottotetto.06</t>
  </si>
  <si>
    <t/>
  </si>
  <si>
    <t/>
  </si>
  <si>
    <t/>
  </si>
  <si>
    <t>0</t>
  </si>
  <si>
    <t>ROUND(PRODUCT(E$ROW_PU$:H$ROW_LUNG$),2)</t>
  </si>
  <si>
    <t>0.00</t>
  </si>
  <si>
    <t>Pedate</t>
  </si>
  <si>
    <t>9.00</t>
  </si>
  <si>
    <t>0.24</t>
  </si>
  <si>
    <t/>
  </si>
  <si>
    <t/>
  </si>
  <si>
    <t>ROUND(PRODUCT(E$ROW_PU$:H$ROW_LUNG$),2)</t>
  </si>
  <si>
    <t>2.16</t>
  </si>
  <si>
    <t>Alzate</t>
  </si>
  <si>
    <t>10.00</t>
  </si>
  <si>
    <t>0.22</t>
  </si>
  <si>
    <t/>
  </si>
  <si>
    <t/>
  </si>
  <si>
    <t>ROUND(PRODUCT(E$ROW_PU$:H$ROW_LUNG$),2)</t>
  </si>
  <si>
    <t>2.20</t>
  </si>
  <si>
    <t>3'</t>
  </si>
  <si>
    <t>SOMMANO m²</t>
  </si>
  <si>
    <t>ROUND(SUM(I$ROW_ID_SOMMANO_INIT$:I$ROW_ID_SOMMANO_FINE$),2)</t>
  </si>
  <si>
    <t>5.21</t>
  </si>
  <si>
    <t>482.68</t>
  </si>
  <si>
    <t>ROUND(PRODUCT(I$ROW_SOMMANO_QTA$:J$ROW_UNITARIO$),2)</t>
  </si>
  <si>
    <t>2514.76</t>
  </si>
  <si>
    <t/>
  </si>
  <si>
    <t>210</t>
  </si>
  <si>
    <t>N.P.055</t>
  </si>
  <si>
    <t>Intervento sulle teste ammalorate delle travi secondarie non incassate alla muratura e in appoggio alle primarie da realizzarsi mediante: 	
Inserimento di profilo a C acciaio S275 sp 16 mm quale primo appoggio del profilo a U;	
Inserimento di profilo a "U" superiore spessore 12 mm in acciaio S275; 	
Fissaggio con vite a testa tipo VGS diam13/130 mm verticali con asola Ø 14mm, con rondella tipo HUS 12;	
Fissaggio con vite a testa tipo VGS diam13/130 mm inclinate a 45° con asola asolata 33x41,5 mm e rondella a 45° tipo Rothoblass VGU.	
Nel prezzo si intendono compresi e compensati gli oneri per le necessarie opere provvisionali e di sicurezza, l'esecuzione effettuata con ogni cura ed accortezza al fine di non intaccare le strutture a cui sono fissati gli elementi, la ferramenta necessaria per il fissaggio, la preparazione ed il trattamento antiruggine degli elementi, lo sgombero, la raccolta differenziata del materiale di risulta, il conferimento con trasporto in discarica autorizzata del materiale di risulta, l'indennità di discarica e quanto altro necessario per dare il lavoro finito a regola d'arte.</t>
  </si>
  <si>
    <t>M I S U R A Z I O N I:</t>
  </si>
  <si>
    <t>SOTTOTETTO</t>
  </si>
  <si>
    <t/>
  </si>
  <si>
    <t/>
  </si>
  <si>
    <t/>
  </si>
  <si>
    <t>0</t>
  </si>
  <si>
    <t>ROUND(PRODUCT(E$ROW_PU$:H$ROW_LUNG$),2)</t>
  </si>
  <si>
    <t>0.00</t>
  </si>
  <si>
    <t>Controsoffitto salone </t>
  </si>
  <si>
    <t>42.00</t>
  </si>
  <si>
    <t/>
  </si>
  <si>
    <t/>
  </si>
  <si>
    <t/>
  </si>
  <si>
    <t>ROUND(PRODUCT(E$ROW_PU$:H$ROW_LUNG$),2)</t>
  </si>
  <si>
    <t>42.00</t>
  </si>
  <si>
    <t>3'</t>
  </si>
  <si>
    <t>SOMMANO cadauno</t>
  </si>
  <si>
    <t>ROUND(SUM(I$ROW_ID_SOMMANO_INIT$:I$ROW_ID_SOMMANO_FINE$),2)</t>
  </si>
  <si>
    <t>42.00</t>
  </si>
  <si>
    <t>410.70</t>
  </si>
  <si>
    <t>ROUND(PRODUCT(I$ROW_SOMMANO_QTA$:J$ROW_UNITARIO$),2)</t>
  </si>
  <si>
    <t>17249.40</t>
  </si>
  <si>
    <t/>
  </si>
  <si>
    <t>211</t>
  </si>
  <si>
    <t>1C.11.020.0020</t>
  </si>
  <si>
    <t>Sottomanto continuo in tavole di abete accostate per falde. Compresi: tagli adattamenti, chiodature alla sottostante struttura</t>
  </si>
  <si>
    <t>M I S U R A Z I O N I:</t>
  </si>
  <si>
    <t>PIANO TERRA/PIANO AMMEZZATO</t>
  </si>
  <si>
    <t/>
  </si>
  <si>
    <t/>
  </si>
  <si>
    <t/>
  </si>
  <si>
    <t>0</t>
  </si>
  <si>
    <t>ROUND(PRODUCT(E$ROW_PU$:H$ROW_LUNG$),2)</t>
  </si>
  <si>
    <t>0.00</t>
  </si>
  <si>
    <t>VG.AMM.02</t>
  </si>
  <si>
    <t/>
  </si>
  <si>
    <t>2.45</t>
  </si>
  <si>
    <t>1.410</t>
  </si>
  <si>
    <t/>
  </si>
  <si>
    <t>ROUND(PRODUCT(E$ROW_PU$:H$ROW_LUNG$),2)</t>
  </si>
  <si>
    <t>3.45</t>
  </si>
  <si>
    <t>SOLAIO PIANO PIANO PRIMO/SOTTOTETTO</t>
  </si>
  <si>
    <t/>
  </si>
  <si>
    <t/>
  </si>
  <si>
    <t/>
  </si>
  <si>
    <t>0</t>
  </si>
  <si>
    <t>ROUND(PRODUCT(E$ROW_PU$:H$ROW_LUNG$),2)</t>
  </si>
  <si>
    <t>0.00</t>
  </si>
  <si>
    <t>VG.Sottotetto 02</t>
  </si>
  <si>
    <t/>
  </si>
  <si>
    <t>3.22</t>
  </si>
  <si>
    <t>3.830</t>
  </si>
  <si>
    <t/>
  </si>
  <si>
    <t>ROUND(PRODUCT(E$ROW_PU$:H$ROW_LUNG$),2)</t>
  </si>
  <si>
    <t>12.33</t>
  </si>
  <si>
    <t>3'</t>
  </si>
  <si>
    <t>SOMMANO m²</t>
  </si>
  <si>
    <t>ROUND(SUM(I$ROW_ID_SOMMANO_INIT$:I$ROW_ID_SOMMANO_FINE$),2)</t>
  </si>
  <si>
    <t>15.78</t>
  </si>
  <si>
    <t>34.44</t>
  </si>
  <si>
    <t>ROUND(PRODUCT(I$ROW_SOMMANO_QTA$:J$ROW_UNITARIO$),2)</t>
  </si>
  <si>
    <t>543.46</t>
  </si>
  <si>
    <t/>
  </si>
  <si>
    <t>212</t>
  </si>
  <si>
    <t>B02.007.060</t>
  </si>
  <si>
    <t>Consolidamento di solaio in legno e piano in tavolato mediante sovrapposizione di nuovo tavolato sul tavolato esistente, compresi la verifica dell'idoneità del tavolato esistente a ricevere il nuovo tavolato ed eventuale sostituzione delle parti ammalorate, la fornitura e posa in opera di tavolato in legno dello spessore minimo di 3 cm, disposto ortogonalmente a quello sottostante costituito da tavole ben rifilate, intestate a perfetto contatto e chiodate al sottostante tavolato; compresa eventuale demolizione dell'intonaco per una striscia di 8-10 cm sui muri perimetrali in corrispondenza dell'attacco dei solaio; compreso altresì ogni onere, fornitura e magistero per dare il lavoro finito a regola d'arte, esclusa la demolizione della pavimentazione e relativo sottofondo, nonché la ripresa o rifacimento degli intonaci; misurazione della superficie superiore tra i fili vivi delle murature. Prezzario Regione Emilia Romagna Aggionamento infrannuale 2022</t>
  </si>
  <si>
    <t>M I S U R A Z I O N I:</t>
  </si>
  <si>
    <t>In analogia anche per nuovi tavolati con chiodatura tramite viti prigioniere</t>
  </si>
  <si>
    <t/>
  </si>
  <si>
    <t/>
  </si>
  <si>
    <t/>
  </si>
  <si>
    <t>0</t>
  </si>
  <si>
    <t>ROUND(PRODUCT(E$ROW_PU$:H$ROW_LUNG$),2)</t>
  </si>
  <si>
    <t>0.00</t>
  </si>
  <si>
    <t>SOLAIO PIANO TERRA/PIANO PRIMO</t>
  </si>
  <si>
    <t/>
  </si>
  <si>
    <t/>
  </si>
  <si>
    <t/>
  </si>
  <si>
    <t>0</t>
  </si>
  <si>
    <t>ROUND(PRODUCT(E$ROW_PU$:H$ROW_LUNG$),2)</t>
  </si>
  <si>
    <t>0.00</t>
  </si>
  <si>
    <t>VG.1.04</t>
  </si>
  <si>
    <t>6.33</t>
  </si>
  <si>
    <t/>
  </si>
  <si>
    <t/>
  </si>
  <si>
    <t/>
  </si>
  <si>
    <t>ROUND(PRODUCT(E$ROW_PU$:H$ROW_LUNG$),2)</t>
  </si>
  <si>
    <t>6.33</t>
  </si>
  <si>
    <t>VG.1.05</t>
  </si>
  <si>
    <t>50.19</t>
  </si>
  <si>
    <t/>
  </si>
  <si>
    <t/>
  </si>
  <si>
    <t/>
  </si>
  <si>
    <t>ROUND(PRODUCT(E$ROW_PU$:H$ROW_LUNG$),2)</t>
  </si>
  <si>
    <t>50.19</t>
  </si>
  <si>
    <t>VG.1.06</t>
  </si>
  <si>
    <t>27.45</t>
  </si>
  <si>
    <t/>
  </si>
  <si>
    <t/>
  </si>
  <si>
    <t/>
  </si>
  <si>
    <t>ROUND(PRODUCT(E$ROW_PU$:H$ROW_LUNG$),2)</t>
  </si>
  <si>
    <t>27.45</t>
  </si>
  <si>
    <t>VG.1.07</t>
  </si>
  <si>
    <t>11.74</t>
  </si>
  <si>
    <t/>
  </si>
  <si>
    <t/>
  </si>
  <si>
    <t/>
  </si>
  <si>
    <t>ROUND(PRODUCT(E$ROW_PU$:H$ROW_LUNG$),2)</t>
  </si>
  <si>
    <t>11.74</t>
  </si>
  <si>
    <t>VG.1.08</t>
  </si>
  <si>
    <t>35.58</t>
  </si>
  <si>
    <t/>
  </si>
  <si>
    <t/>
  </si>
  <si>
    <t/>
  </si>
  <si>
    <t>ROUND(PRODUCT(E$ROW_PU$:H$ROW_LUNG$),2)</t>
  </si>
  <si>
    <t>35.58</t>
  </si>
  <si>
    <t>VG.1.09</t>
  </si>
  <si>
    <t>43.35</t>
  </si>
  <si>
    <t/>
  </si>
  <si>
    <t/>
  </si>
  <si>
    <t/>
  </si>
  <si>
    <t>ROUND(PRODUCT(E$ROW_PU$:H$ROW_LUNG$),2)</t>
  </si>
  <si>
    <t>43.35</t>
  </si>
  <si>
    <t>VG.1.10</t>
  </si>
  <si>
    <t>73.46</t>
  </si>
  <si>
    <t/>
  </si>
  <si>
    <t/>
  </si>
  <si>
    <t/>
  </si>
  <si>
    <t>ROUND(PRODUCT(E$ROW_PU$:H$ROW_LUNG$),2)</t>
  </si>
  <si>
    <t>73.46</t>
  </si>
  <si>
    <t>SOLAIO PIANO TERRA/AMMEZZATO</t>
  </si>
  <si>
    <t/>
  </si>
  <si>
    <t/>
  </si>
  <si>
    <t/>
  </si>
  <si>
    <t>0</t>
  </si>
  <si>
    <t>ROUND(PRODUCT(E$ROW_PU$:H$ROW_LUNG$),2)</t>
  </si>
  <si>
    <t>0.00</t>
  </si>
  <si>
    <t>VG.AM.01</t>
  </si>
  <si>
    <t>31.60</t>
  </si>
  <si>
    <t/>
  </si>
  <si>
    <t/>
  </si>
  <si>
    <t/>
  </si>
  <si>
    <t>ROUND(PRODUCT(E$ROW_PU$:H$ROW_LUNG$),2)</t>
  </si>
  <si>
    <t>31.60</t>
  </si>
  <si>
    <t>VG.AM.02</t>
  </si>
  <si>
    <t>6.10</t>
  </si>
  <si>
    <t/>
  </si>
  <si>
    <t/>
  </si>
  <si>
    <t/>
  </si>
  <si>
    <t>ROUND(PRODUCT(E$ROW_PU$:H$ROW_LUNG$),2)</t>
  </si>
  <si>
    <t>6.10</t>
  </si>
  <si>
    <t>VG.AM.03</t>
  </si>
  <si>
    <t>11.65</t>
  </si>
  <si>
    <t/>
  </si>
  <si>
    <t/>
  </si>
  <si>
    <t/>
  </si>
  <si>
    <t>ROUND(PRODUCT(E$ROW_PU$:H$ROW_LUNG$),2)</t>
  </si>
  <si>
    <t>11.65</t>
  </si>
  <si>
    <t>SOLAIO PIANO AMMEZZATO/PIANO PRIMO</t>
  </si>
  <si>
    <t/>
  </si>
  <si>
    <t/>
  </si>
  <si>
    <t/>
  </si>
  <si>
    <t>0</t>
  </si>
  <si>
    <t>ROUND(PRODUCT(E$ROW_PU$:H$ROW_LUNG$),2)</t>
  </si>
  <si>
    <t>0.00</t>
  </si>
  <si>
    <t>VG.1.01</t>
  </si>
  <si>
    <t>16.13</t>
  </si>
  <si>
    <t/>
  </si>
  <si>
    <t/>
  </si>
  <si>
    <t/>
  </si>
  <si>
    <t>ROUND(PRODUCT(E$ROW_PU$:H$ROW_LUNG$),2)</t>
  </si>
  <si>
    <t>16.13</t>
  </si>
  <si>
    <t>VG.1.02</t>
  </si>
  <si>
    <t>24.38</t>
  </si>
  <si>
    <t/>
  </si>
  <si>
    <t/>
  </si>
  <si>
    <t/>
  </si>
  <si>
    <t>ROUND(PRODUCT(E$ROW_PU$:H$ROW_LUNG$),2)</t>
  </si>
  <si>
    <t>24.38</t>
  </si>
  <si>
    <t>SOLAIO PIANO PIANO PRIMO/SOTTOTETTO</t>
  </si>
  <si>
    <t/>
  </si>
  <si>
    <t/>
  </si>
  <si>
    <t/>
  </si>
  <si>
    <t>0</t>
  </si>
  <si>
    <t>ROUND(PRODUCT(E$ROW_PU$:H$ROW_LUNG$),2)</t>
  </si>
  <si>
    <t>0.00</t>
  </si>
  <si>
    <t>VG.Sottotetto 01</t>
  </si>
  <si>
    <t>3.00</t>
  </si>
  <si>
    <t>13.11</t>
  </si>
  <si>
    <t>9.720</t>
  </si>
  <si>
    <t/>
  </si>
  <si>
    <t>ROUND(PRODUCT(E$ROW_PU$:H$ROW_LUNG$),2)</t>
  </si>
  <si>
    <t>382.29</t>
  </si>
  <si>
    <t>VG.Sottotetto 02</t>
  </si>
  <si>
    <t>2.00</t>
  </si>
  <si>
    <t>3.22</t>
  </si>
  <si>
    <t>3.830</t>
  </si>
  <si>
    <t/>
  </si>
  <si>
    <t>ROUND(PRODUCT(E$ROW_PU$:H$ROW_LUNG$),2)</t>
  </si>
  <si>
    <t>24.67</t>
  </si>
  <si>
    <t>VG.Sottotetto 03</t>
  </si>
  <si>
    <t>2.00</t>
  </si>
  <si>
    <t>3.19</t>
  </si>
  <si>
    <t>5.650</t>
  </si>
  <si>
    <t/>
  </si>
  <si>
    <t>ROUND(PRODUCT(E$ROW_PU$:H$ROW_LUNG$),2)</t>
  </si>
  <si>
    <t>36.05</t>
  </si>
  <si>
    <t>VG.Sottotetto 04</t>
  </si>
  <si>
    <t>2.00</t>
  </si>
  <si>
    <t>7.52</t>
  </si>
  <si>
    <t>5.790</t>
  </si>
  <si>
    <t/>
  </si>
  <si>
    <t>ROUND(PRODUCT(E$ROW_PU$:H$ROW_LUNG$),2)</t>
  </si>
  <si>
    <t>87.08</t>
  </si>
  <si>
    <t>VG.Sottotetto 05</t>
  </si>
  <si>
    <t>2.00</t>
  </si>
  <si>
    <t>7.38</t>
  </si>
  <si>
    <t>4.790</t>
  </si>
  <si>
    <t/>
  </si>
  <si>
    <t>ROUND(PRODUCT(E$ROW_PU$:H$ROW_LUNG$),2)</t>
  </si>
  <si>
    <t>70.70</t>
  </si>
  <si>
    <t>VG.Sottotetto 06</t>
  </si>
  <si>
    <t>2.00</t>
  </si>
  <si>
    <t>4.56</t>
  </si>
  <si>
    <t>5.880</t>
  </si>
  <si>
    <t/>
  </si>
  <si>
    <t>ROUND(PRODUCT(E$ROW_PU$:H$ROW_LUNG$),2)</t>
  </si>
  <si>
    <t>53.63</t>
  </si>
  <si>
    <t>VG.Sottotetto 07</t>
  </si>
  <si>
    <t>2.00</t>
  </si>
  <si>
    <t>10.12</t>
  </si>
  <si>
    <t>4.750</t>
  </si>
  <si>
    <t/>
  </si>
  <si>
    <t>ROUND(PRODUCT(E$ROW_PU$:H$ROW_LUNG$),2)</t>
  </si>
  <si>
    <t>96.14</t>
  </si>
  <si>
    <t>VG.Sottotetto 08</t>
  </si>
  <si>
    <t>2.00</t>
  </si>
  <si>
    <t>2.92</t>
  </si>
  <si>
    <t>4.770</t>
  </si>
  <si>
    <t/>
  </si>
  <si>
    <t>ROUND(PRODUCT(E$ROW_PU$:H$ROW_LUNG$),2)</t>
  </si>
  <si>
    <t>27.86</t>
  </si>
  <si>
    <t>VG.Sottotetto 09</t>
  </si>
  <si>
    <t>2.00</t>
  </si>
  <si>
    <t>8.45</t>
  </si>
  <si>
    <t>5.640</t>
  </si>
  <si>
    <t/>
  </si>
  <si>
    <t>ROUND(PRODUCT(E$ROW_PU$:H$ROW_LUNG$),2)</t>
  </si>
  <si>
    <t>95.32</t>
  </si>
  <si>
    <t>VG.Sottotetto 10</t>
  </si>
  <si>
    <t>2.00</t>
  </si>
  <si>
    <t>4.41</t>
  </si>
  <si>
    <t>5.470</t>
  </si>
  <si>
    <t/>
  </si>
  <si>
    <t>ROUND(PRODUCT(E$ROW_PU$:H$ROW_LUNG$),2)</t>
  </si>
  <si>
    <t>48.25</t>
  </si>
  <si>
    <t>VG.Sottotetto 11</t>
  </si>
  <si>
    <t>2.00</t>
  </si>
  <si>
    <t>4.27</t>
  </si>
  <si>
    <t>3.680</t>
  </si>
  <si>
    <t/>
  </si>
  <si>
    <t>ROUND(PRODUCT(E$ROW_PU$:H$ROW_LUNG$),2)</t>
  </si>
  <si>
    <t>31.43</t>
  </si>
  <si>
    <t>3'</t>
  </si>
  <si>
    <t>SOMMANO mq</t>
  </si>
  <si>
    <t>ROUND(SUM(I$ROW_ID_SOMMANO_INIT$:I$ROW_ID_SOMMANO_FINE$),2)</t>
  </si>
  <si>
    <t>1291.38</t>
  </si>
  <si>
    <t>36.87</t>
  </si>
  <si>
    <t>ROUND(PRODUCT(I$ROW_SOMMANO_QTA$:J$ROW_UNITARIO$),2)</t>
  </si>
  <si>
    <t>47613.18</t>
  </si>
  <si>
    <t/>
  </si>
  <si>
    <t>213</t>
  </si>
  <si>
    <t>1C.04.810.0030.a</t>
  </si>
  <si>
    <t>Fasciatura di piano mediante fornitura e posa in opera di tessuti unidirezionali in materiale composito FRP. Il sistema di rinforzo strutturale, se non già coperto da Marcatura CE, dovrà essere coperto da Certificato di Idoneità Tecnica all'impiego (CIT) rilasciato dal Servizio Tecnico Centrale sulla base di Linee Guida approvate dal Consiglio Superiore dei Lavori Pubblici di cui al D.P.C.S.LL.PP. n.220 del 09-07-2015. La qualità dell'intervento è verificata con prove (da computarsi a parte) di pull-off da eseguirsi su apposita area campione e da quant'altro previsto dalla Normativa in vigore; il tipo e la quantità delle prove da eseguire devono essere commisurati all'importanza dell'intervento. Ove possibile, sono eseguite prove di carico (da computarsi a parte) prima e dopo l'intervento per valutare l'efficacia dello stesso, rilevando le deformazioni e lo stato tensionale del rinforzo sotto carico.	Sono compresi:	- l'applicazione di primer bicomponente a base di resine epossidiche, rispondente ai Criteri Ambientali Minimi di cui al Decreto 11 ottobre 2017 del Ministero dell'Ambiente e della tutela del Territorio e del Mare;	- livellamento della superficie mediante adesivo epossidico bicomponente in pasta marcato CE secondo EN 1504-4, per uno spessore minimo di 1,5 mm, rispondente ai Criteri Ambientali Minimi di cui al Decreto 11 ottobre 2017 del Ministero dell'Ambiente e della tutela del Territorio e del Mare;	- la stesura del primo strato di resina epossidica bicomponente per l'incollaggio delle fibre di rinforzo marcata CE secondo EN 1504-4, rispondente ai Criteri Ambientali Minimi di cui al Decreto 11 ottobre 2017 del Ministero dell'Ambiente e della tutela del Territorio e del Mare;	- l'applicazione del tessuto di rinforzo in fibra;	- la stesura del secondo strato di resina epossidica bicomponente marcata CE secondo EN 1504-4, rispondente ai Criteri Ambientali Minimi di cui al Decreto 11 ottobre 2017 del Ministero dell'Ambiente e della tutela del Territorio e del Mare;	- la rimozione di eventuali parti eccedenti di resina e l'eventuale spaglio di sabbia di quarzo asciutta sull'ultimo strato di resina ancora fresca (se prevista una successiva finitura).	È compresa la fornitura e la posa in opera di tutti i materiali sopra descritti e quanto altro occorre per dare il lavoro finito a regola d'arte.	Sono esclusi:	- l'eventuale esecuzione di demolizioni di intonaci e rivestimenti;	- l'eventuale regolarizzazione del supporto;	- le indagini e le prove pre e post intervento necessarie così come previste dalla Normativa in vigore;	- tutti i sussidi necessari per l'esecuzione dei lavori (ponteggi, impalcature, e/o attrezzature necessarie all'esecuzione dei lavori e le eventuali coperture installate a protezione degli agenti atmosferici e tutto quanto non espressamente indicato)	Il prezzo è per unità di superficie di rinforzo effettiva. Tipo:- tessuto in fibra di carbonio 300 g/m², modulo elastico a trazione 252 + o -2% GPa, resistenza meccanica a trazione &gt;= 4900 N/mm² (dati tessuto secco), classe 210C- 1° strato;</t>
  </si>
  <si>
    <t>M I S U R A Z I O N I:</t>
  </si>
  <si>
    <t>Previsto 1 pieno e 3 vuoti sulla superfice considerata - 30% della supefice complessiva comprensivo di pioli agli incroci</t>
  </si>
  <si>
    <t/>
  </si>
  <si>
    <t/>
  </si>
  <si>
    <t/>
  </si>
  <si>
    <t>0</t>
  </si>
  <si>
    <t>ROUND(PRODUCT(E$ROW_PU$:H$ROW_LUNG$),2)</t>
  </si>
  <si>
    <t>0.00</t>
  </si>
  <si>
    <t>SOTTOTETTO</t>
  </si>
  <si>
    <t/>
  </si>
  <si>
    <t/>
  </si>
  <si>
    <t/>
  </si>
  <si>
    <t>0</t>
  </si>
  <si>
    <t>ROUND(PRODUCT(E$ROW_PU$:H$ROW_LUNG$),2)</t>
  </si>
  <si>
    <t>0.00</t>
  </si>
  <si>
    <t>VG.Sottotetto.01</t>
  </si>
  <si>
    <t>0.30</t>
  </si>
  <si>
    <t>13.04</t>
  </si>
  <si>
    <t>9.720</t>
  </si>
  <si>
    <t/>
  </si>
  <si>
    <t>ROUND(PRODUCT(E$ROW_PU$:H$ROW_LUNG$),2)</t>
  </si>
  <si>
    <t>38.02</t>
  </si>
  <si>
    <t>3'</t>
  </si>
  <si>
    <t>SOMMANO m²</t>
  </si>
  <si>
    <t>ROUND(SUM(I$ROW_ID_SOMMANO_INIT$:I$ROW_ID_SOMMANO_FINE$),2)</t>
  </si>
  <si>
    <t>38.02</t>
  </si>
  <si>
    <t>257.03</t>
  </si>
  <si>
    <t>ROUND(PRODUCT(I$ROW_SOMMANO_QTA$:J$ROW_UNITARIO$),2)</t>
  </si>
  <si>
    <t>9772.28</t>
  </si>
  <si>
    <t/>
  </si>
  <si>
    <t>214</t>
  </si>
  <si>
    <t>1C.02.300.0050</t>
  </si>
  <si>
    <t>Impiego di palancole metalliche a perdere, di qualsiasi tipo. Compresi i tracciamenti, la preparazione degli accessi e dei piani di lavoro, il trasporto e l'allontanamento di tutte le attrezzature, l'infissione in terreni di qualsiasi natura e consistenza, il costo delle palancole a perdere, l'assistenza dell'impresa e qualsiasi altro onere.</t>
  </si>
  <si>
    <t>M I S U R A Z I O N I:</t>
  </si>
  <si>
    <t>Palancola tipo Larssen peso 75 kg/mq</t>
  </si>
  <si>
    <t/>
  </si>
  <si>
    <t/>
  </si>
  <si>
    <t/>
  </si>
  <si>
    <t>0</t>
  </si>
  <si>
    <t>ROUND(PRODUCT(E$ROW_PU$:H$ROW_LUNG$),2)</t>
  </si>
  <si>
    <t>0.00</t>
  </si>
  <si>
    <t>PIANO INTERRATO</t>
  </si>
  <si>
    <t/>
  </si>
  <si>
    <t/>
  </si>
  <si>
    <t/>
  </si>
  <si>
    <t>0</t>
  </si>
  <si>
    <t>ROUND(PRODUCT(E$ROW_PU$:H$ROW_LUNG$),2)</t>
  </si>
  <si>
    <t>0.00</t>
  </si>
  <si>
    <t>VG.INT.02</t>
  </si>
  <si>
    <t>2.00</t>
  </si>
  <si>
    <t>2.55</t>
  </si>
  <si>
    <t>3.100</t>
  </si>
  <si>
    <t>75.000</t>
  </si>
  <si>
    <t>ROUND(PRODUCT(E$ROW_PU$:H$ROW_LUNG$),2)</t>
  </si>
  <si>
    <t>1185.75</t>
  </si>
  <si>
    <t>VG.INT.02</t>
  </si>
  <si>
    <t/>
  </si>
  <si>
    <t>7.30</t>
  </si>
  <si>
    <t>3.100</t>
  </si>
  <si>
    <t>75.000</t>
  </si>
  <si>
    <t>ROUND(PRODUCT(E$ROW_PU$:H$ROW_LUNG$),2)</t>
  </si>
  <si>
    <t>1697.25</t>
  </si>
  <si>
    <t>3'</t>
  </si>
  <si>
    <t>SOMMANO kg</t>
  </si>
  <si>
    <t>ROUND(SUM(I$ROW_ID_SOMMANO_INIT$:I$ROW_ID_SOMMANO_FINE$),2)</t>
  </si>
  <si>
    <t>2883.00</t>
  </si>
  <si>
    <t>2.39</t>
  </si>
  <si>
    <t>ROUND(PRODUCT(I$ROW_SOMMANO_QTA$:J$ROW_UNITARIO$),2)</t>
  </si>
  <si>
    <t>6890.37</t>
  </si>
  <si>
    <t/>
  </si>
  <si>
    <t>215</t>
  </si>
  <si>
    <t>1C.05.200.0010.f</t>
  </si>
  <si>
    <t>Solaio composto da lastre prefabbricate in c.a. armate con rete metallica elettrosaldata e tralicci di irrigidimento, alleggerito con blocchi di polistirolo espanso. Comprese le lastre prefabbricate; i blocchi di polistirolo vergine densità non inferiore a 14 kg/m³; il calcestruzzo con C20/25 gettato in opera e vibrato per il completamento delle nervature, dei travetti rompitratta, del massetto all'incastro, per la soletta superiore; l'armatura provvisoria di sostegno. E' escluso il ferro tondo di armatura: - altezza totale 30 cm (5 lastra +20 polistirolo + 5 soletta)</t>
  </si>
  <si>
    <t>M I S U R A Z I O N I:</t>
  </si>
  <si>
    <t>PIANO INTERRATO</t>
  </si>
  <si>
    <t/>
  </si>
  <si>
    <t/>
  </si>
  <si>
    <t/>
  </si>
  <si>
    <t>0</t>
  </si>
  <si>
    <t>ROUND(PRODUCT(E$ROW_PU$:H$ROW_LUNG$),2)</t>
  </si>
  <si>
    <t>0.00</t>
  </si>
  <si>
    <t>VG.INT.02</t>
  </si>
  <si>
    <t/>
  </si>
  <si>
    <t>2.50</t>
  </si>
  <si>
    <t>2.150</t>
  </si>
  <si>
    <t/>
  </si>
  <si>
    <t>ROUND(PRODUCT(E$ROW_PU$:H$ROW_LUNG$),2)</t>
  </si>
  <si>
    <t>5.38</t>
  </si>
  <si>
    <t>3'</t>
  </si>
  <si>
    <t>SOMMANO m²</t>
  </si>
  <si>
    <t>ROUND(SUM(I$ROW_ID_SOMMANO_INIT$:I$ROW_ID_SOMMANO_FINE$),2)</t>
  </si>
  <si>
    <t>5.38</t>
  </si>
  <si>
    <t>64.55</t>
  </si>
  <si>
    <t>ROUND(PRODUCT(I$ROW_SOMMANO_QTA$:J$ROW_UNITARIO$),2)</t>
  </si>
  <si>
    <t>347.28</t>
  </si>
  <si>
    <t/>
  </si>
  <si>
    <t>216</t>
  </si>
  <si>
    <t>1C.22.040.0020.b</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</si>
  <si>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rampe di scale</t>
  </si>
  <si>
    <t>M I S U R A Z I O N I:</t>
  </si>
  <si>
    <t>PIANO INTERRATO</t>
  </si>
  <si>
    <t/>
  </si>
  <si>
    <t/>
  </si>
  <si>
    <t/>
  </si>
  <si>
    <t>0</t>
  </si>
  <si>
    <t>ROUND(PRODUCT(E$ROW_PU$:H$ROW_LUNG$),2)</t>
  </si>
  <si>
    <t>0.00</t>
  </si>
  <si>
    <t>VG.INT.02</t>
  </si>
  <si>
    <t/>
  </si>
  <si>
    <t>8.64</t>
  </si>
  <si>
    <t>1.000</t>
  </si>
  <si>
    <t>25.000</t>
  </si>
  <si>
    <t>ROUND(PRODUCT(E$ROW_PU$:H$ROW_LUNG$),2)</t>
  </si>
  <si>
    <t>216.00</t>
  </si>
  <si>
    <t>3'</t>
  </si>
  <si>
    <t>SOMMANO kg</t>
  </si>
  <si>
    <t>ROUND(SUM(I$ROW_ID_SOMMANO_INIT$:I$ROW_ID_SOMMANO_FINE$),2)</t>
  </si>
  <si>
    <t>216.00</t>
  </si>
  <si>
    <t>8.80</t>
  </si>
  <si>
    <t>ROUND(PRODUCT(I$ROW_SOMMANO_QTA$:J$ROW_UNITARIO$),2)</t>
  </si>
  <si>
    <t>1900.80</t>
  </si>
  <si>
    <t/>
  </si>
  <si>
    <t>217</t>
  </si>
  <si>
    <t>1C.04.810.0030.a</t>
  </si>
  <si>
    <t>Fasciatura di piano mediante fornitura e posa in opera di tessuti unidirezionali in materiale composito FRP. Il sistema di rinforzo strutturale, se non già coperto da Marcatura CE, dovrà essere coperto da Certificato di Idoneità Tecnica all'impiego (CIT) rilasciato dal Servizio Tecnico Centrale sulla base di Linee Guida approvate dal Consiglio Superiore dei Lavori Pubblici di cui al D.P.C.S.LL.PP. n.220 del 09-07-2015. La qualità dell'intervento è verificata con prove (da computarsi a parte) di pull-off da eseguirsi su apposita area campione e da quant'altro previsto dalla Normativa in vigore; il tipo e la quantità delle prove da eseguire devono essere commisurati all'importanza dell'intervento. Ove possibile, sono eseguite prove di carico (da computarsi a parte) prima e dopo l'intervento per valutare l'efficacia dello stesso, rilevando le deformazioni e lo stato tensionale del rinforzo sotto carico.	Sono compresi:	- l'applicazione di primer bicomponente a base di resine epossidiche, rispondente ai Criteri Ambientali Minimi di cui al Decreto 11 ottobre 2017 del Ministero dell'Ambiente e della tutela del Territorio e del Mare;	- livellamento della superficie mediante adesivo epossidico bicomponente in pasta marcato CE secondo EN 1504-4, per uno spessore minimo di 1,5 mm, rispondente ai Criteri Ambientali Minimi di cui al Decreto 11 ottobre 2017 del Ministero dell'Ambiente e della tutela del Territorio e del Mare;	- la stesura del primo strato di resina epossidica bicomponente per l'incollaggio delle fibre di rinforzo marcata CE secondo EN 1504-4, rispondente ai Criteri Ambientali Minimi di cui al Decreto 11 ottobre 2017 del Ministero dell'Ambiente e della tutela del Territorio e del Mare;	- l'applicazione del tessuto di rinforzo in fibra;	- la stesura del secondo strato di resina epossidica bicomponente marcata CE secondo EN 1504-4, rispondente ai Criteri Ambientali Minimi di cui al Decreto 11 ottobre 2017 del Ministero dell'Ambiente e della tutela del Territorio e del Mare;	- la rimozione di eventuali parti eccedenti di resina e l'eventuale spaglio di sabbia di quarzo asciutta sull'ultimo strato di resina ancora fresca (se prevista una successiva finitura).	È compresa la fornitura e la posa in opera di tutti i materiali sopra descritti e quanto altro occorre per dare il lavoro finito a regola d'arte.	Sono esclusi:	- l'eventuale esecuzione di demolizioni di intonaci e rivestimenti;	- l'eventuale regolarizzazione del supporto;	- le indagini e le prove pre e post intervento necessarie così come previste dalla Normativa in vigore;	- tutti i sussidi necessari per l'esecuzione dei lavori (ponteggi, impalcature, e/o attrezzature necessarie all'esecuzione dei lavori e le eventuali coperture installate a protezione degli agenti atmosferici e tutto quanto non espressamente indicato)	Il prezzo è per unità di superficie di rinforzo effettiva. Tipo:- tessuto in fibra di carbonio 300 g/m², modulo elastico a trazione 252 + o -2% GPa, resistenza meccanica a trazione &gt;= 4900 N/mm² (dati tessuto secco), classe 210C- 1° strato;</t>
  </si>
  <si>
    <t>M I S U R A Z I O N I:</t>
  </si>
  <si>
    <t>Previsto 1 pieno e 3 vuoti sulla superfice considerata - 30% della supefice complessiva</t>
  </si>
  <si>
    <t/>
  </si>
  <si>
    <t/>
  </si>
  <si>
    <t/>
  </si>
  <si>
    <t>0</t>
  </si>
  <si>
    <t>ROUND(PRODUCT(E$ROW_PU$:H$ROW_LUNG$),2)</t>
  </si>
  <si>
    <t>0.00</t>
  </si>
  <si>
    <t>Rinforzo Pareti</t>
  </si>
  <si>
    <t/>
  </si>
  <si>
    <t/>
  </si>
  <si>
    <t/>
  </si>
  <si>
    <t>0</t>
  </si>
  <si>
    <t>ROUND(PRODUCT(E$ROW_PU$:H$ROW_LUNG$),2)</t>
  </si>
  <si>
    <t>0.00</t>
  </si>
  <si>
    <t>VG.Sottotetto.01</t>
  </si>
  <si>
    <t>0.30</t>
  </si>
  <si>
    <t>13.10</t>
  </si>
  <si>
    <t/>
  </si>
  <si>
    <t>2.900</t>
  </si>
  <si>
    <t>ROUND(PRODUCT(E$ROW_PU$:H$ROW_LUNG$),2)</t>
  </si>
  <si>
    <t>11.40</t>
  </si>
  <si>
    <t>VG.Sottotetto.01</t>
  </si>
  <si>
    <t>0.30</t>
  </si>
  <si>
    <t>13.07</t>
  </si>
  <si>
    <t/>
  </si>
  <si>
    <t>6.300</t>
  </si>
  <si>
    <t>ROUND(PRODUCT(E$ROW_PU$:H$ROW_LUNG$),2)</t>
  </si>
  <si>
    <t>24.70</t>
  </si>
  <si>
    <t>VG.Sottotetto.01</t>
  </si>
  <si>
    <t>0.30</t>
  </si>
  <si>
    <t>9.53</t>
  </si>
  <si>
    <t/>
  </si>
  <si>
    <t>3.200</t>
  </si>
  <si>
    <t>ROUND(PRODUCT(E$ROW_PU$:H$ROW_LUNG$),2)</t>
  </si>
  <si>
    <t>9.15</t>
  </si>
  <si>
    <t>VG.Sottotetto.01</t>
  </si>
  <si>
    <t>0.30</t>
  </si>
  <si>
    <t>9.72</t>
  </si>
  <si>
    <t/>
  </si>
  <si>
    <t>3.900</t>
  </si>
  <si>
    <t>ROUND(PRODUCT(E$ROW_PU$:H$ROW_LUNG$),2)</t>
  </si>
  <si>
    <t>11.37</t>
  </si>
  <si>
    <t>VG.Sottotetto.02</t>
  </si>
  <si>
    <t>0.30</t>
  </si>
  <si>
    <t>3.25</t>
  </si>
  <si>
    <t/>
  </si>
  <si>
    <t>0.400</t>
  </si>
  <si>
    <t>ROUND(PRODUCT(E$ROW_PU$:H$ROW_LUNG$),2)</t>
  </si>
  <si>
    <t>0.39</t>
  </si>
  <si>
    <t>VG.Sottotetto.02</t>
  </si>
  <si>
    <t>0.30</t>
  </si>
  <si>
    <t>3.78</t>
  </si>
  <si>
    <t/>
  </si>
  <si>
    <t>1.100</t>
  </si>
  <si>
    <t>ROUND(PRODUCT(E$ROW_PU$:H$ROW_LUNG$),2)</t>
  </si>
  <si>
    <t>1.25</t>
  </si>
  <si>
    <t>VG.Sottotetto.02</t>
  </si>
  <si>
    <t>0.30</t>
  </si>
  <si>
    <t>3.82</t>
  </si>
  <si>
    <t/>
  </si>
  <si>
    <t>0.300</t>
  </si>
  <si>
    <t>ROUND(PRODUCT(E$ROW_PU$:H$ROW_LUNG$),2)</t>
  </si>
  <si>
    <t>0.34</t>
  </si>
  <si>
    <t>VG.Sottotetto.03</t>
  </si>
  <si>
    <t>0.30</t>
  </si>
  <si>
    <t>5.63</t>
  </si>
  <si>
    <t/>
  </si>
  <si>
    <t>1.100</t>
  </si>
  <si>
    <t>ROUND(PRODUCT(E$ROW_PU$:H$ROW_LUNG$),2)</t>
  </si>
  <si>
    <t>1.86</t>
  </si>
  <si>
    <t>VG.Sottotetto.03</t>
  </si>
  <si>
    <t>0.30</t>
  </si>
  <si>
    <t>5.66</t>
  </si>
  <si>
    <t/>
  </si>
  <si>
    <t>0.300</t>
  </si>
  <si>
    <t>ROUND(PRODUCT(E$ROW_PU$:H$ROW_LUNG$),2)</t>
  </si>
  <si>
    <t>0.51</t>
  </si>
  <si>
    <t>VG.Sottotetto.04</t>
  </si>
  <si>
    <t>0.30</t>
  </si>
  <si>
    <t>7.52</t>
  </si>
  <si>
    <t/>
  </si>
  <si>
    <t>4.300</t>
  </si>
  <si>
    <t>ROUND(PRODUCT(E$ROW_PU$:H$ROW_LUNG$),2)</t>
  </si>
  <si>
    <t>9.70</t>
  </si>
  <si>
    <t>VG.Sottotetto.04</t>
  </si>
  <si>
    <t>0.30</t>
  </si>
  <si>
    <t>7.42</t>
  </si>
  <si>
    <t/>
  </si>
  <si>
    <t>0.800</t>
  </si>
  <si>
    <t>ROUND(PRODUCT(E$ROW_PU$:H$ROW_LUNG$),2)</t>
  </si>
  <si>
    <t>1.78</t>
  </si>
  <si>
    <t>VG.Sottotetto.04</t>
  </si>
  <si>
    <t>0.30</t>
  </si>
  <si>
    <t>6.03</t>
  </si>
  <si>
    <t/>
  </si>
  <si>
    <t>2.300</t>
  </si>
  <si>
    <t>ROUND(PRODUCT(E$ROW_PU$:H$ROW_LUNG$),2)</t>
  </si>
  <si>
    <t>4.16</t>
  </si>
  <si>
    <t>VG.Sottotetto.04</t>
  </si>
  <si>
    <t>0.30</t>
  </si>
  <si>
    <t>5.81</t>
  </si>
  <si>
    <t/>
  </si>
  <si>
    <t>0.650</t>
  </si>
  <si>
    <t>ROUND(PRODUCT(E$ROW_PU$:H$ROW_LUNG$),2)</t>
  </si>
  <si>
    <t>1.13</t>
  </si>
  <si>
    <t>VG.Sottotetto.05</t>
  </si>
  <si>
    <t>0.30</t>
  </si>
  <si>
    <t>7.39</t>
  </si>
  <si>
    <t/>
  </si>
  <si>
    <t>0.700</t>
  </si>
  <si>
    <t>ROUND(PRODUCT(E$ROW_PU$:H$ROW_LUNG$),2)</t>
  </si>
  <si>
    <t>1.55</t>
  </si>
  <si>
    <t>VG.Sottotetto.05</t>
  </si>
  <si>
    <t>0.30</t>
  </si>
  <si>
    <t>4.77</t>
  </si>
  <si>
    <t/>
  </si>
  <si>
    <t>0.700</t>
  </si>
  <si>
    <t>ROUND(PRODUCT(E$ROW_PU$:H$ROW_LUNG$),2)</t>
  </si>
  <si>
    <t>1.00</t>
  </si>
  <si>
    <t>VG.Sottotetto.05</t>
  </si>
  <si>
    <t>0.30</t>
  </si>
  <si>
    <t>7.52</t>
  </si>
  <si>
    <t/>
  </si>
  <si>
    <t>0.800</t>
  </si>
  <si>
    <t>ROUND(PRODUCT(E$ROW_PU$:H$ROW_LUNG$),2)</t>
  </si>
  <si>
    <t>1.80</t>
  </si>
  <si>
    <t>VG.Sottotetto.05</t>
  </si>
  <si>
    <t>0.30</t>
  </si>
  <si>
    <t>4.73</t>
  </si>
  <si>
    <t/>
  </si>
  <si>
    <t>1.100</t>
  </si>
  <si>
    <t>ROUND(PRODUCT(E$ROW_PU$:H$ROW_LUNG$),2)</t>
  </si>
  <si>
    <t>1.56</t>
  </si>
  <si>
    <t>VG.Sottotetto.06</t>
  </si>
  <si>
    <t>0.30</t>
  </si>
  <si>
    <t>4.59</t>
  </si>
  <si>
    <t/>
  </si>
  <si>
    <t>4.300</t>
  </si>
  <si>
    <t>ROUND(PRODUCT(E$ROW_PU$:H$ROW_LUNG$),2)</t>
  </si>
  <si>
    <t>5.92</t>
  </si>
  <si>
    <t>VG.Sottotetto.06</t>
  </si>
  <si>
    <t>0.30</t>
  </si>
  <si>
    <t>5.81</t>
  </si>
  <si>
    <t/>
  </si>
  <si>
    <t>4.600</t>
  </si>
  <si>
    <t>ROUND(PRODUCT(E$ROW_PU$:H$ROW_LUNG$),2)</t>
  </si>
  <si>
    <t>8.02</t>
  </si>
  <si>
    <t>VG.Sottotetto.06</t>
  </si>
  <si>
    <t>0.30</t>
  </si>
  <si>
    <t>5.87</t>
  </si>
  <si>
    <t/>
  </si>
  <si>
    <t>4.500</t>
  </si>
  <si>
    <t>ROUND(PRODUCT(E$ROW_PU$:H$ROW_LUNG$),2)</t>
  </si>
  <si>
    <t>7.92</t>
  </si>
  <si>
    <t>VG.Sottotetto.07</t>
  </si>
  <si>
    <t>0.30</t>
  </si>
  <si>
    <t>10.09</t>
  </si>
  <si>
    <t/>
  </si>
  <si>
    <t>0.600</t>
  </si>
  <si>
    <t>ROUND(PRODUCT(E$ROW_PU$:H$ROW_LUNG$),2)</t>
  </si>
  <si>
    <t>1.82</t>
  </si>
  <si>
    <t>VG.Sottotetto.07</t>
  </si>
  <si>
    <t>0.30</t>
  </si>
  <si>
    <t>4.75</t>
  </si>
  <si>
    <t/>
  </si>
  <si>
    <t>1.000</t>
  </si>
  <si>
    <t>ROUND(PRODUCT(E$ROW_PU$:H$ROW_LUNG$),2)</t>
  </si>
  <si>
    <t>1.43</t>
  </si>
  <si>
    <t>VG.Sottotetto.08 </t>
  </si>
  <si>
    <t>0.30</t>
  </si>
  <si>
    <t>4.66</t>
  </si>
  <si>
    <t/>
  </si>
  <si>
    <t>0.600</t>
  </si>
  <si>
    <t>ROUND(PRODUCT(E$ROW_PU$:H$ROW_LUNG$),2)</t>
  </si>
  <si>
    <t>0.84</t>
  </si>
  <si>
    <t>VG.Sottotetto.08 </t>
  </si>
  <si>
    <t>0.30</t>
  </si>
  <si>
    <t>2.82</t>
  </si>
  <si>
    <t/>
  </si>
  <si>
    <t>0.700</t>
  </si>
  <si>
    <t>ROUND(PRODUCT(E$ROW_PU$:H$ROW_LUNG$),2)</t>
  </si>
  <si>
    <t>0.59</t>
  </si>
  <si>
    <t>VG.Sottotetto.09 </t>
  </si>
  <si>
    <t>0.30</t>
  </si>
  <si>
    <t>5.58</t>
  </si>
  <si>
    <t/>
  </si>
  <si>
    <t>0.550</t>
  </si>
  <si>
    <t>ROUND(PRODUCT(E$ROW_PU$:H$ROW_LUNG$),2)</t>
  </si>
  <si>
    <t>0.92</t>
  </si>
  <si>
    <t>VG.Sottotetto.09 </t>
  </si>
  <si>
    <t>0.30</t>
  </si>
  <si>
    <t>5.66</t>
  </si>
  <si>
    <t/>
  </si>
  <si>
    <t>4.350</t>
  </si>
  <si>
    <t>ROUND(PRODUCT(E$ROW_PU$:H$ROW_LUNG$),2)</t>
  </si>
  <si>
    <t>7.39</t>
  </si>
  <si>
    <t>VG.Sottotetto.10 </t>
  </si>
  <si>
    <t>0.30</t>
  </si>
  <si>
    <t>5.45</t>
  </si>
  <si>
    <t/>
  </si>
  <si>
    <t>0.750</t>
  </si>
  <si>
    <t>ROUND(PRODUCT(E$ROW_PU$:H$ROW_LUNG$),2)</t>
  </si>
  <si>
    <t>1.23</t>
  </si>
  <si>
    <t>VG.Sottotetto.10 </t>
  </si>
  <si>
    <t>0.30</t>
  </si>
  <si>
    <t>5.48</t>
  </si>
  <si>
    <t/>
  </si>
  <si>
    <t>1.350</t>
  </si>
  <si>
    <t>ROUND(PRODUCT(E$ROW_PU$:H$ROW_LUNG$),2)</t>
  </si>
  <si>
    <t>2.22</t>
  </si>
  <si>
    <t>VG.Sottotetto.11 </t>
  </si>
  <si>
    <t>0.30</t>
  </si>
  <si>
    <t>3.70</t>
  </si>
  <si>
    <t/>
  </si>
  <si>
    <t>0.750</t>
  </si>
  <si>
    <t>ROUND(PRODUCT(E$ROW_PU$:H$ROW_LUNG$),2)</t>
  </si>
  <si>
    <t>0.83</t>
  </si>
  <si>
    <t>VG.Sottotetto.11 </t>
  </si>
  <si>
    <t>0.30</t>
  </si>
  <si>
    <t>4.27</t>
  </si>
  <si>
    <t/>
  </si>
  <si>
    <t>0.650</t>
  </si>
  <si>
    <t>ROUND(PRODUCT(E$ROW_PU$:H$ROW_LUNG$),2)</t>
  </si>
  <si>
    <t>0.83</t>
  </si>
  <si>
    <t>VG.Sottotetto.11 </t>
  </si>
  <si>
    <t>0.30</t>
  </si>
  <si>
    <t>3.68</t>
  </si>
  <si>
    <t/>
  </si>
  <si>
    <t>1.350</t>
  </si>
  <si>
    <t>ROUND(PRODUCT(E$ROW_PU$:H$ROW_LUNG$),2)</t>
  </si>
  <si>
    <t>1.49</t>
  </si>
  <si>
    <t>VG.Sottotetto.11 </t>
  </si>
  <si>
    <t>0.30</t>
  </si>
  <si>
    <t>4.34</t>
  </si>
  <si>
    <t/>
  </si>
  <si>
    <t>1.350</t>
  </si>
  <si>
    <t>ROUND(PRODUCT(E$ROW_PU$:H$ROW_LUNG$),2)</t>
  </si>
  <si>
    <t>1.76</t>
  </si>
  <si>
    <t>3'</t>
  </si>
  <si>
    <t>SOMMANO m²</t>
  </si>
  <si>
    <t>ROUND(SUM(I$ROW_ID_SOMMANO_INIT$:I$ROW_ID_SOMMANO_FINE$),2)</t>
  </si>
  <si>
    <t>126.86</t>
  </si>
  <si>
    <t>257.03</t>
  </si>
  <si>
    <t>ROUND(PRODUCT(I$ROW_SOMMANO_QTA$:J$ROW_UNITARIO$),2)</t>
  </si>
  <si>
    <t>32606.83</t>
  </si>
  <si>
    <t/>
  </si>
  <si>
    <t>218</t>
  </si>
  <si>
    <t>N.P.043</t>
  </si>
  <si>
    <t>Fornitura e posa davanzali di finestra e soglie di porte finestra, spessore cm 5, con piano visto e coste levigate; forniti di gocciolatoio, con formazione di vaschetta in pendenza, con ribasso massimo di 2 cm, ricavata nello spessore della lastra. Compresa la malta di legante idraulico o idonei collanti, le assistenze murarie, la protezione in corso lavori, la pulizia finale e quanto altro necessario per dare l'opera finita in ogni sua parte. In pietra di Prun</t>
  </si>
  <si>
    <t>M I S U R A Z I O N I:</t>
  </si>
  <si>
    <t>PIANO AMMEZZATO</t>
  </si>
  <si>
    <t/>
  </si>
  <si>
    <t/>
  </si>
  <si>
    <t/>
  </si>
  <si>
    <t>0</t>
  </si>
  <si>
    <t>ROUND(PRODUCT(E$ROW_PU$:H$ROW_LUNG$),2)</t>
  </si>
  <si>
    <t>0.00</t>
  </si>
  <si>
    <t>VG.AM.01 - F01</t>
  </si>
  <si>
    <t/>
  </si>
  <si>
    <t>0.83</t>
  </si>
  <si>
    <t>0.550</t>
  </si>
  <si>
    <t/>
  </si>
  <si>
    <t>ROUND(PRODUCT(E$ROW_PU$:H$ROW_LUNG$),2)</t>
  </si>
  <si>
    <t>0.46</t>
  </si>
  <si>
    <t>VG.AM.03 - F02</t>
  </si>
  <si>
    <t/>
  </si>
  <si>
    <t>0.81</t>
  </si>
  <si>
    <t>0.550</t>
  </si>
  <si>
    <t/>
  </si>
  <si>
    <t>ROUND(PRODUCT(E$ROW_PU$:H$ROW_LUNG$),2)</t>
  </si>
  <si>
    <t>0.45</t>
  </si>
  <si>
    <t>PIANO PRIMO</t>
  </si>
  <si>
    <t/>
  </si>
  <si>
    <t/>
  </si>
  <si>
    <t/>
  </si>
  <si>
    <t>0</t>
  </si>
  <si>
    <t>ROUND(PRODUCT(E$ROW_PU$:H$ROW_LUNG$),2)</t>
  </si>
  <si>
    <t>0.00</t>
  </si>
  <si>
    <t>VG.1.01 - F18</t>
  </si>
  <si>
    <t/>
  </si>
  <si>
    <t>1.46</t>
  </si>
  <si>
    <t/>
  </si>
  <si>
    <t/>
  </si>
  <si>
    <t>ROUND(PRODUCT(E$ROW_PU$:H$ROW_LUNG$),2)</t>
  </si>
  <si>
    <t>1.46</t>
  </si>
  <si>
    <t>VG.1.01 - F19</t>
  </si>
  <si>
    <t/>
  </si>
  <si>
    <t>1.33</t>
  </si>
  <si>
    <t>0.550</t>
  </si>
  <si>
    <t/>
  </si>
  <si>
    <t>ROUND(PRODUCT(E$ROW_PU$:H$ROW_LUNG$),2)</t>
  </si>
  <si>
    <t>0.73</t>
  </si>
  <si>
    <t>VG.1.02 - F16</t>
  </si>
  <si>
    <t/>
  </si>
  <si>
    <t>1.42</t>
  </si>
  <si>
    <t>0.500</t>
  </si>
  <si>
    <t/>
  </si>
  <si>
    <t>ROUND(PRODUCT(E$ROW_PU$:H$ROW_LUNG$),2)</t>
  </si>
  <si>
    <t>0.71</t>
  </si>
  <si>
    <t>VG.1.02 - F17</t>
  </si>
  <si>
    <t/>
  </si>
  <si>
    <t>1.38</t>
  </si>
  <si>
    <t>0.500</t>
  </si>
  <si>
    <t/>
  </si>
  <si>
    <t>ROUND(PRODUCT(E$ROW_PU$:H$ROW_LUNG$),2)</t>
  </si>
  <si>
    <t>0.69</t>
  </si>
  <si>
    <t>VG.1.03 - F14</t>
  </si>
  <si>
    <t/>
  </si>
  <si>
    <t>1.31</t>
  </si>
  <si>
    <t>0.500</t>
  </si>
  <si>
    <t/>
  </si>
  <si>
    <t>ROUND(PRODUCT(E$ROW_PU$:H$ROW_LUNG$),2)</t>
  </si>
  <si>
    <t>0.66</t>
  </si>
  <si>
    <t>VG.1.03 - F15</t>
  </si>
  <si>
    <t/>
  </si>
  <si>
    <t>1.27</t>
  </si>
  <si>
    <t>0.500</t>
  </si>
  <si>
    <t/>
  </si>
  <si>
    <t>ROUND(PRODUCT(E$ROW_PU$:H$ROW_LUNG$),2)</t>
  </si>
  <si>
    <t>0.64</t>
  </si>
  <si>
    <t>VG.1.04 - F13</t>
  </si>
  <si>
    <t/>
  </si>
  <si>
    <t>1.30</t>
  </si>
  <si>
    <t>0.500</t>
  </si>
  <si>
    <t/>
  </si>
  <si>
    <t>ROUND(PRODUCT(E$ROW_PU$:H$ROW_LUNG$),2)</t>
  </si>
  <si>
    <t>0.65</t>
  </si>
  <si>
    <t>VG.1.04 - F12</t>
  </si>
  <si>
    <t/>
  </si>
  <si>
    <t>1.33</t>
  </si>
  <si>
    <t>0.500</t>
  </si>
  <si>
    <t/>
  </si>
  <si>
    <t>ROUND(PRODUCT(E$ROW_PU$:H$ROW_LUNG$),2)</t>
  </si>
  <si>
    <t>0.67</t>
  </si>
  <si>
    <t>VG.1.05 - F09 e F10</t>
  </si>
  <si>
    <t>2.00</t>
  </si>
  <si>
    <t>1.28</t>
  </si>
  <si>
    <t>0.500</t>
  </si>
  <si>
    <t/>
  </si>
  <si>
    <t>ROUND(PRODUCT(E$ROW_PU$:H$ROW_LUNG$),2)</t>
  </si>
  <si>
    <t>1.28</t>
  </si>
  <si>
    <t>VG.1.05 - F11</t>
  </si>
  <si>
    <t/>
  </si>
  <si>
    <t>1.33</t>
  </si>
  <si>
    <t>0.500</t>
  </si>
  <si>
    <t/>
  </si>
  <si>
    <t>ROUND(PRODUCT(E$ROW_PU$:H$ROW_LUNG$),2)</t>
  </si>
  <si>
    <t>0.67</t>
  </si>
  <si>
    <t>VG.1.07 - F01</t>
  </si>
  <si>
    <t/>
  </si>
  <si>
    <t>1.43</t>
  </si>
  <si>
    <t>0.550</t>
  </si>
  <si>
    <t/>
  </si>
  <si>
    <t>ROUND(PRODUCT(E$ROW_PU$:H$ROW_LUNG$),2)</t>
  </si>
  <si>
    <t>0.79</t>
  </si>
  <si>
    <t>VG.1.08 - F02</t>
  </si>
  <si>
    <t/>
  </si>
  <si>
    <t>1.34</t>
  </si>
  <si>
    <t>0.500</t>
  </si>
  <si>
    <t/>
  </si>
  <si>
    <t>ROUND(PRODUCT(E$ROW_PU$:H$ROW_LUNG$),2)</t>
  </si>
  <si>
    <t>0.67</t>
  </si>
  <si>
    <t>VG.1.08 - F03</t>
  </si>
  <si>
    <t/>
  </si>
  <si>
    <t>1.46</t>
  </si>
  <si>
    <t>0.500</t>
  </si>
  <si>
    <t/>
  </si>
  <si>
    <t>ROUND(PRODUCT(E$ROW_PU$:H$ROW_LUNG$),2)</t>
  </si>
  <si>
    <t>0.73</t>
  </si>
  <si>
    <t>VG.1.09 - F04 e F05</t>
  </si>
  <si>
    <t>2.00</t>
  </si>
  <si>
    <t>1.34</t>
  </si>
  <si>
    <t>0.500</t>
  </si>
  <si>
    <t/>
  </si>
  <si>
    <t>ROUND(PRODUCT(E$ROW_PU$:H$ROW_LUNG$),2)</t>
  </si>
  <si>
    <t>1.34</t>
  </si>
  <si>
    <t>VG.1.10 - F06 e F07</t>
  </si>
  <si>
    <t>2.00</t>
  </si>
  <si>
    <t>1.27</t>
  </si>
  <si>
    <t>0.500</t>
  </si>
  <si>
    <t/>
  </si>
  <si>
    <t>ROUND(PRODUCT(E$ROW_PU$:H$ROW_LUNG$),2)</t>
  </si>
  <si>
    <t>1.27</t>
  </si>
  <si>
    <t>VG.1.10 - F08</t>
  </si>
  <si>
    <t/>
  </si>
  <si>
    <t>1.35</t>
  </si>
  <si>
    <t>0.500</t>
  </si>
  <si>
    <t/>
  </si>
  <si>
    <t>ROUND(PRODUCT(E$ROW_PU$:H$ROW_LUNG$),2)</t>
  </si>
  <si>
    <t>0.68</t>
  </si>
  <si>
    <t>SOTTOTETTO</t>
  </si>
  <si>
    <t/>
  </si>
  <si>
    <t/>
  </si>
  <si>
    <t/>
  </si>
  <si>
    <t>0</t>
  </si>
  <si>
    <t>ROUND(PRODUCT(E$ROW_PU$:H$ROW_LUNG$),2)</t>
  </si>
  <si>
    <t>0.00</t>
  </si>
  <si>
    <t>VG.Sottotetto - F20</t>
  </si>
  <si>
    <t/>
  </si>
  <si>
    <t>1.15</t>
  </si>
  <si>
    <t>0.550</t>
  </si>
  <si>
    <t/>
  </si>
  <si>
    <t>ROUND(PRODUCT(E$ROW_PU$:H$ROW_LUNG$),2)</t>
  </si>
  <si>
    <t>0.63</t>
  </si>
  <si>
    <t>VG.Sottotetto - F22</t>
  </si>
  <si>
    <t/>
  </si>
  <si>
    <t>1.18</t>
  </si>
  <si>
    <t>0.550</t>
  </si>
  <si>
    <t/>
  </si>
  <si>
    <t>ROUND(PRODUCT(E$ROW_PU$:H$ROW_LUNG$),2)</t>
  </si>
  <si>
    <t>0.65</t>
  </si>
  <si>
    <t>VG.Sottotetto - F21</t>
  </si>
  <si>
    <t/>
  </si>
  <si>
    <t>1.27</t>
  </si>
  <si>
    <t>0.550</t>
  </si>
  <si>
    <t/>
  </si>
  <si>
    <t>ROUND(PRODUCT(E$ROW_PU$:H$ROW_LUNG$),2)</t>
  </si>
  <si>
    <t>0.70</t>
  </si>
  <si>
    <t>3'</t>
  </si>
  <si>
    <t>SOMMANO m2</t>
  </si>
  <si>
    <t>ROUND(SUM(I$ROW_ID_SOMMANO_INIT$:I$ROW_ID_SOMMANO_FINE$),2)</t>
  </si>
  <si>
    <t>16.53</t>
  </si>
  <si>
    <t>98.63</t>
  </si>
  <si>
    <t>ROUND(PRODUCT(I$ROW_SOMMANO_QTA$:J$ROW_UNITARIO$),2)</t>
  </si>
  <si>
    <t>1630.35</t>
  </si>
  <si>
    <t/>
  </si>
  <si>
    <t>219</t>
  </si>
  <si>
    <t>A04.001.015.a</t>
  </si>
  <si>
    <t>Massetto premiscelato a base di argilla espansa idrorepellente (assorbimento di umidità circa 1% a 30 minuti secondo UNI EN 13055-1), leganti specifici ed additivi, per massetti di finitura sottopavimento isolanti ed alleggeriti, dato in opera battuto e spianato anche in pendenza: spessore 5 cm. Prezzario Regione Emilia Romagna Aggionamento infrannuale 2022</t>
  </si>
  <si>
    <t>M I S U R A Z I O N I:</t>
  </si>
  <si>
    <t>PIANO INTERRATO</t>
  </si>
  <si>
    <t/>
  </si>
  <si>
    <t/>
  </si>
  <si>
    <t/>
  </si>
  <si>
    <t>0</t>
  </si>
  <si>
    <t>ROUND(PRODUCT(E$ROW_PU$:H$ROW_LUNG$),2)</t>
  </si>
  <si>
    <t>0.00</t>
  </si>
  <si>
    <t>VG.INT.01</t>
  </si>
  <si>
    <t>11.31</t>
  </si>
  <si>
    <t/>
  </si>
  <si>
    <t/>
  </si>
  <si>
    <t/>
  </si>
  <si>
    <t>ROUND(PRODUCT(E$ROW_PU$:H$ROW_LUNG$),2)</t>
  </si>
  <si>
    <t>11.31</t>
  </si>
  <si>
    <t>VG.INT.02</t>
  </si>
  <si>
    <t/>
  </si>
  <si>
    <t>2.15</t>
  </si>
  <si>
    <t>6.470</t>
  </si>
  <si>
    <t/>
  </si>
  <si>
    <t>ROUND(PRODUCT(E$ROW_PU$:H$ROW_LUNG$),2)</t>
  </si>
  <si>
    <t>13.91</t>
  </si>
  <si>
    <t>PIANO TERRA</t>
  </si>
  <si>
    <t/>
  </si>
  <si>
    <t/>
  </si>
  <si>
    <t/>
  </si>
  <si>
    <t>0</t>
  </si>
  <si>
    <t>ROUND(PRODUCT(E$ROW_PU$:H$ROW_LUNG$),2)</t>
  </si>
  <si>
    <t>0.00</t>
  </si>
  <si>
    <t>VG.0.01</t>
  </si>
  <si>
    <t>15.80</t>
  </si>
  <si>
    <t/>
  </si>
  <si>
    <t/>
  </si>
  <si>
    <t/>
  </si>
  <si>
    <t>ROUND(PRODUCT(E$ROW_PU$:H$ROW_LUNG$),2)</t>
  </si>
  <si>
    <t>15.80</t>
  </si>
  <si>
    <t>VG.0.02</t>
  </si>
  <si>
    <t>6.10</t>
  </si>
  <si>
    <t/>
  </si>
  <si>
    <t/>
  </si>
  <si>
    <t/>
  </si>
  <si>
    <t>ROUND(PRODUCT(E$ROW_PU$:H$ROW_LUNG$),2)</t>
  </si>
  <si>
    <t>6.10</t>
  </si>
  <si>
    <t>VG.0.03</t>
  </si>
  <si>
    <t>17.04</t>
  </si>
  <si>
    <t/>
  </si>
  <si>
    <t/>
  </si>
  <si>
    <t/>
  </si>
  <si>
    <t>ROUND(PRODUCT(E$ROW_PU$:H$ROW_LUNG$),2)</t>
  </si>
  <si>
    <t>17.04</t>
  </si>
  <si>
    <t>VG.0.04</t>
  </si>
  <si>
    <t>48.90</t>
  </si>
  <si>
    <t/>
  </si>
  <si>
    <t/>
  </si>
  <si>
    <t/>
  </si>
  <si>
    <t>ROUND(PRODUCT(E$ROW_PU$:H$ROW_LUNG$),2)</t>
  </si>
  <si>
    <t>48.90</t>
  </si>
  <si>
    <t>VG.0.06</t>
  </si>
  <si>
    <t>2.93</t>
  </si>
  <si>
    <t/>
  </si>
  <si>
    <t/>
  </si>
  <si>
    <t/>
  </si>
  <si>
    <t>ROUND(PRODUCT(E$ROW_PU$:H$ROW_LUNG$),2)</t>
  </si>
  <si>
    <t>2.93</t>
  </si>
  <si>
    <t>VG.0.07</t>
  </si>
  <si>
    <t>6.25</t>
  </si>
  <si>
    <t/>
  </si>
  <si>
    <t/>
  </si>
  <si>
    <t/>
  </si>
  <si>
    <t>ROUND(PRODUCT(E$ROW_PU$:H$ROW_LUNG$),2)</t>
  </si>
  <si>
    <t>6.25</t>
  </si>
  <si>
    <t>VG.0.08</t>
  </si>
  <si>
    <t>24.75</t>
  </si>
  <si>
    <t/>
  </si>
  <si>
    <t/>
  </si>
  <si>
    <t/>
  </si>
  <si>
    <t>ROUND(PRODUCT(E$ROW_PU$:H$ROW_LUNG$),2)</t>
  </si>
  <si>
    <t>24.75</t>
  </si>
  <si>
    <t>VG.0.09</t>
  </si>
  <si>
    <t>125.75</t>
  </si>
  <si>
    <t/>
  </si>
  <si>
    <t/>
  </si>
  <si>
    <t/>
  </si>
  <si>
    <t>ROUND(PRODUCT(E$ROW_PU$:H$ROW_LUNG$),2)</t>
  </si>
  <si>
    <t>125.75</t>
  </si>
  <si>
    <t>VG.0.10</t>
  </si>
  <si>
    <t>49.86</t>
  </si>
  <si>
    <t/>
  </si>
  <si>
    <t/>
  </si>
  <si>
    <t/>
  </si>
  <si>
    <t>ROUND(PRODUCT(E$ROW_PU$:H$ROW_LUNG$),2)</t>
  </si>
  <si>
    <t>49.86</t>
  </si>
  <si>
    <t>VG.0.11</t>
  </si>
  <si>
    <t>10.97</t>
  </si>
  <si>
    <t/>
  </si>
  <si>
    <t/>
  </si>
  <si>
    <t/>
  </si>
  <si>
    <t>ROUND(PRODUCT(E$ROW_PU$:H$ROW_LUNG$),2)</t>
  </si>
  <si>
    <t>10.97</t>
  </si>
  <si>
    <t>VG.0.12</t>
  </si>
  <si>
    <t>4.91</t>
  </si>
  <si>
    <t/>
  </si>
  <si>
    <t/>
  </si>
  <si>
    <t/>
  </si>
  <si>
    <t>ROUND(PRODUCT(E$ROW_PU$:H$ROW_LUNG$),2)</t>
  </si>
  <si>
    <t>4.91</t>
  </si>
  <si>
    <t>VG.0.15</t>
  </si>
  <si>
    <t>11.66</t>
  </si>
  <si>
    <t/>
  </si>
  <si>
    <t/>
  </si>
  <si>
    <t/>
  </si>
  <si>
    <t>ROUND(PRODUCT(E$ROW_PU$:H$ROW_LUNG$),2)</t>
  </si>
  <si>
    <t>11.66</t>
  </si>
  <si>
    <t>VG.0.16</t>
  </si>
  <si>
    <t>42.03</t>
  </si>
  <si>
    <t/>
  </si>
  <si>
    <t/>
  </si>
  <si>
    <t/>
  </si>
  <si>
    <t>ROUND(PRODUCT(E$ROW_PU$:H$ROW_LUNG$),2)</t>
  </si>
  <si>
    <t>42.03</t>
  </si>
  <si>
    <t>VG.0.17 - VG.0.18</t>
  </si>
  <si>
    <t>32.03</t>
  </si>
  <si>
    <t/>
  </si>
  <si>
    <t/>
  </si>
  <si>
    <t/>
  </si>
  <si>
    <t>ROUND(PRODUCT(E$ROW_PU$:H$ROW_LUNG$),2)</t>
  </si>
  <si>
    <t>32.03</t>
  </si>
  <si>
    <t>3'</t>
  </si>
  <si>
    <t>SOMMANO mq</t>
  </si>
  <si>
    <t>ROUND(SUM(I$ROW_ID_SOMMANO_INIT$:I$ROW_ID_SOMMANO_FINE$),2)</t>
  </si>
  <si>
    <t>424.20</t>
  </si>
  <si>
    <t>29.61</t>
  </si>
  <si>
    <t>ROUND(PRODUCT(I$ROW_SOMMANO_QTA$:J$ROW_UNITARIO$),2)</t>
  </si>
  <si>
    <t>12560.56</t>
  </si>
  <si>
    <t/>
  </si>
  <si>
    <t>220</t>
  </si>
  <si>
    <t>A04.001.015.b</t>
  </si>
  <si>
    <t>Massetto premiscelato a base di argilla espansa idrorepellente (assorbimento di umidità circa 1% a 30 minuti secondo UNI EN 13055-1), leganti specifici ed additivi, per massetti di finitura sottopavimento isolanti ed alleggeriti, dato in opera battuto e spianato anche in pendenza: per ogni cm in più. Prezzario Regione Emilia Romagna Aggionamento infrannuale 2022</t>
  </si>
  <si>
    <t>M I S U R A Z I O N I:</t>
  </si>
  <si>
    <t>PIANO INTERRATO</t>
  </si>
  <si>
    <t/>
  </si>
  <si>
    <t/>
  </si>
  <si>
    <t/>
  </si>
  <si>
    <t>0</t>
  </si>
  <si>
    <t>ROUND(PRODUCT(E$ROW_PU$:H$ROW_LUNG$),2)</t>
  </si>
  <si>
    <t>0.00</t>
  </si>
  <si>
    <t>VG.INT.01</t>
  </si>
  <si>
    <t>11.31</t>
  </si>
  <si>
    <t/>
  </si>
  <si>
    <t/>
  </si>
  <si>
    <t/>
  </si>
  <si>
    <t>ROUND(PRODUCT(E$ROW_PU$:H$ROW_LUNG$),2)</t>
  </si>
  <si>
    <t>11.31</t>
  </si>
  <si>
    <t>VG.INT.02</t>
  </si>
  <si>
    <t/>
  </si>
  <si>
    <t>2.15</t>
  </si>
  <si>
    <t>6.470</t>
  </si>
  <si>
    <t/>
  </si>
  <si>
    <t>ROUND(PRODUCT(E$ROW_PU$:H$ROW_LUNG$),2)</t>
  </si>
  <si>
    <t>13.91</t>
  </si>
  <si>
    <t>PIANO TERRA</t>
  </si>
  <si>
    <t/>
  </si>
  <si>
    <t/>
  </si>
  <si>
    <t/>
  </si>
  <si>
    <t>0</t>
  </si>
  <si>
    <t>ROUND(PRODUCT(E$ROW_PU$:H$ROW_LUNG$),2)</t>
  </si>
  <si>
    <t>0.00</t>
  </si>
  <si>
    <t>VG.0.01</t>
  </si>
  <si>
    <t>15.80</t>
  </si>
  <si>
    <t/>
  </si>
  <si>
    <t/>
  </si>
  <si>
    <t/>
  </si>
  <si>
    <t>ROUND(PRODUCT(E$ROW_PU$:H$ROW_LUNG$),2)</t>
  </si>
  <si>
    <t>15.80</t>
  </si>
  <si>
    <t>VG.0.02</t>
  </si>
  <si>
    <t>6.10</t>
  </si>
  <si>
    <t/>
  </si>
  <si>
    <t/>
  </si>
  <si>
    <t/>
  </si>
  <si>
    <t>ROUND(PRODUCT(E$ROW_PU$:H$ROW_LUNG$),2)</t>
  </si>
  <si>
    <t>6.10</t>
  </si>
  <si>
    <t>VG.0.03</t>
  </si>
  <si>
    <t>17.04</t>
  </si>
  <si>
    <t/>
  </si>
  <si>
    <t/>
  </si>
  <si>
    <t/>
  </si>
  <si>
    <t>ROUND(PRODUCT(E$ROW_PU$:H$ROW_LUNG$),2)</t>
  </si>
  <si>
    <t>17.04</t>
  </si>
  <si>
    <t>VG.0.04</t>
  </si>
  <si>
    <t>48.90</t>
  </si>
  <si>
    <t/>
  </si>
  <si>
    <t/>
  </si>
  <si>
    <t/>
  </si>
  <si>
    <t>ROUND(PRODUCT(E$ROW_PU$:H$ROW_LUNG$),2)</t>
  </si>
  <si>
    <t>48.90</t>
  </si>
  <si>
    <t>VG.0.06</t>
  </si>
  <si>
    <t>2.93</t>
  </si>
  <si>
    <t/>
  </si>
  <si>
    <t/>
  </si>
  <si>
    <t/>
  </si>
  <si>
    <t>ROUND(PRODUCT(E$ROW_PU$:H$ROW_LUNG$),2)</t>
  </si>
  <si>
    <t>2.93</t>
  </si>
  <si>
    <t>VG.0.07</t>
  </si>
  <si>
    <t>6.25</t>
  </si>
  <si>
    <t/>
  </si>
  <si>
    <t/>
  </si>
  <si>
    <t/>
  </si>
  <si>
    <t>ROUND(PRODUCT(E$ROW_PU$:H$ROW_LUNG$),2)</t>
  </si>
  <si>
    <t>6.25</t>
  </si>
  <si>
    <t>VG.0.08</t>
  </si>
  <si>
    <t>24.75</t>
  </si>
  <si>
    <t/>
  </si>
  <si>
    <t/>
  </si>
  <si>
    <t/>
  </si>
  <si>
    <t>ROUND(PRODUCT(E$ROW_PU$:H$ROW_LUNG$),2)</t>
  </si>
  <si>
    <t>24.75</t>
  </si>
  <si>
    <t>VG.0.09</t>
  </si>
  <si>
    <t>125.75</t>
  </si>
  <si>
    <t/>
  </si>
  <si>
    <t/>
  </si>
  <si>
    <t/>
  </si>
  <si>
    <t>ROUND(PRODUCT(E$ROW_PU$:H$ROW_LUNG$),2)</t>
  </si>
  <si>
    <t>125.75</t>
  </si>
  <si>
    <t>VG.0.10</t>
  </si>
  <si>
    <t>49.86</t>
  </si>
  <si>
    <t/>
  </si>
  <si>
    <t/>
  </si>
  <si>
    <t/>
  </si>
  <si>
    <t>ROUND(PRODUCT(E$ROW_PU$:H$ROW_LUNG$),2)</t>
  </si>
  <si>
    <t>49.86</t>
  </si>
  <si>
    <t>VG.0.11</t>
  </si>
  <si>
    <t>109.70</t>
  </si>
  <si>
    <t/>
  </si>
  <si>
    <t/>
  </si>
  <si>
    <t/>
  </si>
  <si>
    <t>ROUND(PRODUCT(E$ROW_PU$:H$ROW_LUNG$),2)</t>
  </si>
  <si>
    <t>109.70</t>
  </si>
  <si>
    <t>VG.0.12</t>
  </si>
  <si>
    <t>4.91</t>
  </si>
  <si>
    <t/>
  </si>
  <si>
    <t/>
  </si>
  <si>
    <t/>
  </si>
  <si>
    <t>ROUND(PRODUCT(E$ROW_PU$:H$ROW_LUNG$),2)</t>
  </si>
  <si>
    <t>4.91</t>
  </si>
  <si>
    <t>VG.0.15</t>
  </si>
  <si>
    <t>11.66</t>
  </si>
  <si>
    <t/>
  </si>
  <si>
    <t/>
  </si>
  <si>
    <t/>
  </si>
  <si>
    <t>ROUND(PRODUCT(E$ROW_PU$:H$ROW_LUNG$),2)</t>
  </si>
  <si>
    <t>11.66</t>
  </si>
  <si>
    <t>VG.0.16</t>
  </si>
  <si>
    <t>42.03</t>
  </si>
  <si>
    <t/>
  </si>
  <si>
    <t/>
  </si>
  <si>
    <t/>
  </si>
  <si>
    <t>ROUND(PRODUCT(E$ROW_PU$:H$ROW_LUNG$),2)</t>
  </si>
  <si>
    <t>42.03</t>
  </si>
  <si>
    <t>VG.0.17 - VG.0.18</t>
  </si>
  <si>
    <t>32.03</t>
  </si>
  <si>
    <t/>
  </si>
  <si>
    <t/>
  </si>
  <si>
    <t/>
  </si>
  <si>
    <t>ROUND(PRODUCT(E$ROW_PU$:H$ROW_LUNG$),2)</t>
  </si>
  <si>
    <t>32.03</t>
  </si>
  <si>
    <t>A detrarre trincee</t>
  </si>
  <si>
    <t/>
  </si>
  <si>
    <t/>
  </si>
  <si>
    <t/>
  </si>
  <si>
    <t>0</t>
  </si>
  <si>
    <t>ROUND(PRODUCT(E$ROW_PU$:H$ROW_LUNG$),2)</t>
  </si>
  <si>
    <t>0.00</t>
  </si>
  <si>
    <t>PIANO TERRA</t>
  </si>
  <si>
    <t/>
  </si>
  <si>
    <t/>
  </si>
  <si>
    <t/>
  </si>
  <si>
    <t>0</t>
  </si>
  <si>
    <t>ROUND(PRODUCT(E$ROW_PU$:H$ROW_LUNG$),2)</t>
  </si>
  <si>
    <t>0.00</t>
  </si>
  <si>
    <t>VG.0.03</t>
  </si>
  <si>
    <t/>
  </si>
  <si>
    <t>1.20</t>
  </si>
  <si>
    <t>2.340</t>
  </si>
  <si>
    <t/>
  </si>
  <si>
    <t>ROUND(PRODUCT(E$ROW_PU$:H$ROW_LUNG$,-1),2)</t>
  </si>
  <si>
    <t>-2.81</t>
  </si>
  <si>
    <t>3</t>
  </si>
  <si>
    <t>VG.0.04</t>
  </si>
  <si>
    <t/>
  </si>
  <si>
    <t>8.18</t>
  </si>
  <si>
    <t>1.200</t>
  </si>
  <si>
    <t/>
  </si>
  <si>
    <t>ROUND(PRODUCT(E$ROW_PU$:H$ROW_LUNG$,-1),2)</t>
  </si>
  <si>
    <t>-9.82</t>
  </si>
  <si>
    <t>3</t>
  </si>
  <si>
    <t>VG.0.04</t>
  </si>
  <si>
    <t/>
  </si>
  <si>
    <t>7.80</t>
  </si>
  <si>
    <t>1.200</t>
  </si>
  <si>
    <t/>
  </si>
  <si>
    <t>ROUND(PRODUCT(E$ROW_PU$:H$ROW_LUNG$,-1),2)</t>
  </si>
  <si>
    <t>-9.36</t>
  </si>
  <si>
    <t>3</t>
  </si>
  <si>
    <t>VG.0.07-0.08</t>
  </si>
  <si>
    <t/>
  </si>
  <si>
    <t>7.80</t>
  </si>
  <si>
    <t>1.200</t>
  </si>
  <si>
    <t/>
  </si>
  <si>
    <t>ROUND(PRODUCT(E$ROW_PU$:H$ROW_LUNG$,-1),2)</t>
  </si>
  <si>
    <t>-9.36</t>
  </si>
  <si>
    <t>3</t>
  </si>
  <si>
    <t>VG.0.07-0.08</t>
  </si>
  <si>
    <t/>
  </si>
  <si>
    <t>1.20</t>
  </si>
  <si>
    <t>2.040</t>
  </si>
  <si>
    <t/>
  </si>
  <si>
    <t>ROUND(PRODUCT(E$ROW_PU$:H$ROW_LUNG$,-1),2)</t>
  </si>
  <si>
    <t>-2.45</t>
  </si>
  <si>
    <t>3</t>
  </si>
  <si>
    <t>VG.0.09</t>
  </si>
  <si>
    <t/>
  </si>
  <si>
    <t>13.02</t>
  </si>
  <si>
    <t>1.200</t>
  </si>
  <si>
    <t/>
  </si>
  <si>
    <t>ROUND(PRODUCT(E$ROW_PU$:H$ROW_LUNG$,-1),2)</t>
  </si>
  <si>
    <t>-15.62</t>
  </si>
  <si>
    <t>3</t>
  </si>
  <si>
    <t>VG.0.09</t>
  </si>
  <si>
    <t/>
  </si>
  <si>
    <t>13.14</t>
  </si>
  <si>
    <t>1.200</t>
  </si>
  <si>
    <t/>
  </si>
  <si>
    <t>ROUND(PRODUCT(E$ROW_PU$:H$ROW_LUNG$,-1),2)</t>
  </si>
  <si>
    <t>-15.77</t>
  </si>
  <si>
    <t>3</t>
  </si>
  <si>
    <t>VG.0.09</t>
  </si>
  <si>
    <t/>
  </si>
  <si>
    <t>1.20</t>
  </si>
  <si>
    <t>9.280</t>
  </si>
  <si>
    <t/>
  </si>
  <si>
    <t>ROUND(PRODUCT(E$ROW_PU$:H$ROW_LUNG$,-1),2)</t>
  </si>
  <si>
    <t>-11.14</t>
  </si>
  <si>
    <t>3</t>
  </si>
  <si>
    <t>VG.0.09</t>
  </si>
  <si>
    <t/>
  </si>
  <si>
    <t>1.20</t>
  </si>
  <si>
    <t>9.370</t>
  </si>
  <si>
    <t/>
  </si>
  <si>
    <t>ROUND(PRODUCT(E$ROW_PU$:H$ROW_LUNG$,-1),2)</t>
  </si>
  <si>
    <t>-11.24</t>
  </si>
  <si>
    <t>3</t>
  </si>
  <si>
    <t>VG.0.10</t>
  </si>
  <si>
    <t/>
  </si>
  <si>
    <t>1.20</t>
  </si>
  <si>
    <t>10.060</t>
  </si>
  <si>
    <t/>
  </si>
  <si>
    <t>ROUND(PRODUCT(E$ROW_PU$:H$ROW_LUNG$,-1),2)</t>
  </si>
  <si>
    <t>-12.07</t>
  </si>
  <si>
    <t>3</t>
  </si>
  <si>
    <t>VG.0.10</t>
  </si>
  <si>
    <t/>
  </si>
  <si>
    <t>1.20</t>
  </si>
  <si>
    <t>10.090</t>
  </si>
  <si>
    <t/>
  </si>
  <si>
    <t>ROUND(PRODUCT(E$ROW_PU$:H$ROW_LUNG$,-1),2)</t>
  </si>
  <si>
    <t>-12.11</t>
  </si>
  <si>
    <t>3</t>
  </si>
  <si>
    <t>VG.0.16</t>
  </si>
  <si>
    <t>2.00</t>
  </si>
  <si>
    <t>6.65</t>
  </si>
  <si>
    <t>1.200</t>
  </si>
  <si>
    <t/>
  </si>
  <si>
    <t>ROUND(PRODUCT(E$ROW_PU$:H$ROW_LUNG$,-1),2)</t>
  </si>
  <si>
    <t>-15.96</t>
  </si>
  <si>
    <t>3</t>
  </si>
  <si>
    <t>VG.0.18</t>
  </si>
  <si>
    <t/>
  </si>
  <si>
    <t>1.20</t>
  </si>
  <si>
    <t>3.970</t>
  </si>
  <si>
    <t/>
  </si>
  <si>
    <t>ROUND(PRODUCT(E$ROW_PU$:H$ROW_LUNG$,-1),2)</t>
  </si>
  <si>
    <t>-4.76</t>
  </si>
  <si>
    <t>3</t>
  </si>
  <si>
    <t>3'</t>
  </si>
  <si>
    <t>SOMMANO mq</t>
  </si>
  <si>
    <t>ROUND(SUM(I$ROW_ID_SOMMANO_INIT$:I$ROW_ID_SOMMANO_FINE$),2)</t>
  </si>
  <si>
    <t>390.46</t>
  </si>
  <si>
    <t>7.28</t>
  </si>
  <si>
    <t>ROUND(PRODUCT(I$ROW_SOMMANO_QTA$:J$ROW_UNITARIO$),2)</t>
  </si>
  <si>
    <t>2842.55</t>
  </si>
  <si>
    <t/>
  </si>
  <si>
    <t>221</t>
  </si>
  <si>
    <t>N.P.011</t>
  </si>
  <si>
    <t>Realizzazione di Betoncino leggero a base di calce idraulica naturale NHL 3.5 tipo “Betoncino Strutturale Centrostorico NHL” o equivalente, predosato a base di argilla espansa tipo Lecapiù (assorbimento di umidità circa 1% a 30’), inerti naturali, additivi. Densità in opera circa 1400 kg/m3, resistenza a compressione cubica 18 MPa, resistenza a compressione cilindrica 15 MPa, modulo elastico &gt;= 10 GPa. Confezionamento e getto in opera secondo le indicazioni del produttore compreso idoneo additivo idrofobizzante. Esclusi armatura e casseri.</t>
  </si>
  <si>
    <t>M I S U R A Z I O N I:</t>
  </si>
  <si>
    <t>Pareti</t>
  </si>
  <si>
    <t/>
  </si>
  <si>
    <t/>
  </si>
  <si>
    <t/>
  </si>
  <si>
    <t>0</t>
  </si>
  <si>
    <t>ROUND(PRODUCT(E$ROW_PU$:H$ROW_LUNG$),2)</t>
  </si>
  <si>
    <t>0.00</t>
  </si>
  <si>
    <t>PIANO TERRA</t>
  </si>
  <si>
    <t/>
  </si>
  <si>
    <t/>
  </si>
  <si>
    <t/>
  </si>
  <si>
    <t>0</t>
  </si>
  <si>
    <t>ROUND(PRODUCT(E$ROW_PU$:H$ROW_LUNG$),2)</t>
  </si>
  <si>
    <t>0.00</t>
  </si>
  <si>
    <t>VG.0.03</t>
  </si>
  <si>
    <t>2.00</t>
  </si>
  <si>
    <t>1.20</t>
  </si>
  <si>
    <t>0.150</t>
  </si>
  <si>
    <t>0.420</t>
  </si>
  <si>
    <t>ROUND(PRODUCT(E$ROW_PU$:H$ROW_LUNG$),2)</t>
  </si>
  <si>
    <t>0.15</t>
  </si>
  <si>
    <t>VG.0.03</t>
  </si>
  <si>
    <t>2.00</t>
  </si>
  <si>
    <t>2.34</t>
  </si>
  <si>
    <t>0.150</t>
  </si>
  <si>
    <t>0.420</t>
  </si>
  <si>
    <t>ROUND(PRODUCT(E$ROW_PU$:H$ROW_LUNG$),2)</t>
  </si>
  <si>
    <t>0.29</t>
  </si>
  <si>
    <t>VG.0.04</t>
  </si>
  <si>
    <t>2.00</t>
  </si>
  <si>
    <t>8.18</t>
  </si>
  <si>
    <t>0.150</t>
  </si>
  <si>
    <t>0.420</t>
  </si>
  <si>
    <t>ROUND(PRODUCT(E$ROW_PU$:H$ROW_LUNG$),2)</t>
  </si>
  <si>
    <t>1.03</t>
  </si>
  <si>
    <t>VG.0.04</t>
  </si>
  <si>
    <t>2.00</t>
  </si>
  <si>
    <t>1.20</t>
  </si>
  <si>
    <t>0.150</t>
  </si>
  <si>
    <t>0.420</t>
  </si>
  <si>
    <t>ROUND(PRODUCT(E$ROW_PU$:H$ROW_LUNG$),2)</t>
  </si>
  <si>
    <t>0.15</t>
  </si>
  <si>
    <t>VG.0.04</t>
  </si>
  <si>
    <t>2.00</t>
  </si>
  <si>
    <t>7.80</t>
  </si>
  <si>
    <t>0.150</t>
  </si>
  <si>
    <t>0.420</t>
  </si>
  <si>
    <t>ROUND(PRODUCT(E$ROW_PU$:H$ROW_LUNG$),2)</t>
  </si>
  <si>
    <t>0.98</t>
  </si>
  <si>
    <t>VG.0.04</t>
  </si>
  <si>
    <t>2.00</t>
  </si>
  <si>
    <t>1.20</t>
  </si>
  <si>
    <t>0.150</t>
  </si>
  <si>
    <t>0.420</t>
  </si>
  <si>
    <t>ROUND(PRODUCT(E$ROW_PU$:H$ROW_LUNG$),2)</t>
  </si>
  <si>
    <t>0.15</t>
  </si>
  <si>
    <t>VG.0.07-0.08</t>
  </si>
  <si>
    <t>2.00</t>
  </si>
  <si>
    <t>7.80</t>
  </si>
  <si>
    <t>0.150</t>
  </si>
  <si>
    <t>0.420</t>
  </si>
  <si>
    <t>ROUND(PRODUCT(E$ROW_PU$:H$ROW_LUNG$),2)</t>
  </si>
  <si>
    <t>0.98</t>
  </si>
  <si>
    <t>VG.0.07-0.08</t>
  </si>
  <si>
    <t>2.00</t>
  </si>
  <si>
    <t>3.24</t>
  </si>
  <si>
    <t>0.150</t>
  </si>
  <si>
    <t>0.420</t>
  </si>
  <si>
    <t>ROUND(PRODUCT(E$ROW_PU$:H$ROW_LUNG$),2)</t>
  </si>
  <si>
    <t>0.41</t>
  </si>
  <si>
    <t>VG.0.09</t>
  </si>
  <si>
    <t/>
  </si>
  <si>
    <t>13.02</t>
  </si>
  <si>
    <t>0.150</t>
  </si>
  <si>
    <t>0.420</t>
  </si>
  <si>
    <t>ROUND(PRODUCT(E$ROW_PU$:H$ROW_LUNG$),2)</t>
  </si>
  <si>
    <t>0.82</t>
  </si>
  <si>
    <t>VG.0.09</t>
  </si>
  <si>
    <t/>
  </si>
  <si>
    <t>13.14</t>
  </si>
  <si>
    <t>0.150</t>
  </si>
  <si>
    <t>0.420</t>
  </si>
  <si>
    <t>ROUND(PRODUCT(E$ROW_PU$:H$ROW_LUNG$),2)</t>
  </si>
  <si>
    <t>0.83</t>
  </si>
  <si>
    <t>VG.0.09</t>
  </si>
  <si>
    <t/>
  </si>
  <si>
    <t>9.28</t>
  </si>
  <si>
    <t>0.150</t>
  </si>
  <si>
    <t>0.420</t>
  </si>
  <si>
    <t>ROUND(PRODUCT(E$ROW_PU$:H$ROW_LUNG$),2)</t>
  </si>
  <si>
    <t>0.58</t>
  </si>
  <si>
    <t>VG.0.09</t>
  </si>
  <si>
    <t/>
  </si>
  <si>
    <t>9.37</t>
  </si>
  <si>
    <t>0.150</t>
  </si>
  <si>
    <t>0.420</t>
  </si>
  <si>
    <t>ROUND(PRODUCT(E$ROW_PU$:H$ROW_LUNG$),2)</t>
  </si>
  <si>
    <t>0.59</t>
  </si>
  <si>
    <t>VG.0.09</t>
  </si>
  <si>
    <t>2.00</t>
  </si>
  <si>
    <t>10.60</t>
  </si>
  <si>
    <t>0.150</t>
  </si>
  <si>
    <t>0.420</t>
  </si>
  <si>
    <t>ROUND(PRODUCT(E$ROW_PU$:H$ROW_LUNG$),2)</t>
  </si>
  <si>
    <t>1.34</t>
  </si>
  <si>
    <t>VG.0.09</t>
  </si>
  <si>
    <t>2.00</t>
  </si>
  <si>
    <t>6.91</t>
  </si>
  <si>
    <t>0.150</t>
  </si>
  <si>
    <t>0.420</t>
  </si>
  <si>
    <t>ROUND(PRODUCT(E$ROW_PU$:H$ROW_LUNG$),2)</t>
  </si>
  <si>
    <t>0.87</t>
  </si>
  <si>
    <t>VG.0.10</t>
  </si>
  <si>
    <t>2.00</t>
  </si>
  <si>
    <t>10.06</t>
  </si>
  <si>
    <t>0.150</t>
  </si>
  <si>
    <t>0.420</t>
  </si>
  <si>
    <t>ROUND(PRODUCT(E$ROW_PU$:H$ROW_LUNG$),2)</t>
  </si>
  <si>
    <t>1.27</t>
  </si>
  <si>
    <t>VG.0.10</t>
  </si>
  <si>
    <t>4.00</t>
  </si>
  <si>
    <t>1.20</t>
  </si>
  <si>
    <t>0.150</t>
  </si>
  <si>
    <t>0.420</t>
  </si>
  <si>
    <t>ROUND(PRODUCT(E$ROW_PU$:H$ROW_LUNG$),2)</t>
  </si>
  <si>
    <t>0.30</t>
  </si>
  <si>
    <t>VG.0.10</t>
  </si>
  <si>
    <t>2.00</t>
  </si>
  <si>
    <t>10.09</t>
  </si>
  <si>
    <t>0.150</t>
  </si>
  <si>
    <t>0.420</t>
  </si>
  <si>
    <t>ROUND(PRODUCT(E$ROW_PU$:H$ROW_LUNG$),2)</t>
  </si>
  <si>
    <t>1.27</t>
  </si>
  <si>
    <t>VG.0.16</t>
  </si>
  <si>
    <t>4.00</t>
  </si>
  <si>
    <t>6.65</t>
  </si>
  <si>
    <t>0.150</t>
  </si>
  <si>
    <t>0.420</t>
  </si>
  <si>
    <t>ROUND(PRODUCT(E$ROW_PU$:H$ROW_LUNG$),2)</t>
  </si>
  <si>
    <t>1.68</t>
  </si>
  <si>
    <t>VG.0.16</t>
  </si>
  <si>
    <t>4.00</t>
  </si>
  <si>
    <t>1.20</t>
  </si>
  <si>
    <t>0.150</t>
  </si>
  <si>
    <t>0.420</t>
  </si>
  <si>
    <t>ROUND(PRODUCT(E$ROW_PU$:H$ROW_LUNG$),2)</t>
  </si>
  <si>
    <t>0.30</t>
  </si>
  <si>
    <t>VG.0.18</t>
  </si>
  <si>
    <t>2.00</t>
  </si>
  <si>
    <t>1.20</t>
  </si>
  <si>
    <t>0.150</t>
  </si>
  <si>
    <t>0.420</t>
  </si>
  <si>
    <t>ROUND(PRODUCT(E$ROW_PU$:H$ROW_LUNG$),2)</t>
  </si>
  <si>
    <t>0.15</t>
  </si>
  <si>
    <t>VG.0.18</t>
  </si>
  <si>
    <t>2.00</t>
  </si>
  <si>
    <t>3.97</t>
  </si>
  <si>
    <t>0.150</t>
  </si>
  <si>
    <t>0.420</t>
  </si>
  <si>
    <t>ROUND(PRODUCT(E$ROW_PU$:H$ROW_LUNG$),2)</t>
  </si>
  <si>
    <t>0.50</t>
  </si>
  <si>
    <t>Magrone</t>
  </si>
  <si>
    <t/>
  </si>
  <si>
    <t/>
  </si>
  <si>
    <t/>
  </si>
  <si>
    <t>0</t>
  </si>
  <si>
    <t>ROUND(PRODUCT(E$ROW_PU$:H$ROW_LUNG$),2)</t>
  </si>
  <si>
    <t>0.00</t>
  </si>
  <si>
    <t>PIANO TERRA</t>
  </si>
  <si>
    <t/>
  </si>
  <si>
    <t/>
  </si>
  <si>
    <t/>
  </si>
  <si>
    <t>0</t>
  </si>
  <si>
    <t>ROUND(PRODUCT(E$ROW_PU$:H$ROW_LUNG$),2)</t>
  </si>
  <si>
    <t>0.00</t>
  </si>
  <si>
    <t>VG.0.03</t>
  </si>
  <si>
    <t/>
  </si>
  <si>
    <t>1.20</t>
  </si>
  <si>
    <t>2.340</t>
  </si>
  <si>
    <t>0.100</t>
  </si>
  <si>
    <t>ROUND(PRODUCT(E$ROW_PU$:H$ROW_LUNG$),2)</t>
  </si>
  <si>
    <t>0.28</t>
  </si>
  <si>
    <t>VG.0.04</t>
  </si>
  <si>
    <t/>
  </si>
  <si>
    <t>8.18</t>
  </si>
  <si>
    <t>1.200</t>
  </si>
  <si>
    <t>0.100</t>
  </si>
  <si>
    <t>ROUND(PRODUCT(E$ROW_PU$:H$ROW_LUNG$),2)</t>
  </si>
  <si>
    <t>0.98</t>
  </si>
  <si>
    <t>VG.0.04</t>
  </si>
  <si>
    <t/>
  </si>
  <si>
    <t>7.80</t>
  </si>
  <si>
    <t>1.200</t>
  </si>
  <si>
    <t>0.100</t>
  </si>
  <si>
    <t>ROUND(PRODUCT(E$ROW_PU$:H$ROW_LUNG$),2)</t>
  </si>
  <si>
    <t>0.94</t>
  </si>
  <si>
    <t>VG.0.07-0.08</t>
  </si>
  <si>
    <t/>
  </si>
  <si>
    <t>7.80</t>
  </si>
  <si>
    <t>1.200</t>
  </si>
  <si>
    <t>0.100</t>
  </si>
  <si>
    <t>ROUND(PRODUCT(E$ROW_PU$:H$ROW_LUNG$),2)</t>
  </si>
  <si>
    <t>0.94</t>
  </si>
  <si>
    <t>VG.0.07-0.08</t>
  </si>
  <si>
    <t/>
  </si>
  <si>
    <t>1.20</t>
  </si>
  <si>
    <t>2.040</t>
  </si>
  <si>
    <t>0.100</t>
  </si>
  <si>
    <t>ROUND(PRODUCT(E$ROW_PU$:H$ROW_LUNG$),2)</t>
  </si>
  <si>
    <t>0.24</t>
  </si>
  <si>
    <t>VG.0.09</t>
  </si>
  <si>
    <t/>
  </si>
  <si>
    <t>13.02</t>
  </si>
  <si>
    <t>1.200</t>
  </si>
  <si>
    <t>0.100</t>
  </si>
  <si>
    <t>ROUND(PRODUCT(E$ROW_PU$:H$ROW_LUNG$),2)</t>
  </si>
  <si>
    <t>1.56</t>
  </si>
  <si>
    <t>VG.0.09</t>
  </si>
  <si>
    <t/>
  </si>
  <si>
    <t>13.14</t>
  </si>
  <si>
    <t>1.200</t>
  </si>
  <si>
    <t>0.100</t>
  </si>
  <si>
    <t>ROUND(PRODUCT(E$ROW_PU$:H$ROW_LUNG$),2)</t>
  </si>
  <si>
    <t>1.58</t>
  </si>
  <si>
    <t>VG.0.09</t>
  </si>
  <si>
    <t/>
  </si>
  <si>
    <t>1.20</t>
  </si>
  <si>
    <t>9.280</t>
  </si>
  <si>
    <t>0.100</t>
  </si>
  <si>
    <t>ROUND(PRODUCT(E$ROW_PU$:H$ROW_LUNG$),2)</t>
  </si>
  <si>
    <t>1.11</t>
  </si>
  <si>
    <t>VG.0.09</t>
  </si>
  <si>
    <t/>
  </si>
  <si>
    <t>1.20</t>
  </si>
  <si>
    <t>9.370</t>
  </si>
  <si>
    <t>0.100</t>
  </si>
  <si>
    <t>ROUND(PRODUCT(E$ROW_PU$:H$ROW_LUNG$),2)</t>
  </si>
  <si>
    <t>1.12</t>
  </si>
  <si>
    <t>VG.0.10</t>
  </si>
  <si>
    <t/>
  </si>
  <si>
    <t>1.20</t>
  </si>
  <si>
    <t>10.060</t>
  </si>
  <si>
    <t>0.100</t>
  </si>
  <si>
    <t>ROUND(PRODUCT(E$ROW_PU$:H$ROW_LUNG$),2)</t>
  </si>
  <si>
    <t>1.21</t>
  </si>
  <si>
    <t>VG.0.10</t>
  </si>
  <si>
    <t/>
  </si>
  <si>
    <t>1.20</t>
  </si>
  <si>
    <t>10.090</t>
  </si>
  <si>
    <t>0.100</t>
  </si>
  <si>
    <t>ROUND(PRODUCT(E$ROW_PU$:H$ROW_LUNG$),2)</t>
  </si>
  <si>
    <t>1.21</t>
  </si>
  <si>
    <t>VG.0.16</t>
  </si>
  <si>
    <t>2.00</t>
  </si>
  <si>
    <t>6.65</t>
  </si>
  <si>
    <t>1.200</t>
  </si>
  <si>
    <t>0.100</t>
  </si>
  <si>
    <t>ROUND(PRODUCT(E$ROW_PU$:H$ROW_LUNG$),2)</t>
  </si>
  <si>
    <t>1.60</t>
  </si>
  <si>
    <t>VG.0.18</t>
  </si>
  <si>
    <t/>
  </si>
  <si>
    <t>1.20</t>
  </si>
  <si>
    <t>3.970</t>
  </si>
  <si>
    <t>0.100</t>
  </si>
  <si>
    <t>ROUND(PRODUCT(E$ROW_PU$:H$ROW_LUNG$),2)</t>
  </si>
  <si>
    <t>0.48</t>
  </si>
  <si>
    <t>Fondazione</t>
  </si>
  <si>
    <t/>
  </si>
  <si>
    <t/>
  </si>
  <si>
    <t/>
  </si>
  <si>
    <t>0</t>
  </si>
  <si>
    <t>ROUND(PRODUCT(E$ROW_PU$:H$ROW_LUNG$),2)</t>
  </si>
  <si>
    <t>0.00</t>
  </si>
  <si>
    <t>PIANO TERRA</t>
  </si>
  <si>
    <t/>
  </si>
  <si>
    <t/>
  </si>
  <si>
    <t/>
  </si>
  <si>
    <t>0</t>
  </si>
  <si>
    <t>ROUND(PRODUCT(E$ROW_PU$:H$ROW_LUNG$),2)</t>
  </si>
  <si>
    <t>0.00</t>
  </si>
  <si>
    <t>VG.0.03</t>
  </si>
  <si>
    <t/>
  </si>
  <si>
    <t>1.20</t>
  </si>
  <si>
    <t>2.340</t>
  </si>
  <si>
    <t>0.200</t>
  </si>
  <si>
    <t>ROUND(PRODUCT(E$ROW_PU$:H$ROW_LUNG$),2)</t>
  </si>
  <si>
    <t>0.56</t>
  </si>
  <si>
    <t>VG.0.04</t>
  </si>
  <si>
    <t/>
  </si>
  <si>
    <t>8.18</t>
  </si>
  <si>
    <t>1.200</t>
  </si>
  <si>
    <t>0.200</t>
  </si>
  <si>
    <t>ROUND(PRODUCT(E$ROW_PU$:H$ROW_LUNG$),2)</t>
  </si>
  <si>
    <t>1.96</t>
  </si>
  <si>
    <t>VG.0.04</t>
  </si>
  <si>
    <t/>
  </si>
  <si>
    <t>7.80</t>
  </si>
  <si>
    <t>1.200</t>
  </si>
  <si>
    <t>0.200</t>
  </si>
  <si>
    <t>ROUND(PRODUCT(E$ROW_PU$:H$ROW_LUNG$),2)</t>
  </si>
  <si>
    <t>1.87</t>
  </si>
  <si>
    <t>VG.0.07-0.08</t>
  </si>
  <si>
    <t/>
  </si>
  <si>
    <t>7.80</t>
  </si>
  <si>
    <t>1.200</t>
  </si>
  <si>
    <t>0.200</t>
  </si>
  <si>
    <t>ROUND(PRODUCT(E$ROW_PU$:H$ROW_LUNG$),2)</t>
  </si>
  <si>
    <t>1.87</t>
  </si>
  <si>
    <t>VG.0.07-0.08</t>
  </si>
  <si>
    <t/>
  </si>
  <si>
    <t>1.20</t>
  </si>
  <si>
    <t>2.040</t>
  </si>
  <si>
    <t>0.200</t>
  </si>
  <si>
    <t>ROUND(PRODUCT(E$ROW_PU$:H$ROW_LUNG$),2)</t>
  </si>
  <si>
    <t>0.49</t>
  </si>
  <si>
    <t>VG.0.09</t>
  </si>
  <si>
    <t/>
  </si>
  <si>
    <t>13.02</t>
  </si>
  <si>
    <t>1.200</t>
  </si>
  <si>
    <t>0.200</t>
  </si>
  <si>
    <t>ROUND(PRODUCT(E$ROW_PU$:H$ROW_LUNG$),2)</t>
  </si>
  <si>
    <t>3.12</t>
  </si>
  <si>
    <t>VG.0.09</t>
  </si>
  <si>
    <t/>
  </si>
  <si>
    <t>13.14</t>
  </si>
  <si>
    <t>1.200</t>
  </si>
  <si>
    <t>0.200</t>
  </si>
  <si>
    <t>ROUND(PRODUCT(E$ROW_PU$:H$ROW_LUNG$),2)</t>
  </si>
  <si>
    <t>3.15</t>
  </si>
  <si>
    <t>VG.0.09</t>
  </si>
  <si>
    <t/>
  </si>
  <si>
    <t>1.20</t>
  </si>
  <si>
    <t>9.280</t>
  </si>
  <si>
    <t>0.200</t>
  </si>
  <si>
    <t>ROUND(PRODUCT(E$ROW_PU$:H$ROW_LUNG$),2)</t>
  </si>
  <si>
    <t>2.23</t>
  </si>
  <si>
    <t>VG.0.09</t>
  </si>
  <si>
    <t/>
  </si>
  <si>
    <t>1.20</t>
  </si>
  <si>
    <t>9.370</t>
  </si>
  <si>
    <t>0.200</t>
  </si>
  <si>
    <t>ROUND(PRODUCT(E$ROW_PU$:H$ROW_LUNG$),2)</t>
  </si>
  <si>
    <t>2.25</t>
  </si>
  <si>
    <t>VG.0.10</t>
  </si>
  <si>
    <t/>
  </si>
  <si>
    <t>1.20</t>
  </si>
  <si>
    <t>10.060</t>
  </si>
  <si>
    <t>0.200</t>
  </si>
  <si>
    <t>ROUND(PRODUCT(E$ROW_PU$:H$ROW_LUNG$),2)</t>
  </si>
  <si>
    <t>2.41</t>
  </si>
  <si>
    <t>VG.0.10</t>
  </si>
  <si>
    <t/>
  </si>
  <si>
    <t>1.20</t>
  </si>
  <si>
    <t>10.090</t>
  </si>
  <si>
    <t>0.200</t>
  </si>
  <si>
    <t>ROUND(PRODUCT(E$ROW_PU$:H$ROW_LUNG$),2)</t>
  </si>
  <si>
    <t>2.42</t>
  </si>
  <si>
    <t>VG.0.16</t>
  </si>
  <si>
    <t>2.00</t>
  </si>
  <si>
    <t>6.65</t>
  </si>
  <si>
    <t>1.200</t>
  </si>
  <si>
    <t>0.200</t>
  </si>
  <si>
    <t>ROUND(PRODUCT(E$ROW_PU$:H$ROW_LUNG$),2)</t>
  </si>
  <si>
    <t>3.19</t>
  </si>
  <si>
    <t>VG.0.18</t>
  </si>
  <si>
    <t/>
  </si>
  <si>
    <t>1.20</t>
  </si>
  <si>
    <t>3.970</t>
  </si>
  <si>
    <t>0.200</t>
  </si>
  <si>
    <t>ROUND(PRODUCT(E$ROW_PU$:H$ROW_LUNG$),2)</t>
  </si>
  <si>
    <t>0.95</t>
  </si>
  <si>
    <t>3'</t>
  </si>
  <si>
    <t>SOMMANO m3</t>
  </si>
  <si>
    <t>ROUND(SUM(I$ROW_ID_SOMMANO_INIT$:I$ROW_ID_SOMMANO_FINE$),2)</t>
  </si>
  <si>
    <t>54.36</t>
  </si>
  <si>
    <t>835.59</t>
  </si>
  <si>
    <t>ROUND(PRODUCT(I$ROW_SOMMANO_QTA$:J$ROW_UNITARIO$),2)</t>
  </si>
  <si>
    <t>45422.67</t>
  </si>
  <si>
    <t/>
  </si>
  <si>
    <t>222</t>
  </si>
  <si>
    <t>1C.04.400.0010.b</t>
  </si>
  <si>
    <t>Casseforme per getti in calcestruzzo, eseguite fino a 4,50 m dal piano d'appoggio, con impiego di pannelli di legno lamellare, comprese armature di sostegno, disarmante, manutenzione e disarmo: - per murature di cantinato ed in elevazione, di qualsiasi spessore</t>
  </si>
  <si>
    <t>M I S U R A Z I O N I:</t>
  </si>
  <si>
    <t>PIANO TERRA</t>
  </si>
  <si>
    <t/>
  </si>
  <si>
    <t/>
  </si>
  <si>
    <t/>
  </si>
  <si>
    <t>0</t>
  </si>
  <si>
    <t>ROUND(PRODUCT(E$ROW_PU$:H$ROW_LUNG$),2)</t>
  </si>
  <si>
    <t>0.00</t>
  </si>
  <si>
    <t>Pareti</t>
  </si>
  <si>
    <t/>
  </si>
  <si>
    <t/>
  </si>
  <si>
    <t/>
  </si>
  <si>
    <t>0</t>
  </si>
  <si>
    <t>ROUND(PRODUCT(E$ROW_PU$:H$ROW_LUNG$),2)</t>
  </si>
  <si>
    <t>0.00</t>
  </si>
  <si>
    <t>VG.0.03</t>
  </si>
  <si>
    <t>2.00</t>
  </si>
  <si>
    <t>1.20</t>
  </si>
  <si>
    <t/>
  </si>
  <si>
    <t>0.420</t>
  </si>
  <si>
    <t>ROUND(PRODUCT(E$ROW_PU$:H$ROW_LUNG$),2)</t>
  </si>
  <si>
    <t>1.01</t>
  </si>
  <si>
    <t>VG.0.03</t>
  </si>
  <si>
    <t>2.00</t>
  </si>
  <si>
    <t>2.34</t>
  </si>
  <si>
    <t/>
  </si>
  <si>
    <t>0.420</t>
  </si>
  <si>
    <t>ROUND(PRODUCT(E$ROW_PU$:H$ROW_LUNG$),2)</t>
  </si>
  <si>
    <t>1.97</t>
  </si>
  <si>
    <t>VG.0.04</t>
  </si>
  <si>
    <t>2.00</t>
  </si>
  <si>
    <t>8.18</t>
  </si>
  <si>
    <t/>
  </si>
  <si>
    <t>0.420</t>
  </si>
  <si>
    <t>ROUND(PRODUCT(E$ROW_PU$:H$ROW_LUNG$),2)</t>
  </si>
  <si>
    <t>6.87</t>
  </si>
  <si>
    <t>VG.0.04</t>
  </si>
  <si>
    <t>2.00</t>
  </si>
  <si>
    <t>1.20</t>
  </si>
  <si>
    <t/>
  </si>
  <si>
    <t>0.420</t>
  </si>
  <si>
    <t>ROUND(PRODUCT(E$ROW_PU$:H$ROW_LUNG$),2)</t>
  </si>
  <si>
    <t>1.01</t>
  </si>
  <si>
    <t>VG.0.04</t>
  </si>
  <si>
    <t>2.00</t>
  </si>
  <si>
    <t>7.80</t>
  </si>
  <si>
    <t/>
  </si>
  <si>
    <t>0.420</t>
  </si>
  <si>
    <t>ROUND(PRODUCT(E$ROW_PU$:H$ROW_LUNG$),2)</t>
  </si>
  <si>
    <t>6.55</t>
  </si>
  <si>
    <t>VG.0.04</t>
  </si>
  <si>
    <t>2.00</t>
  </si>
  <si>
    <t>1.20</t>
  </si>
  <si>
    <t/>
  </si>
  <si>
    <t>0.420</t>
  </si>
  <si>
    <t>ROUND(PRODUCT(E$ROW_PU$:H$ROW_LUNG$),2)</t>
  </si>
  <si>
    <t>1.01</t>
  </si>
  <si>
    <t>VG.0.07-0.08</t>
  </si>
  <si>
    <t>2.00</t>
  </si>
  <si>
    <t>7.80</t>
  </si>
  <si>
    <t/>
  </si>
  <si>
    <t>0.420</t>
  </si>
  <si>
    <t>ROUND(PRODUCT(E$ROW_PU$:H$ROW_LUNG$),2)</t>
  </si>
  <si>
    <t>6.55</t>
  </si>
  <si>
    <t>VG.0.07-0.08</t>
  </si>
  <si>
    <t>2.00</t>
  </si>
  <si>
    <t>3.24</t>
  </si>
  <si>
    <t/>
  </si>
  <si>
    <t>0.420</t>
  </si>
  <si>
    <t>ROUND(PRODUCT(E$ROW_PU$:H$ROW_LUNG$),2)</t>
  </si>
  <si>
    <t>2.72</t>
  </si>
  <si>
    <t>VG.0.09</t>
  </si>
  <si>
    <t/>
  </si>
  <si>
    <t>13.02</t>
  </si>
  <si>
    <t/>
  </si>
  <si>
    <t>0.420</t>
  </si>
  <si>
    <t>ROUND(PRODUCT(E$ROW_PU$:H$ROW_LUNG$),2)</t>
  </si>
  <si>
    <t>5.47</t>
  </si>
  <si>
    <t>VG.0.09</t>
  </si>
  <si>
    <t/>
  </si>
  <si>
    <t>13.14</t>
  </si>
  <si>
    <t/>
  </si>
  <si>
    <t>0.420</t>
  </si>
  <si>
    <t>ROUND(PRODUCT(E$ROW_PU$:H$ROW_LUNG$),2)</t>
  </si>
  <si>
    <t>5.52</t>
  </si>
  <si>
    <t>VG.0.09</t>
  </si>
  <si>
    <t/>
  </si>
  <si>
    <t>9.28</t>
  </si>
  <si>
    <t/>
  </si>
  <si>
    <t>0.420</t>
  </si>
  <si>
    <t>ROUND(PRODUCT(E$ROW_PU$:H$ROW_LUNG$),2)</t>
  </si>
  <si>
    <t>3.90</t>
  </si>
  <si>
    <t>VG.0.09</t>
  </si>
  <si>
    <t/>
  </si>
  <si>
    <t>9.37</t>
  </si>
  <si>
    <t/>
  </si>
  <si>
    <t>0.420</t>
  </si>
  <si>
    <t>ROUND(PRODUCT(E$ROW_PU$:H$ROW_LUNG$),2)</t>
  </si>
  <si>
    <t>3.94</t>
  </si>
  <si>
    <t>VG.0.09</t>
  </si>
  <si>
    <t>2.00</t>
  </si>
  <si>
    <t>10.60</t>
  </si>
  <si>
    <t/>
  </si>
  <si>
    <t>0.420</t>
  </si>
  <si>
    <t>ROUND(PRODUCT(E$ROW_PU$:H$ROW_LUNG$),2)</t>
  </si>
  <si>
    <t>8.90</t>
  </si>
  <si>
    <t>VG.0.09</t>
  </si>
  <si>
    <t>2.00</t>
  </si>
  <si>
    <t>6.91</t>
  </si>
  <si>
    <t/>
  </si>
  <si>
    <t>0.420</t>
  </si>
  <si>
    <t>ROUND(PRODUCT(E$ROW_PU$:H$ROW_LUNG$),2)</t>
  </si>
  <si>
    <t>5.80</t>
  </si>
  <si>
    <t>VG.0.10</t>
  </si>
  <si>
    <t>2.00</t>
  </si>
  <si>
    <t>10.06</t>
  </si>
  <si>
    <t/>
  </si>
  <si>
    <t>0.420</t>
  </si>
  <si>
    <t>ROUND(PRODUCT(E$ROW_PU$:H$ROW_LUNG$),2)</t>
  </si>
  <si>
    <t>8.45</t>
  </si>
  <si>
    <t>VG.0.10</t>
  </si>
  <si>
    <t>4.00</t>
  </si>
  <si>
    <t>1.20</t>
  </si>
  <si>
    <t/>
  </si>
  <si>
    <t>0.420</t>
  </si>
  <si>
    <t>ROUND(PRODUCT(E$ROW_PU$:H$ROW_LUNG$),2)</t>
  </si>
  <si>
    <t>2.02</t>
  </si>
  <si>
    <t>VG.0.10</t>
  </si>
  <si>
    <t>2.00</t>
  </si>
  <si>
    <t>10.09</t>
  </si>
  <si>
    <t/>
  </si>
  <si>
    <t>0.420</t>
  </si>
  <si>
    <t>ROUND(PRODUCT(E$ROW_PU$:H$ROW_LUNG$),2)</t>
  </si>
  <si>
    <t>8.48</t>
  </si>
  <si>
    <t>VG.0.16</t>
  </si>
  <si>
    <t>4.00</t>
  </si>
  <si>
    <t>6.65</t>
  </si>
  <si>
    <t/>
  </si>
  <si>
    <t>0.420</t>
  </si>
  <si>
    <t>ROUND(PRODUCT(E$ROW_PU$:H$ROW_LUNG$),2)</t>
  </si>
  <si>
    <t>11.17</t>
  </si>
  <si>
    <t>VG.0.16</t>
  </si>
  <si>
    <t>4.00</t>
  </si>
  <si>
    <t>1.20</t>
  </si>
  <si>
    <t/>
  </si>
  <si>
    <t>0.420</t>
  </si>
  <si>
    <t>ROUND(PRODUCT(E$ROW_PU$:H$ROW_LUNG$),2)</t>
  </si>
  <si>
    <t>2.02</t>
  </si>
  <si>
    <t>VG.0.18</t>
  </si>
  <si>
    <t>2.00</t>
  </si>
  <si>
    <t>1.20</t>
  </si>
  <si>
    <t/>
  </si>
  <si>
    <t>0.420</t>
  </si>
  <si>
    <t>ROUND(PRODUCT(E$ROW_PU$:H$ROW_LUNG$),2)</t>
  </si>
  <si>
    <t>1.01</t>
  </si>
  <si>
    <t>VG.0.18</t>
  </si>
  <si>
    <t>2.00</t>
  </si>
  <si>
    <t>3.97</t>
  </si>
  <si>
    <t/>
  </si>
  <si>
    <t>0.420</t>
  </si>
  <si>
    <t>ROUND(PRODUCT(E$ROW_PU$:H$ROW_LUNG$),2)</t>
  </si>
  <si>
    <t>3.33</t>
  </si>
  <si>
    <t>3'</t>
  </si>
  <si>
    <t>SOMMANO m²</t>
  </si>
  <si>
    <t>ROUND(SUM(I$ROW_ID_SOMMANO_INIT$:I$ROW_ID_SOMMANO_FINE$),2)</t>
  </si>
  <si>
    <t>97.70</t>
  </si>
  <si>
    <t>21.87</t>
  </si>
  <si>
    <t>ROUND(PRODUCT(I$ROW_SOMMANO_QTA$:J$ROW_UNITARIO$),2)</t>
  </si>
  <si>
    <t>2136.70</t>
  </si>
  <si>
    <t/>
  </si>
  <si>
    <t>223</t>
  </si>
  <si>
    <t>1C.04.450.0020</t>
  </si>
  <si>
    <t>Rete  di acciaio elettrosaldata, rispondente ai Criteri Ambientali Minimi di cui al Decreto 11 ottobre 2017 del Ministero dell'Ambiente e della tutela del Territorio e del Mare, con caratteristiche rispondenti alla norma UNI EN 10080 e prodotto con sistemi di controllo di produzione in stabilimento di cui al D.M.17/01/2018,  in opera compreso sormonti, tagli,  sfridi, legature:</t>
  </si>
  <si>
    <t>M I S U R A Z I O N I:</t>
  </si>
  <si>
    <t>Doppia ete elettrosaldata diam 16/20x20 peso 16.32 kg/mq con un incremento del 5% per tagli, sfridi ecc si considera un peso di 17,14 Kg/mq x2 = 34,28 Kg/mq</t>
  </si>
  <si>
    <t/>
  </si>
  <si>
    <t/>
  </si>
  <si>
    <t/>
  </si>
  <si>
    <t>0</t>
  </si>
  <si>
    <t>ROUND(PRODUCT(E$ROW_PU$:H$ROW_LUNG$),2)</t>
  </si>
  <si>
    <t>0.00</t>
  </si>
  <si>
    <t>Per rete elettrosaldata necessaria per la soletta delle trincee fare riferimento a "Fondazioni"</t>
  </si>
  <si>
    <t/>
  </si>
  <si>
    <t/>
  </si>
  <si>
    <t/>
  </si>
  <si>
    <t>0</t>
  </si>
  <si>
    <t>ROUND(PRODUCT(E$ROW_PU$:H$ROW_LUNG$),2)</t>
  </si>
  <si>
    <t>0.00</t>
  </si>
  <si>
    <t>Vedi voce n° 222 [m² 97.70]</t>
  </si>
  <si>
    <t/>
  </si>
  <si>
    <t/>
  </si>
  <si>
    <t/>
  </si>
  <si>
    <t>34.280</t>
  </si>
  <si>
    <t>ROUND(PRODUCT(E$ROW_PU$:H$ROW_LUNG$,97.70),2)</t>
  </si>
  <si>
    <t>3349.16</t>
  </si>
  <si>
    <t>3'</t>
  </si>
  <si>
    <t>SOMMANO kg</t>
  </si>
  <si>
    <t>ROUND(SUM(I$ROW_ID_SOMMANO_INIT$:I$ROW_ID_SOMMANO_FINE$),2)</t>
  </si>
  <si>
    <t>3349.16</t>
  </si>
  <si>
    <t>2.20</t>
  </si>
  <si>
    <t>ROUND(PRODUCT(I$ROW_SOMMANO_QTA$:J$ROW_UNITARIO$),2)</t>
  </si>
  <si>
    <t>7368.15</t>
  </si>
  <si>
    <t/>
  </si>
  <si>
    <t>224</t>
  </si>
  <si>
    <t>N.P.027</t>
  </si>
  <si>
    <t>Esecuzione di davanzali di finestre in con doppia fila di tavelline, poste in opera in idonea pendenza, legata con malta di calce e avente aggetto di 5 cm. Compreso il taglio per gocciolatoio, gli oneri per le necessarie opere provvisionali e di sicurezza, l'esecuzione effettuata con ogni cura ed accortezza al fine di non intaccare le strutture, lo sgombero, la raccolta differenziata del materiale di risulta, il conferimento con trasporto in discarica autorizzata del materiale di risulta, l'indennità di discarica e quanto altro necessario per dare il lavoro finito a regola d'arte. Largezza media 55 cm prezzo a metro lineare di davanzale.</t>
  </si>
  <si>
    <t>M I S U R A Z I O N I:</t>
  </si>
  <si>
    <t>PIANO TERRA</t>
  </si>
  <si>
    <t/>
  </si>
  <si>
    <t/>
  </si>
  <si>
    <t/>
  </si>
  <si>
    <t>0</t>
  </si>
  <si>
    <t>ROUND(PRODUCT(E$ROW_PU$:H$ROW_LUNG$),2)</t>
  </si>
  <si>
    <t>0.00</t>
  </si>
  <si>
    <t>VG.0.03 - F13</t>
  </si>
  <si>
    <t/>
  </si>
  <si>
    <t>0.80</t>
  </si>
  <si>
    <t/>
  </si>
  <si>
    <t/>
  </si>
  <si>
    <t>ROUND(PRODUCT(E$ROW_PU$:H$ROW_LUNG$),2)</t>
  </si>
  <si>
    <t>0.80</t>
  </si>
  <si>
    <t>VG.0.03 - F14</t>
  </si>
  <si>
    <t/>
  </si>
  <si>
    <t>0.84</t>
  </si>
  <si>
    <t/>
  </si>
  <si>
    <t/>
  </si>
  <si>
    <t>ROUND(PRODUCT(E$ROW_PU$:H$ROW_LUNG$),2)</t>
  </si>
  <si>
    <t>0.84</t>
  </si>
  <si>
    <t>VG.0.04 - F11</t>
  </si>
  <si>
    <t/>
  </si>
  <si>
    <t>1.11</t>
  </si>
  <si>
    <t/>
  </si>
  <si>
    <t/>
  </si>
  <si>
    <t>ROUND(PRODUCT(E$ROW_PU$:H$ROW_LUNG$),2)</t>
  </si>
  <si>
    <t>1.11</t>
  </si>
  <si>
    <t>VG.0.04 - F12</t>
  </si>
  <si>
    <t/>
  </si>
  <si>
    <t>1.13</t>
  </si>
  <si>
    <t/>
  </si>
  <si>
    <t/>
  </si>
  <si>
    <t>ROUND(PRODUCT(E$ROW_PU$:H$ROW_LUNG$),2)</t>
  </si>
  <si>
    <t>1.13</t>
  </si>
  <si>
    <t>VG.0.06 - F10</t>
  </si>
  <si>
    <t/>
  </si>
  <si>
    <t>0.68</t>
  </si>
  <si>
    <t/>
  </si>
  <si>
    <t/>
  </si>
  <si>
    <t>ROUND(PRODUCT(E$ROW_PU$:H$ROW_LUNG$),2)</t>
  </si>
  <si>
    <t>0.68</t>
  </si>
  <si>
    <t>VG.0.08 - F08-F09</t>
  </si>
  <si>
    <t>2.00</t>
  </si>
  <si>
    <t>1.10</t>
  </si>
  <si>
    <t/>
  </si>
  <si>
    <t/>
  </si>
  <si>
    <t>ROUND(PRODUCT(E$ROW_PU$:H$ROW_LUNG$),2)</t>
  </si>
  <si>
    <t>2.20</t>
  </si>
  <si>
    <t>VG.0.09 - F01-F02</t>
  </si>
  <si>
    <t>2.00</t>
  </si>
  <si>
    <t>1.60</t>
  </si>
  <si>
    <t/>
  </si>
  <si>
    <t/>
  </si>
  <si>
    <t>ROUND(PRODUCT(E$ROW_PU$:H$ROW_LUNG$),2)</t>
  </si>
  <si>
    <t>3.20</t>
  </si>
  <si>
    <t>VG.0.09 - I01</t>
  </si>
  <si>
    <t/>
  </si>
  <si>
    <t>0.91</t>
  </si>
  <si>
    <t/>
  </si>
  <si>
    <t/>
  </si>
  <si>
    <t>ROUND(PRODUCT(E$ROW_PU$:H$ROW_LUNG$),2)</t>
  </si>
  <si>
    <t>0.91</t>
  </si>
  <si>
    <t>VG.0.11 - F03</t>
  </si>
  <si>
    <t/>
  </si>
  <si>
    <t>1.14</t>
  </si>
  <si>
    <t/>
  </si>
  <si>
    <t/>
  </si>
  <si>
    <t>ROUND(PRODUCT(E$ROW_PU$:H$ROW_LUNG$),2)</t>
  </si>
  <si>
    <t>1.14</t>
  </si>
  <si>
    <t>VG.0.15 - F04</t>
  </si>
  <si>
    <t/>
  </si>
  <si>
    <t>1.17</t>
  </si>
  <si>
    <t/>
  </si>
  <si>
    <t/>
  </si>
  <si>
    <t>ROUND(PRODUCT(E$ROW_PU$:H$ROW_LUNG$),2)</t>
  </si>
  <si>
    <t>1.17</t>
  </si>
  <si>
    <t>VG.0.16 - F05</t>
  </si>
  <si>
    <t/>
  </si>
  <si>
    <t>1.16</t>
  </si>
  <si>
    <t/>
  </si>
  <si>
    <t/>
  </si>
  <si>
    <t>ROUND(PRODUCT(E$ROW_PU$:H$ROW_LUNG$),2)</t>
  </si>
  <si>
    <t>1.16</t>
  </si>
  <si>
    <t>VG.0.16 - F06</t>
  </si>
  <si>
    <t/>
  </si>
  <si>
    <t>1.17</t>
  </si>
  <si>
    <t/>
  </si>
  <si>
    <t/>
  </si>
  <si>
    <t>ROUND(PRODUCT(E$ROW_PU$:H$ROW_LUNG$),2)</t>
  </si>
  <si>
    <t>1.17</t>
  </si>
  <si>
    <t>VG.0.17 - F07</t>
  </si>
  <si>
    <t/>
  </si>
  <si>
    <t>1.08</t>
  </si>
  <si>
    <t/>
  </si>
  <si>
    <t/>
  </si>
  <si>
    <t>ROUND(PRODUCT(E$ROW_PU$:H$ROW_LUNG$),2)</t>
  </si>
  <si>
    <t>1.08</t>
  </si>
  <si>
    <t>3'</t>
  </si>
  <si>
    <t>SOMMANO m</t>
  </si>
  <si>
    <t>ROUND(SUM(I$ROW_ID_SOMMANO_INIT$:I$ROW_ID_SOMMANO_FINE$),2)</t>
  </si>
  <si>
    <t>16.59</t>
  </si>
  <si>
    <t>90.88</t>
  </si>
  <si>
    <t>ROUND(PRODUCT(I$ROW_SOMMANO_QTA$:J$ROW_UNITARIO$),2)</t>
  </si>
  <si>
    <t>1507.70</t>
  </si>
  <si>
    <t/>
  </si>
  <si>
    <t>225</t>
  </si>
  <si>
    <t>1C.04.820.0010.c</t>
  </si>
  <si>
    <t>Consolidamento di volte, cupole ed archi in muratura di pietrame o mattoni, in laterizio o gesso, mediante fornitura e posa in opera di un sistema costituito da una malta premiscelata bicomponente, rispondente ai Criteri Ambientali Minimi di cui al Decreto 11 ottobre 2017 del Ministero dell'Ambiente e della tutela del Territorio e del Mare, a base cementizia o a base calce, fibrorinforzata ad elevata duttilità, marcata secondo EN 998-2, spessore totale 1,5 cm, e da una rete in materiale composito per il rinforzo strutturale “armato” (FRCM). 	Sono compresi:	- la livellazione delle superfici;	- la fornitura e la posa in opera del primo strato di malta;	- la fornitura e posa in opera di rete in materiale composito;	- la fornitura e posa in opera del secondo strato di malta;	È inoltre compreso quanto altro occorre per dare il lavoro finito.	Escluse le sarciture delle lesioni.- rete in fibra di carbonio, grammatura 200 g/mq, maglia 10 x 10 mm, modulo elastico 252±2% GPa, resistenza a trazione 260 kN/m</t>
  </si>
  <si>
    <t>M I S U R A Z I O N I:</t>
  </si>
  <si>
    <t>Ammesso il solo utilizzo di malta a base di calce</t>
  </si>
  <si>
    <t/>
  </si>
  <si>
    <t/>
  </si>
  <si>
    <t/>
  </si>
  <si>
    <t>0</t>
  </si>
  <si>
    <t>ROUND(PRODUCT(E$ROW_PU$:H$ROW_LUNG$),2)</t>
  </si>
  <si>
    <t>0.00</t>
  </si>
  <si>
    <t>PIANO INTERRATO</t>
  </si>
  <si>
    <t/>
  </si>
  <si>
    <t/>
  </si>
  <si>
    <t/>
  </si>
  <si>
    <t>0</t>
  </si>
  <si>
    <t>ROUND(PRODUCT(E$ROW_PU$:H$ROW_LUNG$),2)</t>
  </si>
  <si>
    <t>0.00</t>
  </si>
  <si>
    <t>VG.INT.01</t>
  </si>
  <si>
    <t/>
  </si>
  <si>
    <t>3.55</t>
  </si>
  <si>
    <t>3.660</t>
  </si>
  <si>
    <t/>
  </si>
  <si>
    <t>ROUND(PRODUCT(E$ROW_PU$:H$ROW_LUNG$),2)</t>
  </si>
  <si>
    <t>12.99</t>
  </si>
  <si>
    <t>3'</t>
  </si>
  <si>
    <t>SOMMANO m²</t>
  </si>
  <si>
    <t>ROUND(SUM(I$ROW_ID_SOMMANO_INIT$:I$ROW_ID_SOMMANO_FINE$),2)</t>
  </si>
  <si>
    <t>12.99</t>
  </si>
  <si>
    <t>195.24</t>
  </si>
  <si>
    <t>ROUND(PRODUCT(I$ROW_SOMMANO_QTA$:J$ROW_UNITARIO$),2)</t>
  </si>
  <si>
    <t>2536.17</t>
  </si>
  <si>
    <t/>
  </si>
  <si>
    <t>226</t>
  </si>
  <si>
    <t>N.P.028</t>
  </si>
  <si>
    <t>Esecuzione di inghisaggio mediante fornitura e posa di barra sfioccata in carbonio Ø 8 mm, previa esecuzione e pulizia del foro, da fissarsi alla struttura tramite resina epossidica e porzione di tessuto in fibra di carbonio. Il tutto secondo le indicazioni della D.LL.	Nel prezzo si intendono compresi e compensati gli oneri per l'approvvigionamento del materiale, la formazione e il disfacimento dei piani di lavoro, lo sgombero, il trasporto alle pubbliche discariche del materiale di risulta, l'indennità di discarica e quant'altro necessario per dare il lavoro finito a regola d'arte.</t>
  </si>
  <si>
    <t>M I S U R A Z I O N I:</t>
  </si>
  <si>
    <t>Passo 50 cm</t>
  </si>
  <si>
    <t/>
  </si>
  <si>
    <t/>
  </si>
  <si>
    <t/>
  </si>
  <si>
    <t>0</t>
  </si>
  <si>
    <t>ROUND(PRODUCT(E$ROW_PU$:H$ROW_LUNG$),2)</t>
  </si>
  <si>
    <t>0.00</t>
  </si>
  <si>
    <t>SOTTOTETTO</t>
  </si>
  <si>
    <t/>
  </si>
  <si>
    <t/>
  </si>
  <si>
    <t/>
  </si>
  <si>
    <t>0</t>
  </si>
  <si>
    <t>ROUND(PRODUCT(E$ROW_PU$:H$ROW_LUNG$),2)</t>
  </si>
  <si>
    <t>0.00</t>
  </si>
  <si>
    <t>VG.Sottotetto.01</t>
  </si>
  <si>
    <t>84.00</t>
  </si>
  <si>
    <t/>
  </si>
  <si>
    <t/>
  </si>
  <si>
    <t/>
  </si>
  <si>
    <t>ROUND(PRODUCT(E$ROW_PU$:H$ROW_LUNG$),2)</t>
  </si>
  <si>
    <t>84.00</t>
  </si>
  <si>
    <t>3'</t>
  </si>
  <si>
    <t>SOMMANO cadauno</t>
  </si>
  <si>
    <t>ROUND(SUM(I$ROW_ID_SOMMANO_INIT$:I$ROW_ID_SOMMANO_FINE$),2)</t>
  </si>
  <si>
    <t>84.00</t>
  </si>
  <si>
    <t>38.44</t>
  </si>
  <si>
    <t>ROUND(PRODUCT(I$ROW_SOMMANO_QTA$:J$ROW_UNITARIO$),2)</t>
  </si>
  <si>
    <t>3228.96</t>
  </si>
  <si>
    <t/>
  </si>
  <si>
    <t>227</t>
  </si>
  <si>
    <t>N.P.028</t>
  </si>
  <si>
    <t>Esecuzione di inghisaggio mediante fornitura e posa di barra sfioccata in carbonio Ø 8 mm, previa esecuzione e pulizia del foro, da fissarsi alla struttura tramite resina epossidica e porzione di tessuto in fibra di carbonio. Il tutto secondo le indicazioni della D.LL.	Nel prezzo si intendono compresi e compensati gli oneri per l'approvvigionamento del materiale, la formazione e il disfacimento dei piani di lavoro, lo sgombero, il trasporto alle pubbliche discariche del materiale di risulta, l'indennità di discarica e quant'altro necessario per dare il lavoro finito a regola d'arte.</t>
  </si>
  <si>
    <t>M I S U R A Z I O N I:</t>
  </si>
  <si>
    <t>Incidenza di 7 Pioli a mq di fascia effettivamente posata (Rif voce 1C.04.810.0030.a) 126.86x7=888.02)</t>
  </si>
  <si>
    <t/>
  </si>
  <si>
    <t/>
  </si>
  <si>
    <t/>
  </si>
  <si>
    <t>0</t>
  </si>
  <si>
    <t>ROUND(PRODUCT(E$ROW_PU$:H$ROW_LUNG$),2)</t>
  </si>
  <si>
    <t>0.00</t>
  </si>
  <si>
    <t>Rinforzo Pareti</t>
  </si>
  <si>
    <t/>
  </si>
  <si>
    <t/>
  </si>
  <si>
    <t/>
  </si>
  <si>
    <t>0</t>
  </si>
  <si>
    <t>ROUND(PRODUCT(E$ROW_PU$:H$ROW_LUNG$),2)</t>
  </si>
  <si>
    <t>0.00</t>
  </si>
  <si>
    <t/>
  </si>
  <si>
    <t>890.00</t>
  </si>
  <si>
    <t/>
  </si>
  <si>
    <t/>
  </si>
  <si>
    <t/>
  </si>
  <si>
    <t>ROUND(PRODUCT(E$ROW_PU$:H$ROW_LUNG$),2)</t>
  </si>
  <si>
    <t>890.00</t>
  </si>
  <si>
    <t>3'</t>
  </si>
  <si>
    <t>SOMMANO cadauno</t>
  </si>
  <si>
    <t>ROUND(SUM(I$ROW_ID_SOMMANO_INIT$:I$ROW_ID_SOMMANO_FINE$),2)</t>
  </si>
  <si>
    <t>890.00</t>
  </si>
  <si>
    <t>38.44</t>
  </si>
  <si>
    <t>ROUND(PRODUCT(I$ROW_SOMMANO_QTA$:J$ROW_UNITARIO$),2)</t>
  </si>
  <si>
    <t>34211.60</t>
  </si>
  <si>
    <t/>
  </si>
  <si>
    <t>228</t>
  </si>
  <si>
    <t>1C.12.100.0060.c</t>
  </si>
  <si>
    <t>Fornitura e posa tubi in calcestruzzo senza bicchiere, a maschio e femmina, per drenaggio.  Escluso scavo, piano appoggio, rinfianco e riempimento. Diametro nominale interno (DN) e diametro esterno (De): - DN 250 - De 320</t>
  </si>
  <si>
    <t>M I S U R A Z I O N I:</t>
  </si>
  <si>
    <t>Anello drenante</t>
  </si>
  <si>
    <t/>
  </si>
  <si>
    <t>72.00</t>
  </si>
  <si>
    <t/>
  </si>
  <si>
    <t/>
  </si>
  <si>
    <t>ROUND(PRODUCT(E$ROW_PU$:H$ROW_LUNG$),2)</t>
  </si>
  <si>
    <t>72.00</t>
  </si>
  <si>
    <t>3'</t>
  </si>
  <si>
    <t>SOMMANO m</t>
  </si>
  <si>
    <t>ROUND(SUM(I$ROW_ID_SOMMANO_INIT$:I$ROW_ID_SOMMANO_FINE$),2)</t>
  </si>
  <si>
    <t>72.00</t>
  </si>
  <si>
    <t>26.91</t>
  </si>
  <si>
    <t>ROUND(PRODUCT(I$ROW_SOMMANO_QTA$:J$ROW_UNITARIO$),2)</t>
  </si>
  <si>
    <t>1937.52</t>
  </si>
  <si>
    <t/>
  </si>
  <si>
    <t>229</t>
  </si>
  <si>
    <t>1C.04.020.0010.a</t>
  </si>
  <si>
    <t>Sottofondazioni realizzate mediante getto di calcestruzzo preconfezionato a prestazione garantita, diametro max degli aggregati 32 mm, consistenza S4, classe di resistenza:- C16/20</t>
  </si>
  <si>
    <t>M I S U R A Z I O N I:</t>
  </si>
  <si>
    <t>Per posa tubazione  drenante</t>
  </si>
  <si>
    <t/>
  </si>
  <si>
    <t/>
  </si>
  <si>
    <t/>
  </si>
  <si>
    <t>0</t>
  </si>
  <si>
    <t>ROUND(PRODUCT(E$ROW_PU$:H$ROW_LUNG$),2)</t>
  </si>
  <si>
    <t>0.00</t>
  </si>
  <si>
    <t>Vedi voce n° 228 [m 72.00]</t>
  </si>
  <si>
    <t/>
  </si>
  <si>
    <t/>
  </si>
  <si>
    <t>0.500</t>
  </si>
  <si>
    <t>0.100</t>
  </si>
  <si>
    <t>ROUND(PRODUCT(E$ROW_PU$:H$ROW_LUNG$,72.00),2)</t>
  </si>
  <si>
    <t>3.60</t>
  </si>
  <si>
    <t>3'</t>
  </si>
  <si>
    <t>SOMMANO m³</t>
  </si>
  <si>
    <t>ROUND(SUM(I$ROW_ID_SOMMANO_INIT$:I$ROW_ID_SOMMANO_FINE$),2)</t>
  </si>
  <si>
    <t>3.60</t>
  </si>
  <si>
    <t>154.94</t>
  </si>
  <si>
    <t>ROUND(PRODUCT(I$ROW_SOMMANO_QTA$:J$ROW_UNITARIO$),2)</t>
  </si>
  <si>
    <t>557.78</t>
  </si>
  <si>
    <t/>
  </si>
  <si>
    <t>230</t>
  </si>
  <si>
    <t>1U.04.110.0110.a</t>
  </si>
  <si>
    <t>Fornitura e posa in opera di georete dreno-protettiva in Polietilene ad alta densità (HDPE), a maglia romboidale, accoppiata, per termosaldatura, ad un geotessile non tessuto in Polipropilene (PP) da 120 g/m², per la realizzazione di un geocomposito filtro-drenante, con caratteristiche: - resistenza a trazione &gt; 10,5 kN/m; portata idraulica a 100 kPa non inferiore a 0,94 l/ m s.</t>
  </si>
  <si>
    <t>M I S U R A Z I O N I:</t>
  </si>
  <si>
    <t>A protezione del tubo drenante</t>
  </si>
  <si>
    <t/>
  </si>
  <si>
    <t/>
  </si>
  <si>
    <t/>
  </si>
  <si>
    <t>0</t>
  </si>
  <si>
    <t>ROUND(PRODUCT(E$ROW_PU$:H$ROW_LUNG$),2)</t>
  </si>
  <si>
    <t>0.00</t>
  </si>
  <si>
    <t>Vedi voce n° 228 [m 72.00]</t>
  </si>
  <si>
    <t>3.14</t>
  </si>
  <si>
    <t/>
  </si>
  <si>
    <t>0.250</t>
  </si>
  <si>
    <t/>
  </si>
  <si>
    <t>ROUND(PRODUCT(E$ROW_PU$:H$ROW_LUNG$,72.00),2)</t>
  </si>
  <si>
    <t>56.52</t>
  </si>
  <si>
    <t>3'</t>
  </si>
  <si>
    <t>SOMMANO m²</t>
  </si>
  <si>
    <t>ROUND(SUM(I$ROW_ID_SOMMANO_INIT$:I$ROW_ID_SOMMANO_FINE$),2)</t>
  </si>
  <si>
    <t>56.52</t>
  </si>
  <si>
    <t>6.22</t>
  </si>
  <si>
    <t>ROUND(PRODUCT(I$ROW_SOMMANO_QTA$:J$ROW_UNITARIO$),2)</t>
  </si>
  <si>
    <t>351.55</t>
  </si>
  <si>
    <t/>
  </si>
  <si>
    <t>231</t>
  </si>
  <si>
    <t>1C.02.350.0010.c</t>
  </si>
  <si>
    <t>Rinterro di scavi con mezzi meccanici con carico, trasporto e scarico al luogo d'impiego, spianamenti e costipazione a strati non superiori a 50 cm, bagnatura e ricarichi: - con fornitura di ghiaia</t>
  </si>
  <si>
    <t>M I S U R A Z I O N I:</t>
  </si>
  <si>
    <t>Riempimento drenante</t>
  </si>
  <si>
    <t/>
  </si>
  <si>
    <t/>
  </si>
  <si>
    <t/>
  </si>
  <si>
    <t>0</t>
  </si>
  <si>
    <t>ROUND(PRODUCT(E$ROW_PU$:H$ROW_LUNG$),2)</t>
  </si>
  <si>
    <t>0.00</t>
  </si>
  <si>
    <t>Vedi voce n° 228 [m 72.00]</t>
  </si>
  <si>
    <t/>
  </si>
  <si>
    <t>0.50</t>
  </si>
  <si>
    <t>0.500</t>
  </si>
  <si>
    <t/>
  </si>
  <si>
    <t>ROUND(PRODUCT(E$ROW_PU$:H$ROW_LUNG$,72.00),2)</t>
  </si>
  <si>
    <t>18.00</t>
  </si>
  <si>
    <t>3'</t>
  </si>
  <si>
    <t>SOMMANO m³</t>
  </si>
  <si>
    <t>ROUND(SUM(I$ROW_ID_SOMMANO_INIT$:I$ROW_ID_SOMMANO_FINE$),2)</t>
  </si>
  <si>
    <t>18.00</t>
  </si>
  <si>
    <t>33.73</t>
  </si>
  <si>
    <t>ROUND(PRODUCT(I$ROW_SOMMANO_QTA$:J$ROW_UNITARIO$),2)</t>
  </si>
  <si>
    <t>607.14</t>
  </si>
  <si>
    <t/>
  </si>
  <si>
    <t>232</t>
  </si>
  <si>
    <t>1C.26.250.0030.b</t>
  </si>
  <si>
    <t>Fornitura e posa cunette rettilinee.  Compresi: lo scavo, il rinfianco in calcestruzzo, la posa con gli opportuni adattamenti,  il carico e trasporto delle macerie ad impianto di stoccaggio, di recupero: - in cemento, dimensione cm 40x60x8</t>
  </si>
  <si>
    <t>M I S U R A Z I O N I:</t>
  </si>
  <si>
    <t>Vedi voce n° 228 [m 72.00]</t>
  </si>
  <si>
    <t/>
  </si>
  <si>
    <t/>
  </si>
  <si>
    <t/>
  </si>
  <si>
    <t/>
  </si>
  <si>
    <t>ROUND(PRODUCT(E$ROW_PU$:H$ROW_LUNG$,72.00),2)</t>
  </si>
  <si>
    <t>72.00</t>
  </si>
  <si>
    <t>3'</t>
  </si>
  <si>
    <t>SOMMANO m</t>
  </si>
  <si>
    <t>ROUND(SUM(I$ROW_ID_SOMMANO_INIT$:I$ROW_ID_SOMMANO_FINE$),2)</t>
  </si>
  <si>
    <t>72.00</t>
  </si>
  <si>
    <t>49.16</t>
  </si>
  <si>
    <t>ROUND(PRODUCT(I$ROW_SOMMANO_QTA$:J$ROW_UNITARIO$),2)</t>
  </si>
  <si>
    <t>3539.52</t>
  </si>
  <si>
    <t/>
  </si>
  <si>
    <t>233</t>
  </si>
  <si>
    <t>N.P.004</t>
  </si>
  <si>
    <t>Restauro della scala esistente in muratura nel locale VG.0.05 e successivi, da eseguirsi attraverso le seguenti principali operazioni:	̵ Rimozione della struttura del pianerottolo esistente giudicata irrecuperabile e sostituzione con nuova orditura comprese le opere murarie;	̵ Demolizione delle pedate in laterizio, pulitura e sostituzione con altri elementi in analogia con l’esistenza previo livellamento del piano di posa;	̵ Ripristino della continuità della muratura originaria con mattoni di recupero.	̵ Finitura delle alzate con intonaco di calce e tinteggiatura da compensarsi con voce a parte;	̵ Realizzazione di parapetto in ferro battuto da compensarsi con voce a parte.	Nel prezzo si intendono compresi e compensati gli oneri per le necessarie opere provvisionali e di sicurezza, l'abbassamento, l'accatastamento del materiale giudicato recuperabile dalla D.LL. che rimarrà di proprietà dell'Amm.ne appaltante, lo sgombero, la raccolta differenziata del materiale di risulta, il conferimento con trasporto in discarica autorizzata del materiale eccedente, l'indennità di discarica e quanto altro necessario per dare il lavoro finito a regola d'arte. Opera da Svolgersi secondo le indicazioni della D.LL. e del Direttore Operativo delle strutture.</t>
  </si>
  <si>
    <t>M I S U R A Z I O N I:</t>
  </si>
  <si>
    <t>PIANO TERRA </t>
  </si>
  <si>
    <t/>
  </si>
  <si>
    <t/>
  </si>
  <si>
    <t/>
  </si>
  <si>
    <t>0</t>
  </si>
  <si>
    <t>ROUND(PRODUCT(E$ROW_PU$:H$ROW_LUNG$),2)</t>
  </si>
  <si>
    <t>0.00</t>
  </si>
  <si>
    <t>VG.0.05</t>
  </si>
  <si>
    <t>1.00</t>
  </si>
  <si>
    <t/>
  </si>
  <si>
    <t/>
  </si>
  <si>
    <t/>
  </si>
  <si>
    <t>ROUND(PRODUCT(E$ROW_PU$:H$ROW_LUNG$),2)</t>
  </si>
  <si>
    <t>1.00</t>
  </si>
  <si>
    <t>3'</t>
  </si>
  <si>
    <t>SOMMANO a corpo</t>
  </si>
  <si>
    <t>ROUND(SUM(I$ROW_ID_SOMMANO_INIT$:I$ROW_ID_SOMMANO_FINE$),2)</t>
  </si>
  <si>
    <t>1.00</t>
  </si>
  <si>
    <t>5808.68</t>
  </si>
  <si>
    <t>ROUND(PRODUCT(I$ROW_SOMMANO_QTA$:J$ROW_UNITARIO$),2)</t>
  </si>
  <si>
    <t>5808.68</t>
  </si>
  <si>
    <t/>
  </si>
  <si>
    <t>234</t>
  </si>
  <si>
    <t>1C.22.040.0020.b</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</si>
  <si>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rampe di scale</t>
  </si>
  <si>
    <t>M I S U R A Z I O N I:</t>
  </si>
  <si>
    <t>PIANO TERRA</t>
  </si>
  <si>
    <t/>
  </si>
  <si>
    <t/>
  </si>
  <si>
    <t/>
  </si>
  <si>
    <t>0</t>
  </si>
  <si>
    <t>ROUND(PRODUCT(E$ROW_PU$:H$ROW_LUNG$),2)</t>
  </si>
  <si>
    <t>0.00</t>
  </si>
  <si>
    <t>VG.0.05</t>
  </si>
  <si>
    <t/>
  </si>
  <si>
    <t>7.58</t>
  </si>
  <si>
    <t/>
  </si>
  <si>
    <t>25.000</t>
  </si>
  <si>
    <t>ROUND(PRODUCT(E$ROW_PU$:H$ROW_LUNG$),2)</t>
  </si>
  <si>
    <t>189.50</t>
  </si>
  <si>
    <t>PIANO PRIMO</t>
  </si>
  <si>
    <t/>
  </si>
  <si>
    <t/>
  </si>
  <si>
    <t/>
  </si>
  <si>
    <t>0</t>
  </si>
  <si>
    <t>ROUND(PRODUCT(E$ROW_PU$:H$ROW_LUNG$),2)</t>
  </si>
  <si>
    <t>0.00</t>
  </si>
  <si>
    <t>VG.1.04</t>
  </si>
  <si>
    <t/>
  </si>
  <si>
    <t>3.00</t>
  </si>
  <si>
    <t/>
  </si>
  <si>
    <t>25.000</t>
  </si>
  <si>
    <t>ROUND(PRODUCT(E$ROW_PU$:H$ROW_LUNG$),2)</t>
  </si>
  <si>
    <t>75.00</t>
  </si>
  <si>
    <t>3'</t>
  </si>
  <si>
    <t>SOMMANO kg</t>
  </si>
  <si>
    <t>ROUND(SUM(I$ROW_ID_SOMMANO_INIT$:I$ROW_ID_SOMMANO_FINE$),2)</t>
  </si>
  <si>
    <t>264.50</t>
  </si>
  <si>
    <t>8.80</t>
  </si>
  <si>
    <t>ROUND(PRODUCT(I$ROW_SOMMANO_QTA$:J$ROW_UNITARIO$),2)</t>
  </si>
  <si>
    <t>2327.60</t>
  </si>
  <si>
    <t/>
  </si>
  <si>
    <t>235</t>
  </si>
  <si>
    <t>1C.24.120.0010.b</t>
  </si>
  <si>
    <t>Tinteggiatura a due riprese, su superfici interne in intonaco civile o lisciate a gesso, già preparate ed isolate; compresi piani di lavoro interni ed assistenze murarie: - con pittura minerale a base di grassello di calce</t>
  </si>
  <si>
    <t>M I S U R A Z I O N I:</t>
  </si>
  <si>
    <t>Vedi voce n° 153 [mq 117.84]</t>
  </si>
  <si>
    <t/>
  </si>
  <si>
    <t/>
  </si>
  <si>
    <t/>
  </si>
  <si>
    <t/>
  </si>
  <si>
    <t>ROUND(PRODUCT(E$ROW_PU$:H$ROW_LUNG$,117.84),2)</t>
  </si>
  <si>
    <t>117.84</t>
  </si>
  <si>
    <t>Vedi voce n° 124 [m² 9.45]</t>
  </si>
  <si>
    <t>2.00</t>
  </si>
  <si>
    <t/>
  </si>
  <si>
    <t/>
  </si>
  <si>
    <t/>
  </si>
  <si>
    <t>ROUND(PRODUCT(E$ROW_PU$:H$ROW_LUNG$,9.45),2)</t>
  </si>
  <si>
    <t>18.90</t>
  </si>
  <si>
    <t>Vedi voce n° 126 [m2 8.60]</t>
  </si>
  <si>
    <t>2.00</t>
  </si>
  <si>
    <t/>
  </si>
  <si>
    <t/>
  </si>
  <si>
    <t/>
  </si>
  <si>
    <t>ROUND(PRODUCT(E$ROW_PU$:H$ROW_LUNG$,8.60),2)</t>
  </si>
  <si>
    <t>17.20</t>
  </si>
  <si>
    <t>Vedi voce n° 125 [m² 19.64]</t>
  </si>
  <si>
    <t>2.00</t>
  </si>
  <si>
    <t/>
  </si>
  <si>
    <t/>
  </si>
  <si>
    <t/>
  </si>
  <si>
    <t>ROUND(PRODUCT(E$ROW_PU$:H$ROW_LUNG$,19.64),2)</t>
  </si>
  <si>
    <t>39.28</t>
  </si>
  <si>
    <t>Vedi voce n° 127 [m2 4.89]</t>
  </si>
  <si>
    <t/>
  </si>
  <si>
    <t/>
  </si>
  <si>
    <t/>
  </si>
  <si>
    <t/>
  </si>
  <si>
    <t>ROUND(PRODUCT(E$ROW_PU$:H$ROW_LUNG$,4.89),2)</t>
  </si>
  <si>
    <t>4.89</t>
  </si>
  <si>
    <t>3'</t>
  </si>
  <si>
    <t>SOMMANO m²</t>
  </si>
  <si>
    <t>ROUND(SUM(I$ROW_ID_SOMMANO_INIT$:I$ROW_ID_SOMMANO_FINE$),2)</t>
  </si>
  <si>
    <t>198.11</t>
  </si>
  <si>
    <t>4.37</t>
  </si>
  <si>
    <t>ROUND(PRODUCT(I$ROW_SOMMANO_QTA$:J$ROW_UNITARIO$),2)</t>
  </si>
  <si>
    <t>865.74</t>
  </si>
  <si>
    <t/>
  </si>
  <si>
    <t>236</t>
  </si>
  <si>
    <t>N.P.029</t>
  </si>
  <si>
    <t>Realizzazione di gabbia in acciaio vetro per elevatore formata da telai di tubi strutturali a sezione quadrangolare verniciati saldati o imbullonati. I lati della gabbia sono formati da file di montanti verticali, intersecate a orizzontali in modo da irrigidire la struttura della torre. La pannellatura sarà realizzata con lastre di vetro certificato antisfondamento e anticaduta 10+10. Sono comprese tutte le strutture necessarie al irrigidimento ed al sostegno dell’elevatore.	La struttura poggerà su fondazione interrata in betoncino strutturale di calce, compensata con voce a parte, mediante piastre, flange e tirafondi filettati con bulloni a scomparsa.	Nel prezzo si intendono compresi e compensati gli oneri per le necessarie opere provvisionali e di sicurezza, l'esecuzione effettuata con ogni cura ed accortezza al fine di non intaccare le strutture a cui sono fissati gli elementi, compreso eventuale rasatura con stucco e rete del supporto,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</si>
  <si>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</si>
  <si>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</si>
  <si>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</si>
  <si>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</si>
  <si>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</si>
  <si>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</si>
  <si>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</si>
  <si>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</si>
  <si>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VG.0.17 - VG.0.18</t>
  </si>
  <si>
    <t>1.00</t>
  </si>
  <si>
    <t/>
  </si>
  <si>
    <t/>
  </si>
  <si>
    <t/>
  </si>
  <si>
    <t>ROUND(PRODUCT(E$ROW_PU$:H$ROW_LUNG$),2)</t>
  </si>
  <si>
    <t>1.00</t>
  </si>
  <si>
    <t>3'</t>
  </si>
  <si>
    <t>SOMMANO a corpo</t>
  </si>
  <si>
    <t>ROUND(SUM(I$ROW_ID_SOMMANO_INIT$:I$ROW_ID_SOMMANO_FINE$),2)</t>
  </si>
  <si>
    <t>1.00</t>
  </si>
  <si>
    <t>40500.15</t>
  </si>
  <si>
    <t>ROUND(PRODUCT(I$ROW_SOMMANO_QTA$:J$ROW_UNITARIO$),2)</t>
  </si>
  <si>
    <t>40500.15</t>
  </si>
  <si>
    <t/>
  </si>
  <si>
    <t>237</t>
  </si>
  <si>
    <t>N.P.030</t>
  </si>
  <si>
    <t>Fornitura e installazione di piattaforma oleodinamica con le seguenti caratteristiche:Sistema sollevamento oleodinamico con pistone centrale;	Fermate n.2;	n.2 servizi unilaterali;	Portata 320 Kg;	Velocità: 0,15 m/s;	Su struttura da progetto compensata a parte;	Fossa 1,700 mt e senza testata;	Manovra a uomo presente;	Alimentazione trifase 380V - 50Hz;	Bottoniera di cabina tipo incassata nel corrimano come segue:	Luminose di posizione cabina;	Display di posizione cabina;	Dispositivo di sovraccarico acustico-luminoso;	Luce di emergenza autoalimentata;	Pulsante di allarme;	Pulsante apriporta;	Bottoniere di piano su colonnina inox come segue:	Di occupato pulsante di chiamata;	Indicatore digitale di posizione cabina al piano terra;	Dimensioni L = 800 P = 1200 H = 1100 mm da confermare durante la fase di sviluppo degli esecutivi in relazione alle effettive misure del vano;	Finitura pareti con cristallo intelaiato extra-clear;	Illuminazione interna a pavimento;	Corrimano di cabina in acciaio inox satinato colore naturale;	Barriera elettronica a tutt’altezza sull’ingresso di cabina;	Citofono intercom a due vie;	Combinatore telefonico;	Segnale acustico di arrivo al piano (gong);	Discesa di emergenza manuale e a uomo presente;	n. 1 Porta di cabina Dimensioni: L 800 x H 1100 mm Automatiche a 2 ante centrali con finitura antine cristallo intelaiato extra-clear frameless;	n. 2 porta di piano Dimensioni: L 800 x H 1100 mm Automatiche a 2 ante centrali con finitura antine cristallo extra-clear frameless;	Soglia in alluminio.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</si>
  <si>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</si>
  <si>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</si>
  <si>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</si>
  <si>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</si>
  <si>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</si>
  <si>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</si>
  <si>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</si>
  <si>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</si>
  <si>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VG.0.17 - VG.0.18</t>
  </si>
  <si>
    <t>1.00</t>
  </si>
  <si>
    <t/>
  </si>
  <si>
    <t/>
  </si>
  <si>
    <t/>
  </si>
  <si>
    <t>ROUND(PRODUCT(E$ROW_PU$:H$ROW_LUNG$),2)</t>
  </si>
  <si>
    <t>1.00</t>
  </si>
  <si>
    <t>3'</t>
  </si>
  <si>
    <t>SOMMANO a corpo</t>
  </si>
  <si>
    <t>ROUND(SUM(I$ROW_ID_SOMMANO_INIT$:I$ROW_ID_SOMMANO_FINE$),2)</t>
  </si>
  <si>
    <t>1.00</t>
  </si>
  <si>
    <t>77797.50</t>
  </si>
  <si>
    <t>ROUND(PRODUCT(I$ROW_SOMMANO_QTA$:J$ROW_UNITARIO$),2)</t>
  </si>
  <si>
    <t>77797.50</t>
  </si>
  <si>
    <t/>
  </si>
  <si>
    <t>238</t>
  </si>
  <si>
    <t>14 e a</t>
  </si>
  <si>
    <t>Restauro delle travature decorate o delle pannellature dei soffitti, consistente in una preliminare velatura, con carta giapponese e resina acrilica dei sollevamenti della pellicola pittorica, consolidamento della stessa, compreso il riadagio della crosta sollevata, pulitura con solventi adatti; stuccatura delle lacune, ritocco pittorico; stesura di protettivo finale: Nell'opera sono compresi ponteggi o trabatelli e quanto altro necessario alla buona riuscita dell'opera. Misurazione a mq sulla superfice effettiva. Prezzario 2018  Soprintendenza Archeologia, belle arti e paesaggio per il Comune di Venezia e Laguna </t>
  </si>
  <si>
    <t>M I S U R A Z I O N I:</t>
  </si>
  <si>
    <t>Vedi voce n° 174 [mq 352.48]</t>
  </si>
  <si>
    <t/>
  </si>
  <si>
    <t/>
  </si>
  <si>
    <t/>
  </si>
  <si>
    <t/>
  </si>
  <si>
    <t>ROUND(PRODUCT(E$ROW_PU$:H$ROW_LUNG$,352.48),2)</t>
  </si>
  <si>
    <t>352.48</t>
  </si>
  <si>
    <t>3'</t>
  </si>
  <si>
    <t>SOMMANO m2</t>
  </si>
  <si>
    <t>ROUND(SUM(I$ROW_ID_SOMMANO_INIT$:I$ROW_ID_SOMMANO_FINE$),2)</t>
  </si>
  <si>
    <t>352.48</t>
  </si>
  <si>
    <t>262.53</t>
  </si>
  <si>
    <t>ROUND(PRODUCT(I$ROW_SOMMANO_QTA$:J$ROW_UNITARIO$),2)</t>
  </si>
  <si>
    <t>92536.57</t>
  </si>
  <si>
    <t/>
  </si>
  <si>
    <t>239</t>
  </si>
  <si>
    <t>20 e a</t>
  </si>
  <si>
    <t>Restauro dei soffitti a travi e tavole lignee, consistente in una preliminare pulitura con solventi adatti, la stuccatura delle lacune, il ritocco in colore e la stesura di protettivo in cera d'api. Nell'opera sono compresi i ponteggi o trabatelli e quanto altro necessario alla realizzazione dell'opera. Misurazione a mq sulla superfice effettiva. Prezzario 2018  Soprintendenza Archeologia, belle arti e paesaggio per il Comune di Venezia e Laguna.</t>
  </si>
  <si>
    <t>M I S U R A Z I O N I:</t>
  </si>
  <si>
    <t>PIANO TERRA</t>
  </si>
  <si>
    <t/>
  </si>
  <si>
    <t/>
  </si>
  <si>
    <t/>
  </si>
  <si>
    <t>0</t>
  </si>
  <si>
    <t>ROUND(PRODUCT(E$ROW_PU$:H$ROW_LUNG$),2)</t>
  </si>
  <si>
    <t>0.00</t>
  </si>
  <si>
    <t>VG.0.02</t>
  </si>
  <si>
    <t>6.10</t>
  </si>
  <si>
    <t/>
  </si>
  <si>
    <t/>
  </si>
  <si>
    <t/>
  </si>
  <si>
    <t>ROUND(PRODUCT(E$ROW_PU$:H$ROW_LUNG$),2)</t>
  </si>
  <si>
    <t>6.10</t>
  </si>
  <si>
    <t>VG.0.03</t>
  </si>
  <si>
    <t>11.65</t>
  </si>
  <si>
    <t/>
  </si>
  <si>
    <t/>
  </si>
  <si>
    <t/>
  </si>
  <si>
    <t>ROUND(PRODUCT(E$ROW_PU$:H$ROW_LUNG$),2)</t>
  </si>
  <si>
    <t>11.65</t>
  </si>
  <si>
    <t>VG.0.05 - VG.0.06 - VG.0.07</t>
  </si>
  <si>
    <t>6.33</t>
  </si>
  <si>
    <t/>
  </si>
  <si>
    <t/>
  </si>
  <si>
    <t/>
  </si>
  <si>
    <t>ROUND(PRODUCT(E$ROW_PU$:H$ROW_LUNG$),2)</t>
  </si>
  <si>
    <t>6.33</t>
  </si>
  <si>
    <t>VG.0.08</t>
  </si>
  <si>
    <t>24.75</t>
  </si>
  <si>
    <t/>
  </si>
  <si>
    <t/>
  </si>
  <si>
    <t/>
  </si>
  <si>
    <t>ROUND(PRODUCT(E$ROW_PU$:H$ROW_LUNG$),2)</t>
  </si>
  <si>
    <t>24.75</t>
  </si>
  <si>
    <t>VG.0.10</t>
  </si>
  <si>
    <t>49.86</t>
  </si>
  <si>
    <t/>
  </si>
  <si>
    <t/>
  </si>
  <si>
    <t/>
  </si>
  <si>
    <t>ROUND(PRODUCT(E$ROW_PU$:H$ROW_LUNG$),2)</t>
  </si>
  <si>
    <t>49.86</t>
  </si>
  <si>
    <t>VG.0.11</t>
  </si>
  <si>
    <t>10.97</t>
  </si>
  <si>
    <t/>
  </si>
  <si>
    <t/>
  </si>
  <si>
    <t/>
  </si>
  <si>
    <t>ROUND(PRODUCT(E$ROW_PU$:H$ROW_LUNG$),2)</t>
  </si>
  <si>
    <t>10.97</t>
  </si>
  <si>
    <t>VG.0.16</t>
  </si>
  <si>
    <t>42.03</t>
  </si>
  <si>
    <t/>
  </si>
  <si>
    <t/>
  </si>
  <si>
    <t/>
  </si>
  <si>
    <t>ROUND(PRODUCT(E$ROW_PU$:H$ROW_LUNG$),2)</t>
  </si>
  <si>
    <t>42.03</t>
  </si>
  <si>
    <t>PIANO PRIMO</t>
  </si>
  <si>
    <t/>
  </si>
  <si>
    <t/>
  </si>
  <si>
    <t/>
  </si>
  <si>
    <t>0</t>
  </si>
  <si>
    <t>ROUND(PRODUCT(E$ROW_PU$:H$ROW_LUNG$),2)</t>
  </si>
  <si>
    <t>0.00</t>
  </si>
  <si>
    <t>VG.1.01</t>
  </si>
  <si>
    <t>16.13</t>
  </si>
  <si>
    <t/>
  </si>
  <si>
    <t/>
  </si>
  <si>
    <t/>
  </si>
  <si>
    <t>ROUND(PRODUCT(E$ROW_PU$:H$ROW_LUNG$),2)</t>
  </si>
  <si>
    <t>16.13</t>
  </si>
  <si>
    <t>VG.1.06</t>
  </si>
  <si>
    <t>27.45</t>
  </si>
  <si>
    <t/>
  </si>
  <si>
    <t/>
  </si>
  <si>
    <t/>
  </si>
  <si>
    <t>ROUND(PRODUCT(E$ROW_PU$:H$ROW_LUNG$),2)</t>
  </si>
  <si>
    <t>27.45</t>
  </si>
  <si>
    <t>3'</t>
  </si>
  <si>
    <t>SOMMANO mq</t>
  </si>
  <si>
    <t>ROUND(SUM(I$ROW_ID_SOMMANO_INIT$:I$ROW_ID_SOMMANO_FINE$),2)</t>
  </si>
  <si>
    <t>195.27</t>
  </si>
  <si>
    <t>120.41</t>
  </si>
  <si>
    <t>ROUND(PRODUCT(I$ROW_SOMMANO_QTA$:J$ROW_UNITARIO$),2)</t>
  </si>
  <si>
    <t>23512.46</t>
  </si>
  <si>
    <t/>
  </si>
  <si>
    <t>240</t>
  </si>
  <si>
    <t>P 8.1.60</t>
  </si>
  <si>
    <t>Trattamento antiparassitario e funghicida, curativo e protettivo, su travature lignee di piccole, medie e grandi dimensioni, effettuato tramite iniezioni di liquido antiparassitario e consolidante tipo Xilamon Combi in microfori preventivamente eseguiti con diametro da 1,5-4 mm. ed in numero da	5-6 al mq ed una successiva applicazione esterna di prodotto protettivo data a due mani in misura non uniforme a grammi 200/mq, comprese le opere provvisionali, di presidio, ecc.. per essenze a bassa porosità e per ogni mq di sviluppo trattato.  Prezzario 2018  Soprintendenza Archeologia, belle arti e paesaggio per il Comune di Venezia e Laguna </t>
  </si>
  <si>
    <t>M I S U R A Z I O N I:</t>
  </si>
  <si>
    <t>Vedi voce n° 238 [m2 352.48]</t>
  </si>
  <si>
    <t/>
  </si>
  <si>
    <t/>
  </si>
  <si>
    <t/>
  </si>
  <si>
    <t/>
  </si>
  <si>
    <t>ROUND(PRODUCT(E$ROW_PU$:H$ROW_LUNG$,352.48),2)</t>
  </si>
  <si>
    <t>352.48</t>
  </si>
  <si>
    <t>Vedi voce n° 239 [mq 195.27]</t>
  </si>
  <si>
    <t/>
  </si>
  <si>
    <t/>
  </si>
  <si>
    <t/>
  </si>
  <si>
    <t/>
  </si>
  <si>
    <t>ROUND(PRODUCT(E$ROW_PU$:H$ROW_LUNG$,195.27),2)</t>
  </si>
  <si>
    <t>195.27</t>
  </si>
  <si>
    <t>3'</t>
  </si>
  <si>
    <t>SOMMANO mq</t>
  </si>
  <si>
    <t>ROUND(SUM(I$ROW_ID_SOMMANO_INIT$:I$ROW_ID_SOMMANO_FINE$),2)</t>
  </si>
  <si>
    <t>547.75</t>
  </si>
  <si>
    <t>26.37</t>
  </si>
  <si>
    <t>ROUND(PRODUCT(I$ROW_SOMMANO_QTA$:J$ROW_UNITARIO$),2)</t>
  </si>
  <si>
    <t>14444.17</t>
  </si>
  <si>
    <t/>
  </si>
  <si>
    <t>241</t>
  </si>
  <si>
    <t>N.P.031</t>
  </si>
  <si>
    <t>Rinforzo di parete snella da realizzarsi a quota intermedia mediante fornitura e posa di due travi in legno da collegarsi alla muratura esistente mediante il passaggio di Barre Ø10 / 1000 con doppio dado di serraggio. Le travi saranno collegate alla muratura tramite profilo a L saldato o imbullonato. Nel prezzo si intendono compresi e compensati gli oneri per le necessarie opere provvisionali e di sicurezza, il tiro in alto e calo in basso, lo sgombero, la raccolta differenziata del materiale di risulta, il conferimento con trasporto in discarica autorizzata del materiale di risulta, l'indennità di discarica e quanto altro necessario per dare il lavoro finito a regola d'arte. Prezzo a metro lineare</t>
  </si>
  <si>
    <t>M I S U R A Z I O N I:</t>
  </si>
  <si>
    <t>SOTTOTETTO</t>
  </si>
  <si>
    <t/>
  </si>
  <si>
    <t>11.08</t>
  </si>
  <si>
    <t/>
  </si>
  <si>
    <t/>
  </si>
  <si>
    <t>ROUND(PRODUCT(E$ROW_PU$:H$ROW_LUNG$),2)</t>
  </si>
  <si>
    <t>11.08</t>
  </si>
  <si>
    <t>3'</t>
  </si>
  <si>
    <t>SOMMANO m</t>
  </si>
  <si>
    <t>ROUND(SUM(I$ROW_ID_SOMMANO_INIT$:I$ROW_ID_SOMMANO_FINE$),2)</t>
  </si>
  <si>
    <t>11.08</t>
  </si>
  <si>
    <t>180.65</t>
  </si>
  <si>
    <t>ROUND(PRODUCT(I$ROW_SOMMANO_QTA$:J$ROW_UNITARIO$),2)</t>
  </si>
  <si>
    <t>2001.60</t>
  </si>
  <si>
    <t/>
  </si>
  <si>
    <t>242</t>
  </si>
  <si>
    <t>N.P.032</t>
  </si>
  <si>
    <t>Rinforzo di parete libera da realizzarsi in sommità per le pareti che non sono collegate alla struttura di copertura. Da realizzarsi mediante fornitura e posa di trave in legno da collegarsi alla muratura sottostante mediante il passaggio di Barre Ø22/200. Le travi saranno collegate alla muratura tramite profilo a L saldato o imbullonato e connesse tra di loro con viti prigioniere. Nel prezzo si intendono compresi e compensati gli oneri per le necessarie opere provvisionali e di sicurezza, il tiro in alto e calo in basso, lo sgombero, la raccolta differenziata del materiale di risulta, il conferimento con trasporto in discarica autorizzata del materiale di risulta, l'indennità di discarica e quanto altro necessario per dare il lavoro finito a regola d'arte.</t>
  </si>
  <si>
    <t>M I S U R A Z I O N I:</t>
  </si>
  <si>
    <t>SOTTOTETTO</t>
  </si>
  <si>
    <t/>
  </si>
  <si>
    <t/>
  </si>
  <si>
    <t/>
  </si>
  <si>
    <t>0</t>
  </si>
  <si>
    <t>ROUND(PRODUCT(E$ROW_PU$:H$ROW_LUNG$),2)</t>
  </si>
  <si>
    <t>0.00</t>
  </si>
  <si>
    <t/>
  </si>
  <si>
    <t/>
  </si>
  <si>
    <t>4.34</t>
  </si>
  <si>
    <t/>
  </si>
  <si>
    <t/>
  </si>
  <si>
    <t>ROUND(PRODUCT(E$ROW_PU$:H$ROW_LUNG$),2)</t>
  </si>
  <si>
    <t>4.34</t>
  </si>
  <si>
    <t/>
  </si>
  <si>
    <t/>
  </si>
  <si>
    <t>4.41</t>
  </si>
  <si>
    <t/>
  </si>
  <si>
    <t/>
  </si>
  <si>
    <t>ROUND(PRODUCT(E$ROW_PU$:H$ROW_LUNG$),2)</t>
  </si>
  <si>
    <t>4.41</t>
  </si>
  <si>
    <t/>
  </si>
  <si>
    <t>2.00</t>
  </si>
  <si>
    <t>3.19</t>
  </si>
  <si>
    <t/>
  </si>
  <si>
    <t/>
  </si>
  <si>
    <t>ROUND(PRODUCT(E$ROW_PU$:H$ROW_LUNG$),2)</t>
  </si>
  <si>
    <t>6.38</t>
  </si>
  <si>
    <t/>
  </si>
  <si>
    <t/>
  </si>
  <si>
    <t>21.30</t>
  </si>
  <si>
    <t/>
  </si>
  <si>
    <t/>
  </si>
  <si>
    <t>ROUND(PRODUCT(E$ROW_PU$:H$ROW_LUNG$),2)</t>
  </si>
  <si>
    <t>21.30</t>
  </si>
  <si>
    <t/>
  </si>
  <si>
    <t/>
  </si>
  <si>
    <t>4.76</t>
  </si>
  <si>
    <t/>
  </si>
  <si>
    <t/>
  </si>
  <si>
    <t>ROUND(PRODUCT(E$ROW_PU$:H$ROW_LUNG$),2)</t>
  </si>
  <si>
    <t>4.76</t>
  </si>
  <si>
    <t>3'</t>
  </si>
  <si>
    <t>SOMMANO m</t>
  </si>
  <si>
    <t>ROUND(SUM(I$ROW_ID_SOMMANO_INIT$:I$ROW_ID_SOMMANO_FINE$),2)</t>
  </si>
  <si>
    <t>41.19</t>
  </si>
  <si>
    <t>213.78</t>
  </si>
  <si>
    <t>ROUND(PRODUCT(I$ROW_SOMMANO_QTA$:J$ROW_UNITARIO$),2)</t>
  </si>
  <si>
    <t>8805.60</t>
  </si>
  <si>
    <t/>
  </si>
  <si>
    <t>243</t>
  </si>
  <si>
    <t>B02.007.100</t>
  </si>
  <si>
    <t>Rimontaggio di travi in legname, proveniente dalla rimozione, per la formazione di media e grossa orditura di copertura o solai piani, compresi pulizia del materiale di recupero, adattamenti, ferramenta metallica, chioderia, gattelli, viti per il fissaggio e tagli, comprese altresì le relative opere murarie in corrispondenza degli appoggi, la protezione agli appoggi mediante appositi prodotti, il trattamento con impregnante antitarlo e antimuffa a due mani e quanto altro occorre per dare il lavoro finito a regola d'arte; esclusa la rimozione del materiale di recupero. Prezzario Regione Emilia Romagna Aggionamento infrannuale 2022</t>
  </si>
  <si>
    <t>M I S U R A Z I O N I:</t>
  </si>
  <si>
    <t>SOLAIO PIANO TERRA/PRIMO</t>
  </si>
  <si>
    <t/>
  </si>
  <si>
    <t/>
  </si>
  <si>
    <t/>
  </si>
  <si>
    <t>0</t>
  </si>
  <si>
    <t>ROUND(PRODUCT(E$ROW_PU$:H$ROW_LUNG$),2)</t>
  </si>
  <si>
    <t>0.00</t>
  </si>
  <si>
    <t>VG.1.08</t>
  </si>
  <si>
    <t/>
  </si>
  <si>
    <t>3.43</t>
  </si>
  <si>
    <t>0.250</t>
  </si>
  <si>
    <t>0.250</t>
  </si>
  <si>
    <t>ROUND(PRODUCT(E$ROW_PU$:H$ROW_LUNG$),2)</t>
  </si>
  <si>
    <t>0.21</t>
  </si>
  <si>
    <t>SOLAIO PIANO PRIMO/SOTTOTETTO</t>
  </si>
  <si>
    <t/>
  </si>
  <si>
    <t/>
  </si>
  <si>
    <t/>
  </si>
  <si>
    <t>0</t>
  </si>
  <si>
    <t>ROUND(PRODUCT(E$ROW_PU$:H$ROW_LUNG$),2)</t>
  </si>
  <si>
    <t>0.00</t>
  </si>
  <si>
    <t>VG.1.07</t>
  </si>
  <si>
    <t/>
  </si>
  <si>
    <t>3.44</t>
  </si>
  <si>
    <t>0.130</t>
  </si>
  <si>
    <t>0.120</t>
  </si>
  <si>
    <t>ROUND(PRODUCT(E$ROW_PU$:H$ROW_LUNG$),2)</t>
  </si>
  <si>
    <t>0.05</t>
  </si>
  <si>
    <t>VG.1.07</t>
  </si>
  <si>
    <t>8.00</t>
  </si>
  <si>
    <t>4.13</t>
  </si>
  <si>
    <t>0.120</t>
  </si>
  <si>
    <t>0.100</t>
  </si>
  <si>
    <t>ROUND(PRODUCT(E$ROW_PU$:H$ROW_LUNG$),2)</t>
  </si>
  <si>
    <t>0.40</t>
  </si>
  <si>
    <t>3'</t>
  </si>
  <si>
    <t>SOMMANO mc</t>
  </si>
  <si>
    <t>ROUND(SUM(I$ROW_ID_SOMMANO_INIT$:I$ROW_ID_SOMMANO_FINE$),2)</t>
  </si>
  <si>
    <t>0.66</t>
  </si>
  <si>
    <t>259.31</t>
  </si>
  <si>
    <t>ROUND(PRODUCT(I$ROW_SOMMANO_QTA$:J$ROW_UNITARIO$),2)</t>
  </si>
  <si>
    <t>171.14</t>
  </si>
  <si>
    <t/>
  </si>
  <si>
    <t>244</t>
  </si>
  <si>
    <t>B02.007.120.b</t>
  </si>
  <si>
    <t>Rimontaggio di tavolato ligneo per formazione di sottomanto di copertura o piano di calpestio di solai piani, compresi la fornitura di nuovo materiale ad integrazione, fino al 10%, di quello rimosso e giudicato idoneo, la pulizia, il sollevamento del materiale a qualsiasi altezza, la lavorazione, i tagli e le sagomature, il trattamento con impregnante antitarlo e antimuffa in due mani e quanto altro occorre per dare il lavoro finito a regola d'arte compreso inoltre il maggior onere per la posa in opera delle tavole sui muri perimetrali (copertura); la misurazione verrà effettuata secondo l'effettivo sviluppo: spessore di 2,5-3,0 cm intestate con battente e unite a filopiano comprensivo di fissaggio con chiodi. Prezzario Regione Emilia Romagna Aggionamento infrannuale 2022</t>
  </si>
  <si>
    <t>M I S U R A Z I O N I:</t>
  </si>
  <si>
    <t>SOLAIO PIANO PRIMO/SOTTOTETTO</t>
  </si>
  <si>
    <t/>
  </si>
  <si>
    <t/>
  </si>
  <si>
    <t/>
  </si>
  <si>
    <t>0</t>
  </si>
  <si>
    <t>ROUND(PRODUCT(E$ROW_PU$:H$ROW_LUNG$),2)</t>
  </si>
  <si>
    <t>0.00</t>
  </si>
  <si>
    <t>VG.1.07</t>
  </si>
  <si>
    <t/>
  </si>
  <si>
    <t>3.14</t>
  </si>
  <si>
    <t>3.830</t>
  </si>
  <si>
    <t/>
  </si>
  <si>
    <t>ROUND(PRODUCT(E$ROW_PU$:H$ROW_LUNG$),2)</t>
  </si>
  <si>
    <t>12.03</t>
  </si>
  <si>
    <t>3'</t>
  </si>
  <si>
    <t>SOMMANO mq</t>
  </si>
  <si>
    <t>ROUND(SUM(I$ROW_ID_SOMMANO_INIT$:I$ROW_ID_SOMMANO_FINE$),2)</t>
  </si>
  <si>
    <t>12.03</t>
  </si>
  <si>
    <t>15.62</t>
  </si>
  <si>
    <t>ROUND(PRODUCT(I$ROW_SOMMANO_QTA$:J$ROW_UNITARIO$),2)</t>
  </si>
  <si>
    <t>187.91</t>
  </si>
  <si>
    <t/>
  </si>
  <si>
    <t>245</t>
  </si>
  <si>
    <t>O.08.10.0030.010</t>
  </si>
  <si>
    <t>RIVESTIMENTO SCALA IN LEGNO Bio Fornitura in cantiere e posa in opera di finitura per scala in legno con elementi in legno massello per rivestimento degli scalini con spessore minimo 3 cm per le pedate e 2,2 cm per le alzate, realizzata e posata in opera a secco o con collanti bio compatibili. Pedate con bordo a vista sagomato, arrotondato o smussato e alzate a lato dritto o inclinato, collegate con incastro fresato in battuta, secondo le indicazioni della D.L.. Il rivestimento dovrà essere in possesso delle seguenti caratteristiche tecniche debitamente certificate dall’Appaltatore e accettate dalla D.L.: legno di conifera di qualità statica minimo C24, umidità del legno pari o inferiore al 15%, proveniente da gestione forestale sostenibile (GFS) con certificazione di catena di custodia secondo lo schema PEFC, FSC o equivalente, con marcatura CE per i prodotti da costruzione e relativa dichiarazione di prestazione (DOP) come previsto dal regolamento EU n. 305/2011, dimensionato secondo le NTC per materiali strutturali in vigore. Sono compresi nel prezzo gli oneri per il trasporto e la movimentazione nell’ambito di cantiere, il montaggio a cura di personale specializzato e ogni altra prestazione compreso il controllo e accettazione di elaborati costruttivi forniti dal produttore o dal progettista, la campionatura, gli eventuali piani di lavoro, la separazione e il conferimento dei materiali di risulta in centri autorizzati al recupero dei materiali, alla termovalorizzazione o in campi di coltura secondo la tipologia dei materiali, come da vigenti normative in materia, l'uso di specifiche tecniche dei componenti edilizi e di cantiere, nonché di procedure tecniche, in sintonia con quanto previsto dal DM 24/12/2015 e ss.mm.ii. in materia di Criteri Ambientali Minimi e quanto altro necessario per dare il lavoro finito a regola d'arte secondo i protocolli di montaggio stabiliti nel C.S.A o dalla D.L.. Tutti i certificati del prodotto devono essere consegnati alla D.L.. larice. Prezzario Provinciale Opere Edili Trento II sem 2022</t>
  </si>
  <si>
    <t>M I S U R A Z I O N I:</t>
  </si>
  <si>
    <t>Vedi voce n° 209 [m² 5.21]</t>
  </si>
  <si>
    <t/>
  </si>
  <si>
    <t/>
  </si>
  <si>
    <t/>
  </si>
  <si>
    <t/>
  </si>
  <si>
    <t>ROUND(PRODUCT(E$ROW_PU$:H$ROW_LUNG$,5.21),2)</t>
  </si>
  <si>
    <t>5.21</t>
  </si>
  <si>
    <t>3'</t>
  </si>
  <si>
    <t>SOMMANO m²</t>
  </si>
  <si>
    <t>ROUND(SUM(I$ROW_ID_SOMMANO_INIT$:I$ROW_ID_SOMMANO_FINE$),2)</t>
  </si>
  <si>
    <t>5.21</t>
  </si>
  <si>
    <t>158.01</t>
  </si>
  <si>
    <t>ROUND(PRODUCT(I$ROW_SOMMANO_QTA$:J$ROW_UNITARIO$),2)</t>
  </si>
  <si>
    <t>823.23</t>
  </si>
  <si>
    <t/>
  </si>
  <si>
    <t>246</t>
  </si>
  <si>
    <t>1C.22.040.0020.b</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</si>
  <si>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rampe di scale</t>
  </si>
  <si>
    <t>M I S U R A Z I O N I:</t>
  </si>
  <si>
    <t>PIANO INTERRATO</t>
  </si>
  <si>
    <t/>
  </si>
  <si>
    <t/>
  </si>
  <si>
    <t/>
  </si>
  <si>
    <t>0</t>
  </si>
  <si>
    <t>ROUND(PRODUCT(E$ROW_PU$:H$ROW_LUNG$),2)</t>
  </si>
  <si>
    <t>0.00</t>
  </si>
  <si>
    <t>VG.INT.02</t>
  </si>
  <si>
    <t/>
  </si>
  <si>
    <t>2.21</t>
  </si>
  <si>
    <t>1.100</t>
  </si>
  <si>
    <t>25.000</t>
  </si>
  <si>
    <t>ROUND(PRODUCT(E$ROW_PU$:H$ROW_LUNG$),2)</t>
  </si>
  <si>
    <t>60.78</t>
  </si>
  <si>
    <t/>
  </si>
  <si>
    <t/>
  </si>
  <si>
    <t>0.25</t>
  </si>
  <si>
    <t>1.100</t>
  </si>
  <si>
    <t>25.000</t>
  </si>
  <si>
    <t>ROUND(PRODUCT(E$ROW_PU$:H$ROW_LUNG$),2)</t>
  </si>
  <si>
    <t>6.88</t>
  </si>
  <si>
    <t/>
  </si>
  <si>
    <t/>
  </si>
  <si>
    <t>1.58</t>
  </si>
  <si>
    <t>1.100</t>
  </si>
  <si>
    <t>25.000</t>
  </si>
  <si>
    <t>ROUND(PRODUCT(E$ROW_PU$:H$ROW_LUNG$),2)</t>
  </si>
  <si>
    <t>43.45</t>
  </si>
  <si>
    <t/>
  </si>
  <si>
    <t/>
  </si>
  <si>
    <t>1.50</t>
  </si>
  <si>
    <t>1.100</t>
  </si>
  <si>
    <t>25.000</t>
  </si>
  <si>
    <t>ROUND(PRODUCT(E$ROW_PU$:H$ROW_LUNG$),2)</t>
  </si>
  <si>
    <t>41.25</t>
  </si>
  <si>
    <t>3'</t>
  </si>
  <si>
    <t>SOMMANO kg</t>
  </si>
  <si>
    <t>ROUND(SUM(I$ROW_ID_SOMMANO_INIT$:I$ROW_ID_SOMMANO_FINE$),2)</t>
  </si>
  <si>
    <t>152.36</t>
  </si>
  <si>
    <t>8.80</t>
  </si>
  <si>
    <t>ROUND(PRODUCT(I$ROW_SOMMANO_QTA$:J$ROW_UNITARIO$),2)</t>
  </si>
  <si>
    <t>1340.77</t>
  </si>
  <si>
    <t/>
  </si>
  <si>
    <t>247</t>
  </si>
  <si>
    <t>N.P.047</t>
  </si>
  <si>
    <t>Fornitura e posa in opera di parapetto in acciaio verniciato su tonalità a scelta della D.LL. per scala alla mugnaia in corrispondenza del piano sottotetto. Esecuzione secondo gli elaborati grafici di progetto e le indicazioni della D.LL. La lavorazione è da intendersi comprensiva di preparazione, stesura di vernice antiruggine e mano a finire con tonalità a scelta della D.LL. . Nel prezzo si intendono compresi e compensati gli oneri per le necessarie opere provvisionali e di sicurezza, i trattamenti protettivi, l'esecuzione effettuata con ogni cura ed accortezza al fine di non intaccare le strutture a cui sono fissati gli elementi,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</si>
  <si>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</si>
  <si>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SOTTOTETTO</t>
  </si>
  <si>
    <t/>
  </si>
  <si>
    <t/>
  </si>
  <si>
    <t/>
  </si>
  <si>
    <t>0</t>
  </si>
  <si>
    <t>ROUND(PRODUCT(E$ROW_PU$:H$ROW_LUNG$),2)</t>
  </si>
  <si>
    <t>0.00</t>
  </si>
  <si>
    <t>VG.Sottotetto.06</t>
  </si>
  <si>
    <t>1.00</t>
  </si>
  <si>
    <t/>
  </si>
  <si>
    <t/>
  </si>
  <si>
    <t/>
  </si>
  <si>
    <t>ROUND(PRODUCT(E$ROW_PU$:H$ROW_LUNG$),2)</t>
  </si>
  <si>
    <t>1.00</t>
  </si>
  <si>
    <t>3'</t>
  </si>
  <si>
    <t>SOMMANO a corpo</t>
  </si>
  <si>
    <t>ROUND(SUM(I$ROW_ID_SOMMANO_INIT$:I$ROW_ID_SOMMANO_FINE$),2)</t>
  </si>
  <si>
    <t>1.00</t>
  </si>
  <si>
    <t>2505.60</t>
  </si>
  <si>
    <t>ROUND(PRODUCT(I$ROW_SOMMANO_QTA$:J$ROW_UNITARIO$),2)</t>
  </si>
  <si>
    <t>2505.60</t>
  </si>
  <si>
    <t/>
  </si>
  <si>
    <t>248</t>
  </si>
  <si>
    <t>1C.04.820.0010.c</t>
  </si>
  <si>
    <t>Consolidamento di volte, cupole ed archi in muratura di pietrame o mattoni, in laterizio o gesso, mediante fornitura e posa in opera di un sistema costituito da una malta premiscelata bicomponente, rispondente ai Criteri Ambientali Minimi di cui al Decreto 11 ottobre 2017 del Ministero dell'Ambiente e della tutela del Territorio e del Mare, a base cementizia o a base calce, fibrorinforzata ad elevata duttilità, marcata secondo EN 998-2, spessore totale 1,5 cm, e da una rete in materiale composito per il rinforzo strutturale “armato” (FRCM). 	Sono compresi:	- la livellazione delle superfici;	- la fornitura e la posa in opera del primo strato di malta;	- la fornitura e posa in opera di rete in materiale composito;	- la fornitura e posa in opera del secondo strato di malta;	È inoltre compreso quanto altro occorre per dare il lavoro finito.	Escluse le sarciture delle lesioni.- rete in fibra di carbonio, grammatura 200 g/mq, maglia 10 x 10 mm, modulo elastico 252±2% GPa, resistenza a trazione 260 kN/m</t>
  </si>
  <si>
    <t>M I S U R A Z I O N I:</t>
  </si>
  <si>
    <t>Ammesso il solo utilizzo di malta a base di calce</t>
  </si>
  <si>
    <t/>
  </si>
  <si>
    <t/>
  </si>
  <si>
    <t/>
  </si>
  <si>
    <t>0</t>
  </si>
  <si>
    <t>ROUND(PRODUCT(E$ROW_PU$:H$ROW_LUNG$),2)</t>
  </si>
  <si>
    <t>0.00</t>
  </si>
  <si>
    <t>Rinforzo scala esistente</t>
  </si>
  <si>
    <t/>
  </si>
  <si>
    <t/>
  </si>
  <si>
    <t/>
  </si>
  <si>
    <t>0</t>
  </si>
  <si>
    <t>ROUND(PRODUCT(E$ROW_PU$:H$ROW_LUNG$),2)</t>
  </si>
  <si>
    <t>0.00</t>
  </si>
  <si>
    <t>PIANO TERRA</t>
  </si>
  <si>
    <t/>
  </si>
  <si>
    <t/>
  </si>
  <si>
    <t/>
  </si>
  <si>
    <t>0</t>
  </si>
  <si>
    <t>ROUND(PRODUCT(E$ROW_PU$:H$ROW_LUNG$),2)</t>
  </si>
  <si>
    <t>0.00</t>
  </si>
  <si>
    <t>VG.0.06</t>
  </si>
  <si>
    <t/>
  </si>
  <si>
    <t>1.06</t>
  </si>
  <si>
    <t>4.330</t>
  </si>
  <si>
    <t/>
  </si>
  <si>
    <t>ROUND(PRODUCT(E$ROW_PU$:H$ROW_LUNG$),2)</t>
  </si>
  <si>
    <t>4.59</t>
  </si>
  <si>
    <t>VG.0.06</t>
  </si>
  <si>
    <t/>
  </si>
  <si>
    <t>1.06</t>
  </si>
  <si>
    <t>2.160</t>
  </si>
  <si>
    <t/>
  </si>
  <si>
    <t>ROUND(PRODUCT(E$ROW_PU$:H$ROW_LUNG$),2)</t>
  </si>
  <si>
    <t>2.29</t>
  </si>
  <si>
    <t>3'</t>
  </si>
  <si>
    <t>SOMMANO m²</t>
  </si>
  <si>
    <t>ROUND(SUM(I$ROW_ID_SOMMANO_INIT$:I$ROW_ID_SOMMANO_FINE$),2)</t>
  </si>
  <si>
    <t>6.88</t>
  </si>
  <si>
    <t>195.24</t>
  </si>
  <si>
    <t>ROUND(PRODUCT(I$ROW_SOMMANO_QTA$:J$ROW_UNITARIO$),2)</t>
  </si>
  <si>
    <t>1343.25</t>
  </si>
  <si>
    <t/>
  </si>
  <si>
    <t>249</t>
  </si>
  <si>
    <t>1C.24.100.0020.a</t>
  </si>
  <si>
    <t>Trattamento di superfici, prima di eseguire rasature, stuccature o pitturazioni, compresi piani di lavoro interni ed assistenze murarie. Con applicazione a rullo o pennello di: - primer in dispersione acquosa</t>
  </si>
  <si>
    <t>M I S U R A Z I O N I:</t>
  </si>
  <si>
    <t>Vedi voce n° 235 [m² 198.11]</t>
  </si>
  <si>
    <t/>
  </si>
  <si>
    <t/>
  </si>
  <si>
    <t/>
  </si>
  <si>
    <t/>
  </si>
  <si>
    <t>ROUND(PRODUCT(E$ROW_PU$:H$ROW_LUNG$,198.11),2)</t>
  </si>
  <si>
    <t>198.11</t>
  </si>
  <si>
    <t>3'</t>
  </si>
  <si>
    <t>SOMMANO m²</t>
  </si>
  <si>
    <t>ROUND(SUM(I$ROW_ID_SOMMANO_INIT$:I$ROW_ID_SOMMANO_FINE$),2)</t>
  </si>
  <si>
    <t>198.11</t>
  </si>
  <si>
    <t>2.34</t>
  </si>
  <si>
    <t>ROUND(PRODUCT(I$ROW_SOMMANO_QTA$:J$ROW_UNITARIO$),2)</t>
  </si>
  <si>
    <t>463.58</t>
  </si>
  <si>
    <t/>
  </si>
  <si>
    <t>250</t>
  </si>
  <si>
    <t>N.P.033</t>
  </si>
  <si>
    <t>Fornitura e posa in opera di Carter, costituito da una cornice di profili a "L" fissati a muro con tasselli meccanici inclusi, a cui viene fissata con viti a testa svasata una lamiera in acciaio cor-ten, piegata e forata.Nel prezzo si intendono compresi e compensati gli oneri per le necessarie opere provvisionali e di sicurezza, il tiro in alto e calo in basso, lo sgombero, la raccolta differenziata del materiale di risulta, il conferimento con trasporto in discarica autorizzata del materiale di risulta, l'indennità di discarica e quanto altro necessario per dare il lavoro finito a regola d'arte.</t>
  </si>
  <si>
    <t>M I S U R A Z I O N I:</t>
  </si>
  <si>
    <t>PIANO TERRA</t>
  </si>
  <si>
    <t/>
  </si>
  <si>
    <t/>
  </si>
  <si>
    <t/>
  </si>
  <si>
    <t>0</t>
  </si>
  <si>
    <t>ROUND(PRODUCT(E$ROW_PU$:H$ROW_LUNG$),2)</t>
  </si>
  <si>
    <t>0.00</t>
  </si>
  <si>
    <t>VG.0.07</t>
  </si>
  <si>
    <t/>
  </si>
  <si>
    <t>1.80</t>
  </si>
  <si>
    <t/>
  </si>
  <si>
    <t>4.210</t>
  </si>
  <si>
    <t>ROUND(PRODUCT(E$ROW_PU$:H$ROW_LUNG$),2)</t>
  </si>
  <si>
    <t>7.58</t>
  </si>
  <si>
    <t>PIANO PRIMO</t>
  </si>
  <si>
    <t/>
  </si>
  <si>
    <t/>
  </si>
  <si>
    <t/>
  </si>
  <si>
    <t>0</t>
  </si>
  <si>
    <t>ROUND(PRODUCT(E$ROW_PU$:H$ROW_LUNG$),2)</t>
  </si>
  <si>
    <t>0.00</t>
  </si>
  <si>
    <t>VG.1.06</t>
  </si>
  <si>
    <t/>
  </si>
  <si>
    <t>1.96</t>
  </si>
  <si>
    <t/>
  </si>
  <si>
    <t>3.880</t>
  </si>
  <si>
    <t>ROUND(PRODUCT(E$ROW_PU$:H$ROW_LUNG$),2)</t>
  </si>
  <si>
    <t>7.60</t>
  </si>
  <si>
    <t>3'</t>
  </si>
  <si>
    <t>SOMMANO m2</t>
  </si>
  <si>
    <t>ROUND(SUM(I$ROW_ID_SOMMANO_INIT$:I$ROW_ID_SOMMANO_FINE$),2)</t>
  </si>
  <si>
    <t>15.18</t>
  </si>
  <si>
    <t>229.99</t>
  </si>
  <si>
    <t>ROUND(PRODUCT(I$ROW_SOMMANO_QTA$:J$ROW_UNITARIO$),2)</t>
  </si>
  <si>
    <t>3491.25</t>
  </si>
  <si>
    <t/>
  </si>
  <si>
    <t>251</t>
  </si>
  <si>
    <t>N.P.035</t>
  </si>
  <si>
    <t>Ancoraggio meccanico di strutture in muratura o calcestruzzo armato al rinforzo in FRP realizzato tramite corda tipo FB-TUF10-CHT, o equivalente, con anima in fibra di carbonio ad alta tenacità. Diametro nominale della sezione impregnata 10 mm, sezione delle fibre di carbonio 28 mm², carico di rottura a trazione teorico del fiocco 1000 kN. Realizzato con fibre di carbonio ad alta tenacità, caratterizzate da tensione di rottura della fibra 4800MPa, modulo elastico della fibra 245 GPa, allungamento a rottura superiore a 1,5%. E' compresa la realizzazione del perforo di diametro minimo 12 mm, impregnazione della corda tramite primer FB-RC01 e l'inghisaggio tramite adesivo tipo FB-RC30/3-600. Nel prezzo si intendono compresi e compensati gli oneri per le necessarie opere provvisionali e di sicurezza, il tiro in alto e calo in basso, lo sgombero, la raccolta differenziata del materiale di risulta, il conferimento con trasporto in discarica autorizzata del materiale di risulta, l'indennità di discarica e quanto altro necessario per dare il lavoro finito a regola d'arte.</t>
  </si>
  <si>
    <t>M I S U R A Z I O N I:</t>
  </si>
  <si>
    <t>Posa a quiconce passo 333 con n. 12 ancoraggi a mq Per i primi 70 cm</t>
  </si>
  <si>
    <t/>
  </si>
  <si>
    <t/>
  </si>
  <si>
    <t/>
  </si>
  <si>
    <t>0</t>
  </si>
  <si>
    <t>ROUND(PRODUCT(E$ROW_PU$:H$ROW_LUNG$),2)</t>
  </si>
  <si>
    <t>0.00</t>
  </si>
  <si>
    <t>PROSPETTI</t>
  </si>
  <si>
    <t/>
  </si>
  <si>
    <t/>
  </si>
  <si>
    <t/>
  </si>
  <si>
    <t>0</t>
  </si>
  <si>
    <t>ROUND(PRODUCT(E$ROW_PU$:H$ROW_LUNG$),2)</t>
  </si>
  <si>
    <t>0.00</t>
  </si>
  <si>
    <t>Prospetto sud-ovest</t>
  </si>
  <si>
    <t>12.00</t>
  </si>
  <si>
    <t>22.20</t>
  </si>
  <si>
    <t>0.500</t>
  </si>
  <si>
    <t>0.700</t>
  </si>
  <si>
    <t>ROUND(PRODUCT(E$ROW_PU$:H$ROW_LUNG$),2)</t>
  </si>
  <si>
    <t>93.24</t>
  </si>
  <si>
    <t>Prospetto sud-est</t>
  </si>
  <si>
    <t>12.00</t>
  </si>
  <si>
    <t>21.75</t>
  </si>
  <si>
    <t>0.500</t>
  </si>
  <si>
    <t>0.700</t>
  </si>
  <si>
    <t>ROUND(PRODUCT(E$ROW_PU$:H$ROW_LUNG$),2)</t>
  </si>
  <si>
    <t>91.35</t>
  </si>
  <si>
    <t>Prospetto nord-est</t>
  </si>
  <si>
    <t>12.00</t>
  </si>
  <si>
    <t>22.05</t>
  </si>
  <si>
    <t>0.500</t>
  </si>
  <si>
    <t>0.700</t>
  </si>
  <si>
    <t>ROUND(PRODUCT(E$ROW_PU$:H$ROW_LUNG$),2)</t>
  </si>
  <si>
    <t>92.61</t>
  </si>
  <si>
    <t>Prospetto nord-ovest</t>
  </si>
  <si>
    <t>12.00</t>
  </si>
  <si>
    <t>21.63</t>
  </si>
  <si>
    <t>0.500</t>
  </si>
  <si>
    <t>0.700</t>
  </si>
  <si>
    <t>ROUND(PRODUCT(E$ROW_PU$:H$ROW_LUNG$),2)</t>
  </si>
  <si>
    <t>90.85</t>
  </si>
  <si>
    <t>Posa a quiconce passo 500 Per 1° impalcato (5 mt) - media 6 barre/mq</t>
  </si>
  <si>
    <t/>
  </si>
  <si>
    <t/>
  </si>
  <si>
    <t/>
  </si>
  <si>
    <t>0</t>
  </si>
  <si>
    <t>ROUND(PRODUCT(E$ROW_PU$:H$ROW_LUNG$),2)</t>
  </si>
  <si>
    <t>0.00</t>
  </si>
  <si>
    <t>PROSPETTI</t>
  </si>
  <si>
    <t/>
  </si>
  <si>
    <t/>
  </si>
  <si>
    <t/>
  </si>
  <si>
    <t>0</t>
  </si>
  <si>
    <t>ROUND(PRODUCT(E$ROW_PU$:H$ROW_LUNG$),2)</t>
  </si>
  <si>
    <t>0.00</t>
  </si>
  <si>
    <t>Prospetto sud-ovest</t>
  </si>
  <si>
    <t>6.00</t>
  </si>
  <si>
    <t>22.20</t>
  </si>
  <si>
    <t>0.450</t>
  </si>
  <si>
    <t>5.000</t>
  </si>
  <si>
    <t>ROUND(PRODUCT(E$ROW_PU$:H$ROW_LUNG$),2)</t>
  </si>
  <si>
    <t>299.70</t>
  </si>
  <si>
    <t>A detrarre portone</t>
  </si>
  <si>
    <t>6.00</t>
  </si>
  <si>
    <t>2.17</t>
  </si>
  <si>
    <t>0.450</t>
  </si>
  <si>
    <t>3.770</t>
  </si>
  <si>
    <t>ROUND(PRODUCT(E$ROW_PU$:H$ROW_LUNG$,-1),2)</t>
  </si>
  <si>
    <t>-22.09</t>
  </si>
  <si>
    <t>3</t>
  </si>
  <si>
    <t>Prospetto sud-est</t>
  </si>
  <si>
    <t>6.00</t>
  </si>
  <si>
    <t>21.75</t>
  </si>
  <si>
    <t>0.450</t>
  </si>
  <si>
    <t>5.000</t>
  </si>
  <si>
    <t>ROUND(PRODUCT(E$ROW_PU$:H$ROW_LUNG$),2)</t>
  </si>
  <si>
    <t>293.63</t>
  </si>
  <si>
    <t>Prospetto nord-est</t>
  </si>
  <si>
    <t>6.00</t>
  </si>
  <si>
    <t>22.05</t>
  </si>
  <si>
    <t>0.450</t>
  </si>
  <si>
    <t>5.000</t>
  </si>
  <si>
    <t>ROUND(PRODUCT(E$ROW_PU$:H$ROW_LUNG$),2)</t>
  </si>
  <si>
    <t>297.68</t>
  </si>
  <si>
    <t>A detrarre portone</t>
  </si>
  <si>
    <t>6.00</t>
  </si>
  <si>
    <t>2.23</t>
  </si>
  <si>
    <t>0.450</t>
  </si>
  <si>
    <t>3.400</t>
  </si>
  <si>
    <t>ROUND(PRODUCT(E$ROW_PU$:H$ROW_LUNG$,-1),2)</t>
  </si>
  <si>
    <t>-20.47</t>
  </si>
  <si>
    <t>3</t>
  </si>
  <si>
    <t>Prospetto nord-ovest</t>
  </si>
  <si>
    <t>6.00</t>
  </si>
  <si>
    <t>21.63</t>
  </si>
  <si>
    <t>0.450</t>
  </si>
  <si>
    <t>5.000</t>
  </si>
  <si>
    <t>ROUND(PRODUCT(E$ROW_PU$:H$ROW_LUNG$),2)</t>
  </si>
  <si>
    <t>292.01</t>
  </si>
  <si>
    <t>Posa a quiconce passo 750 fino in sommità - media 3 barre/mq</t>
  </si>
  <si>
    <t/>
  </si>
  <si>
    <t/>
  </si>
  <si>
    <t/>
  </si>
  <si>
    <t>0</t>
  </si>
  <si>
    <t>ROUND(PRODUCT(E$ROW_PU$:H$ROW_LUNG$),2)</t>
  </si>
  <si>
    <t>0.00</t>
  </si>
  <si>
    <t>PROSPETTI</t>
  </si>
  <si>
    <t/>
  </si>
  <si>
    <t/>
  </si>
  <si>
    <t/>
  </si>
  <si>
    <t>0</t>
  </si>
  <si>
    <t>ROUND(PRODUCT(E$ROW_PU$:H$ROW_LUNG$),2)</t>
  </si>
  <si>
    <t>0.00</t>
  </si>
  <si>
    <t>Prospetto sud-ovest</t>
  </si>
  <si>
    <t>3.00</t>
  </si>
  <si>
    <t>22.20</t>
  </si>
  <si>
    <t>0.450</t>
  </si>
  <si>
    <t>5.080</t>
  </si>
  <si>
    <t>ROUND(PRODUCT(E$ROW_PU$:H$ROW_LUNG$),2)</t>
  </si>
  <si>
    <t>152.25</t>
  </si>
  <si>
    <t>Prospetto sud-est</t>
  </si>
  <si>
    <t>3.00</t>
  </si>
  <si>
    <t>21.75</t>
  </si>
  <si>
    <t>0.450</t>
  </si>
  <si>
    <t>5.230</t>
  </si>
  <si>
    <t>ROUND(PRODUCT(E$ROW_PU$:H$ROW_LUNG$),2)</t>
  </si>
  <si>
    <t>153.57</t>
  </si>
  <si>
    <t>Prospetto nord-est</t>
  </si>
  <si>
    <t>3.00</t>
  </si>
  <si>
    <t>22.05</t>
  </si>
  <si>
    <t>0.450</t>
  </si>
  <si>
    <t>5.390</t>
  </si>
  <si>
    <t>ROUND(PRODUCT(E$ROW_PU$:H$ROW_LUNG$),2)</t>
  </si>
  <si>
    <t>160.45</t>
  </si>
  <si>
    <t>Prospetto nord-ovest</t>
  </si>
  <si>
    <t>3.00</t>
  </si>
  <si>
    <t>21.63</t>
  </si>
  <si>
    <t>0.450</t>
  </si>
  <si>
    <t>5.390</t>
  </si>
  <si>
    <t>ROUND(PRODUCT(E$ROW_PU$:H$ROW_LUNG$),2)</t>
  </si>
  <si>
    <t>157.39</t>
  </si>
  <si>
    <t/>
  </si>
  <si>
    <t/>
  </si>
  <si>
    <t/>
  </si>
  <si>
    <t/>
  </si>
  <si>
    <t>0</t>
  </si>
  <si>
    <t>ROUND(PRODUCT(E$ROW_PU$:H$ROW_LUNG$),2)</t>
  </si>
  <si>
    <t>0.00</t>
  </si>
  <si>
    <t>3'</t>
  </si>
  <si>
    <t>SOMMANO m</t>
  </si>
  <si>
    <t>ROUND(SUM(I$ROW_ID_SOMMANO_INIT$:I$ROW_ID_SOMMANO_FINE$),2)</t>
  </si>
  <si>
    <t>2132.17</t>
  </si>
  <si>
    <t>83.04</t>
  </si>
  <si>
    <t>ROUND(PRODUCT(I$ROW_SOMMANO_QTA$:J$ROW_UNITARIO$),2)</t>
  </si>
  <si>
    <t>177055.40</t>
  </si>
  <si>
    <t/>
  </si>
  <si>
    <t>252</t>
  </si>
  <si>
    <t>N.P.036</t>
  </si>
  <si>
    <t>Realizzazione di struttura di sostegno della passerella di alloggiamento dell’Unità di Trattamento da realizzarsi in acciaio collegata alla soprastante struttura di copertura mediante: Fornitura e posa di piastre in acciaio spessore 20 mm di collegamento tra il tubolare in acciaio e la trave secondaria di copertura completa di fazzoletti di irrigidimento e viti prigioniere. Due tubolari, inferiore e superiore, in acciaio S275 Ø76,1 mm, spessore 3,6 mm altezza 500 mm saldato al profilo UPN 300 di rinforzo delle capriate lignee (Rinforzo compensato con voce a parte) e filettato all'interno.  All'interno del tubolare verrà avvitata una barra diam 68.9  in acciaio. Tale struttura provvederà al sostegno della sottostante passerella non compresa nella presente voce. Nel prezzo si intendono compresi e compensati gli oneri per le necessarie opere provvisionali e di sicurezza, il tiro in alto e calo in basso, lo sgombero, la raccolta differenziata del materiale di risulta, il conferimento con trasporto in discarica autorizzata del materiale di risulta, l'indennità di discarica e quanto altro necessario per dare il lavoro finito a regola d'arte. Prezzo a cadauno.</t>
  </si>
  <si>
    <t>M I S U R A Z I O N I:</t>
  </si>
  <si>
    <t>SOTTOTETTO</t>
  </si>
  <si>
    <t>47.00</t>
  </si>
  <si>
    <t/>
  </si>
  <si>
    <t/>
  </si>
  <si>
    <t/>
  </si>
  <si>
    <t>ROUND(PRODUCT(E$ROW_PU$:H$ROW_LUNG$),2)</t>
  </si>
  <si>
    <t>47.00</t>
  </si>
  <si>
    <t>3'</t>
  </si>
  <si>
    <t>SOMMANO cadauno</t>
  </si>
  <si>
    <t>ROUND(SUM(I$ROW_ID_SOMMANO_INIT$:I$ROW_ID_SOMMANO_FINE$),2)</t>
  </si>
  <si>
    <t>47.00</t>
  </si>
  <si>
    <t>609.14</t>
  </si>
  <si>
    <t>ROUND(PRODUCT(I$ROW_SOMMANO_QTA$:J$ROW_UNITARIO$),2)</t>
  </si>
  <si>
    <t>28629.58</t>
  </si>
  <si>
    <t/>
  </si>
  <si>
    <t>253</t>
  </si>
  <si>
    <t>N.P.037</t>
  </si>
  <si>
    <t>Trattamento di falegnameria dei soffitti lignei per ricomporre le varie orditure lignee che per causa di mancanze o perdite non rendono più uniforme la struttura. Le reintegrazioni saranno effettuate sempre in modo analogo all’originale. Nel caso di rotture o mancanze di elementi costitutivi come travetti, regoli, modanature ecc… questi possono essere rifatti con modello originale e legno idoneo adeguatamente stagionato e trattato con biocida. Le fessurazioni e spaccature dovranno essere risarcite con inserti idonei in legno e incollati.  Nel caso in cui si dovessero riscontrare vecchie riparazioni realizzate in epoche più recenti eseguite con materiali o legni non appropriati, queste dovranno essere rimosse e sostituiti ripristinando l’aspetto originario del manufatto.</t>
  </si>
  <si>
    <t>M I S U R A Z I O N I:</t>
  </si>
  <si>
    <t>Vedi voce n° 238 [m2 352.48]</t>
  </si>
  <si>
    <t>0.30</t>
  </si>
  <si>
    <t/>
  </si>
  <si>
    <t/>
  </si>
  <si>
    <t/>
  </si>
  <si>
    <t>ROUND(PRODUCT(E$ROW_PU$:H$ROW_LUNG$,352.48),2)</t>
  </si>
  <si>
    <t>105.74</t>
  </si>
  <si>
    <t>Vedi voce n° 239 [mq 195.27]</t>
  </si>
  <si>
    <t>0.10</t>
  </si>
  <si>
    <t/>
  </si>
  <si>
    <t/>
  </si>
  <si>
    <t/>
  </si>
  <si>
    <t>ROUND(PRODUCT(E$ROW_PU$:H$ROW_LUNG$,195.27),2)</t>
  </si>
  <si>
    <t>19.53</t>
  </si>
  <si>
    <t>3'</t>
  </si>
  <si>
    <t>SOMMANO mq</t>
  </si>
  <si>
    <t>ROUND(SUM(I$ROW_ID_SOMMANO_INIT$:I$ROW_ID_SOMMANO_FINE$),2)</t>
  </si>
  <si>
    <t>125.27</t>
  </si>
  <si>
    <t>197.09</t>
  </si>
  <si>
    <t>ROUND(PRODUCT(I$ROW_SOMMANO_QTA$:J$ROW_UNITARIO$),2)</t>
  </si>
  <si>
    <t>24689.46</t>
  </si>
  <si>
    <t/>
  </si>
  <si>
    <t>254</t>
  </si>
  <si>
    <t>07.05.04.21-5.c</t>
  </si>
  <si>
    <t>Abbattimento controllato compreso ogni onere per asportazione e smaltimento materiale di risulta, per piante di altezza: per piante poste in parchi e giardini da 12 a 16 m. Prezzario Provinciale Opere Edili Mantova 1/2022</t>
  </si>
  <si>
    <t>M I S U R A Z I O N I:</t>
  </si>
  <si>
    <t/>
  </si>
  <si>
    <t>10.00</t>
  </si>
  <si>
    <t/>
  </si>
  <si>
    <t/>
  </si>
  <si>
    <t/>
  </si>
  <si>
    <t>ROUND(PRODUCT(E$ROW_PU$:H$ROW_LUNG$),2)</t>
  </si>
  <si>
    <t>10.00</t>
  </si>
  <si>
    <t>3'</t>
  </si>
  <si>
    <t>SOMMANO cad.</t>
  </si>
  <si>
    <t>ROUND(SUM(I$ROW_ID_SOMMANO_INIT$:I$ROW_ID_SOMMANO_FINE$),2)</t>
  </si>
  <si>
    <t>10.00</t>
  </si>
  <si>
    <t>250.00</t>
  </si>
  <si>
    <t>ROUND(PRODUCT(I$ROW_SOMMANO_QTA$:J$ROW_UNITARIO$),2)</t>
  </si>
  <si>
    <t>2500.00</t>
  </si>
  <si>
    <t/>
  </si>
  <si>
    <t>255</t>
  </si>
  <si>
    <t>1C.13.200.0010.a</t>
  </si>
  <si>
    <t>Manto in policloruro di vinile (PVC) stabilizzato ai raggi UV, armato con velo di vetro. Posato a secco con saldatura dei sormonti ad aria calda o con solvente; compresi sfridi, sormonti e assistenze murarie: - spessore 1,2 mm</t>
  </si>
  <si>
    <t>M I S U R A Z I O N I:</t>
  </si>
  <si>
    <t>PIANO INTERRATO</t>
  </si>
  <si>
    <t/>
  </si>
  <si>
    <t/>
  </si>
  <si>
    <t/>
  </si>
  <si>
    <t>0</t>
  </si>
  <si>
    <t>ROUND(PRODUCT(E$ROW_PU$:H$ROW_LUNG$),2)</t>
  </si>
  <si>
    <t>0.00</t>
  </si>
  <si>
    <t>VG.INT.01</t>
  </si>
  <si>
    <t>13.48</t>
  </si>
  <si>
    <t/>
  </si>
  <si>
    <t/>
  </si>
  <si>
    <t>0.350</t>
  </si>
  <si>
    <t>ROUND(PRODUCT(E$ROW_PU$:H$ROW_LUNG$),2)</t>
  </si>
  <si>
    <t>4.72</t>
  </si>
  <si>
    <t>PIANO TERRA</t>
  </si>
  <si>
    <t/>
  </si>
  <si>
    <t/>
  </si>
  <si>
    <t/>
  </si>
  <si>
    <t>0</t>
  </si>
  <si>
    <t>ROUND(PRODUCT(E$ROW_PU$:H$ROW_LUNG$),2)</t>
  </si>
  <si>
    <t>0.00</t>
  </si>
  <si>
    <t>VG.0.01</t>
  </si>
  <si>
    <t>16.00</t>
  </si>
  <si>
    <t/>
  </si>
  <si>
    <t/>
  </si>
  <si>
    <t>0.350</t>
  </si>
  <si>
    <t>ROUND(PRODUCT(E$ROW_PU$:H$ROW_LUNG$),2)</t>
  </si>
  <si>
    <t>5.60</t>
  </si>
  <si>
    <t>VG.0.02</t>
  </si>
  <si>
    <t>11.50</t>
  </si>
  <si>
    <t/>
  </si>
  <si>
    <t/>
  </si>
  <si>
    <t>0.350</t>
  </si>
  <si>
    <t>ROUND(PRODUCT(E$ROW_PU$:H$ROW_LUNG$),2)</t>
  </si>
  <si>
    <t>4.03</t>
  </si>
  <si>
    <t>VG.0.03</t>
  </si>
  <si>
    <t>17.04</t>
  </si>
  <si>
    <t/>
  </si>
  <si>
    <t/>
  </si>
  <si>
    <t>0.350</t>
  </si>
  <si>
    <t>ROUND(PRODUCT(E$ROW_PU$:H$ROW_LUNG$),2)</t>
  </si>
  <si>
    <t>5.96</t>
  </si>
  <si>
    <t>VG.0.04</t>
  </si>
  <si>
    <t>30.75</t>
  </si>
  <si>
    <t/>
  </si>
  <si>
    <t/>
  </si>
  <si>
    <t>0.350</t>
  </si>
  <si>
    <t>ROUND(PRODUCT(E$ROW_PU$:H$ROW_LUNG$),2)</t>
  </si>
  <si>
    <t>10.76</t>
  </si>
  <si>
    <t>VG.0.06</t>
  </si>
  <si>
    <t>8.17</t>
  </si>
  <si>
    <t/>
  </si>
  <si>
    <t/>
  </si>
  <si>
    <t>0.350</t>
  </si>
  <si>
    <t>ROUND(PRODUCT(E$ROW_PU$:H$ROW_LUNG$),2)</t>
  </si>
  <si>
    <t>2.86</t>
  </si>
  <si>
    <t>VG.0.07</t>
  </si>
  <si>
    <t>10.57</t>
  </si>
  <si>
    <t/>
  </si>
  <si>
    <t/>
  </si>
  <si>
    <t>0.350</t>
  </si>
  <si>
    <t>ROUND(PRODUCT(E$ROW_PU$:H$ROW_LUNG$),2)</t>
  </si>
  <si>
    <t>3.70</t>
  </si>
  <si>
    <t>VG.0.08</t>
  </si>
  <si>
    <t>20.30</t>
  </si>
  <si>
    <t/>
  </si>
  <si>
    <t/>
  </si>
  <si>
    <t>0.350</t>
  </si>
  <si>
    <t>ROUND(PRODUCT(E$ROW_PU$:H$ROW_LUNG$),2)</t>
  </si>
  <si>
    <t>7.11</t>
  </si>
  <si>
    <t>VG.0.09</t>
  </si>
  <si>
    <t>48.91</t>
  </si>
  <si>
    <t/>
  </si>
  <si>
    <t/>
  </si>
  <si>
    <t>0.350</t>
  </si>
  <si>
    <t>ROUND(PRODUCT(E$ROW_PU$:H$ROW_LUNG$),2)</t>
  </si>
  <si>
    <t>17.12</t>
  </si>
  <si>
    <t>VG.0.10</t>
  </si>
  <si>
    <t>31.46</t>
  </si>
  <si>
    <t/>
  </si>
  <si>
    <t/>
  </si>
  <si>
    <t>0.350</t>
  </si>
  <si>
    <t>ROUND(PRODUCT(E$ROW_PU$:H$ROW_LUNG$),2)</t>
  </si>
  <si>
    <t>11.01</t>
  </si>
  <si>
    <t>VG.0.12</t>
  </si>
  <si>
    <t>9.57</t>
  </si>
  <si>
    <t/>
  </si>
  <si>
    <t/>
  </si>
  <si>
    <t>0.350</t>
  </si>
  <si>
    <t>ROUND(PRODUCT(E$ROW_PU$:H$ROW_LUNG$),2)</t>
  </si>
  <si>
    <t>3.35</t>
  </si>
  <si>
    <t>VG.0.15</t>
  </si>
  <si>
    <t>14.46</t>
  </si>
  <si>
    <t/>
  </si>
  <si>
    <t/>
  </si>
  <si>
    <t>0.350</t>
  </si>
  <si>
    <t>ROUND(PRODUCT(E$ROW_PU$:H$ROW_LUNG$),2)</t>
  </si>
  <si>
    <t>5.06</t>
  </si>
  <si>
    <t>VG.0.16</t>
  </si>
  <si>
    <t>26.38</t>
  </si>
  <si>
    <t/>
  </si>
  <si>
    <t/>
  </si>
  <si>
    <t>0.350</t>
  </si>
  <si>
    <t>ROUND(PRODUCT(E$ROW_PU$:H$ROW_LUNG$),2)</t>
  </si>
  <si>
    <t>9.23</t>
  </si>
  <si>
    <t>VG.0.17</t>
  </si>
  <si>
    <t>21.94</t>
  </si>
  <si>
    <t/>
  </si>
  <si>
    <t/>
  </si>
  <si>
    <t>0.350</t>
  </si>
  <si>
    <t>ROUND(PRODUCT(E$ROW_PU$:H$ROW_LUNG$),2)</t>
  </si>
  <si>
    <t>7.68</t>
  </si>
  <si>
    <t>VG.0.18</t>
  </si>
  <si>
    <t>16.29</t>
  </si>
  <si>
    <t/>
  </si>
  <si>
    <t/>
  </si>
  <si>
    <t>0.350</t>
  </si>
  <si>
    <t>ROUND(PRODUCT(E$ROW_PU$:H$ROW_LUNG$),2)</t>
  </si>
  <si>
    <t>5.70</t>
  </si>
  <si>
    <t>3'</t>
  </si>
  <si>
    <t>SOMMANO m²</t>
  </si>
  <si>
    <t>ROUND(SUM(I$ROW_ID_SOMMANO_INIT$:I$ROW_ID_SOMMANO_FINE$),2)</t>
  </si>
  <si>
    <t>103.89</t>
  </si>
  <si>
    <t>21.44</t>
  </si>
  <si>
    <t>ROUND(PRODUCT(I$ROW_SOMMANO_QTA$:J$ROW_UNITARIO$),2)</t>
  </si>
  <si>
    <t>2227.40</t>
  </si>
  <si>
    <t/>
  </si>
  <si>
    <t>256</t>
  </si>
  <si>
    <t>09.03.44.b</t>
  </si>
  <si>
    <t>Parete divisoria interna autoportante, con superficie rettangolare, altezza massima m 3, spessore non inferiore a mm 100, realizzata con elementi amovibili costituiti da pannellature fisse e continue, con finitura in melaminico, completa delle necessarie guarnizioni di tenuta, sia interne che perimetrali. Struttura interna costituita da montanti e traversi realizzati in lamiera d'acciaio con spessore totale non inferiore a 8/10 mm; superficie protetta mediante zincatura a caldo; isolamento acustico e termico secondo normativa vigente; predisposizione per passaggio impianti tecnologici; compresi elementi fuori modulo, limitatamente al 5% della superficie della parete, per moduli di larghezza pari a m 1: con zoccolo cieco da cm 100/110 e parte superiore vetrata con doppio vetro float mm 4+4, racchiuso da una cornice in alluminio. Prezzario Provinciale Opere Edili Mantova 1/2022</t>
  </si>
  <si>
    <t>M I S U R A Z I O N I:</t>
  </si>
  <si>
    <t>PIANO TERRA</t>
  </si>
  <si>
    <t/>
  </si>
  <si>
    <t/>
  </si>
  <si>
    <t/>
  </si>
  <si>
    <t>0</t>
  </si>
  <si>
    <t>ROUND(PRODUCT(E$ROW_PU$:H$ROW_LUNG$),2)</t>
  </si>
  <si>
    <t>0.00</t>
  </si>
  <si>
    <t>VG.0.17 - VG.0.18</t>
  </si>
  <si>
    <t/>
  </si>
  <si>
    <t>4.71</t>
  </si>
  <si>
    <t/>
  </si>
  <si>
    <t>3.000</t>
  </si>
  <si>
    <t>ROUND(PRODUCT(E$ROW_PU$:H$ROW_LUNG$),2)</t>
  </si>
  <si>
    <t>14.13</t>
  </si>
  <si>
    <t>3'</t>
  </si>
  <si>
    <t>SOMMANO m2</t>
  </si>
  <si>
    <t>ROUND(SUM(I$ROW_ID_SOMMANO_INIT$:I$ROW_ID_SOMMANO_FINE$),2)</t>
  </si>
  <si>
    <t>14.13</t>
  </si>
  <si>
    <t>170.00</t>
  </si>
  <si>
    <t>ROUND(PRODUCT(I$ROW_SOMMANO_QTA$:J$ROW_UNITARIO$),2)</t>
  </si>
  <si>
    <t>2402.10</t>
  </si>
  <si>
    <t/>
  </si>
  <si>
    <t>257</t>
  </si>
  <si>
    <t>N.P.038</t>
  </si>
  <si>
    <t>Sovrapprezzo per realizzazione di parete vetrata per l'inserimento nella stratigrafia di  pellicola dicroica con colorature a scelta della D.LL. previa presentazione di idonea campionatura. Nel prezzo si intendono compresi e compensati gli oneri per le eventuali sigillature, guarnizioni, il taglio, lo sfrido, la formazione ed il disfacimento dei ponteggi e quanto altro necessario per dare il lavoro finito a regola d'arte. </t>
  </si>
  <si>
    <t>M I S U R A Z I O N I:</t>
  </si>
  <si>
    <t>Vedi voce n° 256 [m2 14.13]</t>
  </si>
  <si>
    <t/>
  </si>
  <si>
    <t/>
  </si>
  <si>
    <t/>
  </si>
  <si>
    <t/>
  </si>
  <si>
    <t>ROUND(PRODUCT(E$ROW_PU$:H$ROW_LUNG$,14.13),2)</t>
  </si>
  <si>
    <t>14.13</t>
  </si>
  <si>
    <t>3'</t>
  </si>
  <si>
    <t>SOMMANO mq</t>
  </si>
  <si>
    <t>ROUND(SUM(I$ROW_ID_SOMMANO_INIT$:I$ROW_ID_SOMMANO_FINE$),2)</t>
  </si>
  <si>
    <t>14.13</t>
  </si>
  <si>
    <t>56.22</t>
  </si>
  <si>
    <t>ROUND(PRODUCT(I$ROW_SOMMANO_QTA$:J$ROW_UNITARIO$),2)</t>
  </si>
  <si>
    <t>794.39</t>
  </si>
  <si>
    <t/>
  </si>
  <si>
    <t>258</t>
  </si>
  <si>
    <t>1C.12.610.0050.c</t>
  </si>
  <si>
    <t>Fornitura e posa in opera di pozzetto per immissione pluviali, completo di chiusura in conglomerato di cemento, compreso il calcestruzzo di sottofondo ed il raccordo delle tubazioni, escluso scavo e reinterro; con dimensioni: - interno 30x30 cm, h = 40 cm (esterno 38x54 cm) - peso kg. 63</t>
  </si>
  <si>
    <t>M I S U R A Z I O N I:</t>
  </si>
  <si>
    <t/>
  </si>
  <si>
    <t>8.00</t>
  </si>
  <si>
    <t/>
  </si>
  <si>
    <t/>
  </si>
  <si>
    <t/>
  </si>
  <si>
    <t>ROUND(PRODUCT(E$ROW_PU$:H$ROW_LUNG$),2)</t>
  </si>
  <si>
    <t>8.00</t>
  </si>
  <si>
    <t>3'</t>
  </si>
  <si>
    <t>SOMMANO cad</t>
  </si>
  <si>
    <t>ROUND(SUM(I$ROW_ID_SOMMANO_INIT$:I$ROW_ID_SOMMANO_FINE$),2)</t>
  </si>
  <si>
    <t>8.00</t>
  </si>
  <si>
    <t>63.47</t>
  </si>
  <si>
    <t>ROUND(PRODUCT(I$ROW_SOMMANO_QTA$:J$ROW_UNITARIO$),2)</t>
  </si>
  <si>
    <t>507.76</t>
  </si>
  <si>
    <t/>
  </si>
  <si>
    <t>259</t>
  </si>
  <si>
    <t>1C.12.010.0020.f</t>
  </si>
  <si>
    <t>Fornitura e posa tubi in PVC-U con bicchiere e giunzione ad anello elastomerico per scarico (non interrato) di fognature ed acque calde (permanente 70° C, max per 1 minuto = 95° C), conforme alle norme UNI EN 1329. Applicazione B-BD, colore arancio  (Ral 2008), compresi gli oneri di fissaggio a pareti e soffitti e di attraversamento delle strutture. Diametro esterno (De) e spessore  (s): - De 100 - s = 3,0</t>
  </si>
  <si>
    <t>M I S U R A Z I O N I:</t>
  </si>
  <si>
    <t>Per collegamento pozzetto ad anello drenante</t>
  </si>
  <si>
    <t/>
  </si>
  <si>
    <t/>
  </si>
  <si>
    <t/>
  </si>
  <si>
    <t>0</t>
  </si>
  <si>
    <t>ROUND(PRODUCT(E$ROW_PU$:H$ROW_LUNG$),2)</t>
  </si>
  <si>
    <t>0.00</t>
  </si>
  <si>
    <t/>
  </si>
  <si>
    <t>8.00</t>
  </si>
  <si>
    <t>1.30</t>
  </si>
  <si>
    <t/>
  </si>
  <si>
    <t/>
  </si>
  <si>
    <t>ROUND(PRODUCT(E$ROW_PU$:H$ROW_LUNG$),2)</t>
  </si>
  <si>
    <t>10.40</t>
  </si>
  <si>
    <t>3'</t>
  </si>
  <si>
    <t>SOMMANO m</t>
  </si>
  <si>
    <t>ROUND(SUM(I$ROW_ID_SOMMANO_INIT$:I$ROW_ID_SOMMANO_FINE$),2)</t>
  </si>
  <si>
    <t>10.40</t>
  </si>
  <si>
    <t>15.13</t>
  </si>
  <si>
    <t>ROUND(PRODUCT(I$ROW_SOMMANO_QTA$:J$ROW_UNITARIO$),2)</t>
  </si>
  <si>
    <t>157.35</t>
  </si>
  <si>
    <t/>
  </si>
  <si>
    <t>260</t>
  </si>
  <si>
    <t>1U.06.200.0010.c</t>
  </si>
  <si>
    <t>Formazione di siepe con scavo meccanico, piantumazione, rinterro, carico e trasporto del materiale di risulta, la fornitura e la distribuzione di 40 l/m di ammendante organico, bagnatura all'impianto con 30 l/m di acqua, esclusa la fornitura di piante, per siepi costituite da: - 2 piante per m</t>
  </si>
  <si>
    <t>M I S U R A Z I O N I:</t>
  </si>
  <si>
    <t>Sistemazione esterna</t>
  </si>
  <si>
    <t/>
  </si>
  <si>
    <t>77.19</t>
  </si>
  <si>
    <t/>
  </si>
  <si>
    <t/>
  </si>
  <si>
    <t>ROUND(PRODUCT(E$ROW_PU$:H$ROW_LUNG$),2)</t>
  </si>
  <si>
    <t>77.19</t>
  </si>
  <si>
    <t>3'</t>
  </si>
  <si>
    <t>SOMMANO m</t>
  </si>
  <si>
    <t>ROUND(SUM(I$ROW_ID_SOMMANO_INIT$:I$ROW_ID_SOMMANO_FINE$),2)</t>
  </si>
  <si>
    <t>77.19</t>
  </si>
  <si>
    <t>8.79</t>
  </si>
  <si>
    <t>ROUND(PRODUCT(I$ROW_SOMMANO_QTA$:J$ROW_UNITARIO$),2)</t>
  </si>
  <si>
    <t>678.50</t>
  </si>
  <si>
    <t/>
  </si>
  <si>
    <t>261</t>
  </si>
  <si>
    <t>N.P.039</t>
  </si>
  <si>
    <t>Sola fornitura di falso gelsomino (Trachelospermum Jasminoides) per realizzazione di siepe la cui posa è compensata con voce 1U.06.200.0010.c. Altezza mt 2, sempreverde, fiori bianchi con fornitura a aprile-luglio.</t>
  </si>
  <si>
    <t>M I S U R A Z I O N I:</t>
  </si>
  <si>
    <t>Vedi voce n° 260 [m 77.19]</t>
  </si>
  <si>
    <t/>
  </si>
  <si>
    <t/>
  </si>
  <si>
    <t/>
  </si>
  <si>
    <t/>
  </si>
  <si>
    <t>ROUND(PRODUCT(E$ROW_PU$:H$ROW_LUNG$,77.19),2)</t>
  </si>
  <si>
    <t>77.19</t>
  </si>
  <si>
    <t>3'</t>
  </si>
  <si>
    <t>SOMMANO m</t>
  </si>
  <si>
    <t>ROUND(SUM(I$ROW_ID_SOMMANO_INIT$:I$ROW_ID_SOMMANO_FINE$),2)</t>
  </si>
  <si>
    <t>77.19</t>
  </si>
  <si>
    <t>14.41</t>
  </si>
  <si>
    <t>ROUND(PRODUCT(I$ROW_SOMMANO_QTA$:J$ROW_UNITARIO$),2)</t>
  </si>
  <si>
    <t>1112.31</t>
  </si>
  <si>
    <t/>
  </si>
  <si>
    <t>262</t>
  </si>
  <si>
    <t>N.P.013</t>
  </si>
  <si>
    <t>Fornitura e posa in opera di linea vita a basso impatto visivo da installare sulla copertura per lavori di manutenzione al fine di garantire la condizione di sicurezza dei lavoratori preposti, secondo le normative di riferimento. La struttura della linea vita da montare su copertura lignea ed è composta da dispositivi di ancoraggio in classe A con relativo collegamento tra i punti di ancoraggio.	La Ditta dovrà redigere prima della realizzazione i necessari elaborati nel rispetto della normativa e successivamente le opere:	Elaborato tecnico della copertura;	Progettazione dell'impianto anti caduta;	Relazione tecnica illustrativa;	Elaborati esecutivi;	Punti di ancoraggio;	Linee vita;	Verifica strutturale;	Planimetria percorsi ed accessi alla copertura;	Manuale d'uso;	Manuale di manutenzione dei dispositivi;	Certificazione del produttore dei dispositivi di ancoraggio installati;	e quanto altro necessario e richiesto dalla normativa.	Si intende compreso nel prezzo oltre alla progettazione anche la redazione del Certificato di Corretto Montaggio da parte di Tecnico abilitato. Il tutto si intende compreso e realizzato a regola d'arte in conformità della normativa vigente</t>
  </si>
  <si>
    <t>M I S U R A Z I O N I:</t>
  </si>
  <si>
    <t/>
  </si>
  <si>
    <t>1.00</t>
  </si>
  <si>
    <t/>
  </si>
  <si>
    <t/>
  </si>
  <si>
    <t/>
  </si>
  <si>
    <t>ROUND(PRODUCT(E$ROW_PU$:H$ROW_LUNG$),2)</t>
  </si>
  <si>
    <t>1.00</t>
  </si>
  <si>
    <t>3'</t>
  </si>
  <si>
    <t>SOMMANO a corpo</t>
  </si>
  <si>
    <t>ROUND(SUM(I$ROW_ID_SOMMANO_INIT$:I$ROW_ID_SOMMANO_FINE$),2)</t>
  </si>
  <si>
    <t>1.00</t>
  </si>
  <si>
    <t>3689.58</t>
  </si>
  <si>
    <t>ROUND(PRODUCT(I$ROW_SOMMANO_QTA$:J$ROW_UNITARIO$),2)</t>
  </si>
  <si>
    <t>3689.58</t>
  </si>
  <si>
    <t/>
  </si>
  <si>
    <t>263</t>
  </si>
  <si>
    <t>SIC.SPCL</t>
  </si>
  <si>
    <t>La presente VOCE scaturisce dalla stima analitica dei soli costi della sicurezza degli apprestamenti, espressamente previsti dal Piano di Sicurezza e Coordinamento (PSC) per lo specifico cantiere, denominati "Costi Speciali". Tali  "Costi Speciali"  della SICUREZZA NON sono compresi nei prezzi unitari delle lavorazioni e NON sono soggetti a Ribasso d’Asta.</t>
  </si>
  <si>
    <t>M I S U R A Z I O N I:</t>
  </si>
  <si>
    <t/>
  </si>
  <si>
    <t>100.00</t>
  </si>
  <si>
    <t/>
  </si>
  <si>
    <t/>
  </si>
  <si>
    <t/>
  </si>
  <si>
    <t>ROUND(PRODUCT(E$ROW_PU$:H$ROW_LUNG$),2)</t>
  </si>
  <si>
    <t>100.00</t>
  </si>
  <si>
    <t>3'</t>
  </si>
  <si>
    <t>SOMMANO %</t>
  </si>
  <si>
    <t>ROUND(SUM(I$ROW_ID_SOMMANO_INIT$:I$ROW_ID_SOMMANO_FINE$),2)</t>
  </si>
  <si>
    <t>100.00</t>
  </si>
  <si>
    <t>247472.95</t>
  </si>
  <si>
    <t>ROUND(PRODUCT(I$ROW_SOMMANO_QTA$:J$ROW_UNITARIO$)/100,2)</t>
  </si>
  <si>
    <t>247472.95</t>
  </si>
  <si>
    <t/>
  </si>
  <si>
    <t>264</t>
  </si>
  <si>
    <t>N.P.046</t>
  </si>
  <si>
    <t>Fornitura e posa in opera di scala retrattile da parete con 11 gradini e struttura mobile realizzati in lamiera stampata 15/10 zincata e con molle ammortizzatrici e di richiamo che facilitano l'apertura e la chiusura della scala. La scala retrattile per accesso verticale certificata secondo la normativa uni en 14975:2007 La scala sarà composta da: struttura in lamiera d'acciaio stampato 15/10 protetto da zincatura elettrolitica, leve imbullonate per una facile regolazione della scala, pannello botola in legno con angolari di rinforzo, telaio in lamiera d'acciaio zincato 10/10 con angolari di rinforzo, staffe ad l di ancoraggio al solaio per facilitare l'installazione della scala, piastra di rinforzo in acciaio zincato, molle ammortizzatrici di richiamo per facilitare l'apertura e la chiusura della scala, gradino a sagomatura antiscivolo, corrimano telescopico lato destro, piedini di appoggio a terra, asta di manovra.  Nel prezzo si intendono compresi e compensati gli oneri per le necessarie opere provvisionali e di sicurezza, l'abbassamento, lo sgombero, la raccolta differenziata del materiale di risulta, il conferimento con trasporto in discarica autorizzata del materiale eccedente, l'indennità di discarica e quanto altro necessario per dare il lavoro finito a regola d'arte. Dimensioni 80x130</t>
  </si>
  <si>
    <t>M I S U R A Z I O N I:</t>
  </si>
  <si>
    <t>SOTTOTETTO</t>
  </si>
  <si>
    <t/>
  </si>
  <si>
    <t/>
  </si>
  <si>
    <t/>
  </si>
  <si>
    <t>0</t>
  </si>
  <si>
    <t>ROUND(PRODUCT(E$ROW_PU$:H$ROW_LUNG$),2)</t>
  </si>
  <si>
    <t>0.00</t>
  </si>
  <si>
    <t>Sottotetto</t>
  </si>
  <si>
    <t>1.00</t>
  </si>
  <si>
    <t/>
  </si>
  <si>
    <t/>
  </si>
  <si>
    <t/>
  </si>
  <si>
    <t>ROUND(PRODUCT(E$ROW_PU$:H$ROW_LUNG$),2)</t>
  </si>
  <si>
    <t>1.00</t>
  </si>
  <si>
    <t>3'</t>
  </si>
  <si>
    <t>SOMMANO cadauno</t>
  </si>
  <si>
    <t>ROUND(SUM(I$ROW_ID_SOMMANO_INIT$:I$ROW_ID_SOMMANO_FINE$),2)</t>
  </si>
  <si>
    <t>1.00</t>
  </si>
  <si>
    <t>1027.79</t>
  </si>
  <si>
    <t>ROUND(PRODUCT(I$ROW_SOMMANO_QTA$:J$ROW_UNITARIO$),2)</t>
  </si>
  <si>
    <t>1027.79</t>
  </si>
  <si>
    <t/>
  </si>
  <si>
    <t>265</t>
  </si>
  <si>
    <t>1C.25.300.0620.b</t>
  </si>
  <si>
    <t>Applicazione di velatura a base di latte di calce pigmentato e patinatura ad acquarello per la riduzione dell'interferenza visiva dell'intonaco di supporto in presenza di macchie, scalfiture, ricostruzioni di lacune, discontinuità, vecchie pitture, comprese assistenze murarie, piani di lavoro, pulizia ed allontanamento dei materiali di risulta, da valutare sulla superficie effettivamente trattata, per: - accordature totali della superficie</t>
  </si>
  <si>
    <t>M I S U R A Z I O N I:</t>
  </si>
  <si>
    <t>Vedi voce n° 168 [mq 75.47]</t>
  </si>
  <si>
    <t/>
  </si>
  <si>
    <t/>
  </si>
  <si>
    <t/>
  </si>
  <si>
    <t/>
  </si>
  <si>
    <t>ROUND(PRODUCT(E$ROW_PU$:H$ROW_LUNG$,75.47),2)</t>
  </si>
  <si>
    <t>75.47</t>
  </si>
  <si>
    <t>3'</t>
  </si>
  <si>
    <t>SOMMANO m²</t>
  </si>
  <si>
    <t>ROUND(SUM(I$ROW_ID_SOMMANO_INIT$:I$ROW_ID_SOMMANO_FINE$),2)</t>
  </si>
  <si>
    <t>75.47</t>
  </si>
  <si>
    <t>62.67</t>
  </si>
  <si>
    <t>ROUND(PRODUCT(I$ROW_SOMMANO_QTA$:J$ROW_UNITARIO$),2)</t>
  </si>
  <si>
    <t>4729.70</t>
  </si>
  <si>
    <t/>
  </si>
  <si>
    <t>266</t>
  </si>
  <si>
    <t>1C.22.080.0010</t>
  </si>
  <si>
    <t>Piccola ferramenta per telai, chiusure, sostegni, rinforzi e simili, con l'impiego di profilati, lamiere, tubi di ferro, in opera. Compresi tagli, sfridi, adattamenti, fissaggi, ancoraggi, saldature; mano di antiruggine, assistenze murarie e piani di lavoro interni</t>
  </si>
  <si>
    <t>M I S U R A Z I O N I:</t>
  </si>
  <si>
    <t>per totem porta impianti</t>
  </si>
  <si>
    <t/>
  </si>
  <si>
    <t/>
  </si>
  <si>
    <t/>
  </si>
  <si>
    <t>0</t>
  </si>
  <si>
    <t>ROUND(PRODUCT(E$ROW_PU$:H$ROW_LUNG$),2)</t>
  </si>
  <si>
    <t>0.00</t>
  </si>
  <si>
    <t>spessore 3-5 mm 39,25 kg/mq</t>
  </si>
  <si>
    <t/>
  </si>
  <si>
    <t/>
  </si>
  <si>
    <t/>
  </si>
  <si>
    <t>0</t>
  </si>
  <si>
    <t>ROUND(PRODUCT(E$ROW_PU$:H$ROW_LUNG$),2)</t>
  </si>
  <si>
    <t>0.00</t>
  </si>
  <si>
    <t>Mini totem h 25 cm</t>
  </si>
  <si>
    <t/>
  </si>
  <si>
    <t/>
  </si>
  <si>
    <t/>
  </si>
  <si>
    <t>0</t>
  </si>
  <si>
    <t>ROUND(PRODUCT(E$ROW_PU$:H$ROW_LUNG$),2)</t>
  </si>
  <si>
    <t>0.00</t>
  </si>
  <si>
    <t>PIANO PRIMO</t>
  </si>
  <si>
    <t/>
  </si>
  <si>
    <t/>
  </si>
  <si>
    <t/>
  </si>
  <si>
    <t>0</t>
  </si>
  <si>
    <t>ROUND(PRODUCT(E$ROW_PU$:H$ROW_LUNG$),2)</t>
  </si>
  <si>
    <t>0.00</t>
  </si>
  <si>
    <t>VG.1.02</t>
  </si>
  <si>
    <t>2.00</t>
  </si>
  <si>
    <t>0.20</t>
  </si>
  <si>
    <t/>
  </si>
  <si>
    <t>39.500</t>
  </si>
  <si>
    <t>ROUND(PRODUCT(E$ROW_PU$:H$ROW_LUNG$),2)</t>
  </si>
  <si>
    <t>15.80</t>
  </si>
  <si>
    <t>VG.1.03</t>
  </si>
  <si>
    <t>1.00</t>
  </si>
  <si>
    <t>0.20</t>
  </si>
  <si>
    <t/>
  </si>
  <si>
    <t>39.500</t>
  </si>
  <si>
    <t>ROUND(PRODUCT(E$ROW_PU$:H$ROW_LUNG$),2)</t>
  </si>
  <si>
    <t>7.90</t>
  </si>
  <si>
    <t>VG.1.08</t>
  </si>
  <si>
    <t>2.00</t>
  </si>
  <si>
    <t>0.20</t>
  </si>
  <si>
    <t/>
  </si>
  <si>
    <t>39.500</t>
  </si>
  <si>
    <t>ROUND(PRODUCT(E$ROW_PU$:H$ROW_LUNG$),2)</t>
  </si>
  <si>
    <t>15.80</t>
  </si>
  <si>
    <t>VG.1.09</t>
  </si>
  <si>
    <t>1.00</t>
  </si>
  <si>
    <t>0.20</t>
  </si>
  <si>
    <t/>
  </si>
  <si>
    <t>39.500</t>
  </si>
  <si>
    <t>ROUND(PRODUCT(E$ROW_PU$:H$ROW_LUNG$),2)</t>
  </si>
  <si>
    <t>7.90</t>
  </si>
  <si>
    <t>VG.1.10</t>
  </si>
  <si>
    <t>1.00</t>
  </si>
  <si>
    <t>0.20</t>
  </si>
  <si>
    <t/>
  </si>
  <si>
    <t>39.500</t>
  </si>
  <si>
    <t>ROUND(PRODUCT(E$ROW_PU$:H$ROW_LUNG$),2)</t>
  </si>
  <si>
    <t>7.90</t>
  </si>
  <si>
    <t>Totem h 2.20 m</t>
  </si>
  <si>
    <t/>
  </si>
  <si>
    <t/>
  </si>
  <si>
    <t/>
  </si>
  <si>
    <t>0</t>
  </si>
  <si>
    <t>ROUND(PRODUCT(E$ROW_PU$:H$ROW_LUNG$),2)</t>
  </si>
  <si>
    <t>0.00</t>
  </si>
  <si>
    <t>PIANO TERRA</t>
  </si>
  <si>
    <t/>
  </si>
  <si>
    <t/>
  </si>
  <si>
    <t/>
  </si>
  <si>
    <t>0</t>
  </si>
  <si>
    <t>ROUND(PRODUCT(E$ROW_PU$:H$ROW_LUNG$),2)</t>
  </si>
  <si>
    <t>0.00</t>
  </si>
  <si>
    <t>VG.0.01</t>
  </si>
  <si>
    <t>1.00</t>
  </si>
  <si>
    <t>1.50</t>
  </si>
  <si>
    <t>2.200</t>
  </si>
  <si>
    <t>39.500</t>
  </si>
  <si>
    <t>ROUND(PRODUCT(E$ROW_PU$:H$ROW_LUNG$),2)</t>
  </si>
  <si>
    <t>130.35</t>
  </si>
  <si>
    <t>VG.0.02</t>
  </si>
  <si>
    <t>1.00</t>
  </si>
  <si>
    <t>1.50</t>
  </si>
  <si>
    <t>2.200</t>
  </si>
  <si>
    <t>39.500</t>
  </si>
  <si>
    <t>ROUND(PRODUCT(E$ROW_PU$:H$ROW_LUNG$),2)</t>
  </si>
  <si>
    <t>130.35</t>
  </si>
  <si>
    <t>VG.0.04</t>
  </si>
  <si>
    <t>2.00</t>
  </si>
  <si>
    <t>1.50</t>
  </si>
  <si>
    <t>2.200</t>
  </si>
  <si>
    <t>39.500</t>
  </si>
  <si>
    <t>ROUND(PRODUCT(E$ROW_PU$:H$ROW_LUNG$),2)</t>
  </si>
  <si>
    <t>260.70</t>
  </si>
  <si>
    <t>VG.0.07</t>
  </si>
  <si>
    <t>1.00</t>
  </si>
  <si>
    <t>1.50</t>
  </si>
  <si>
    <t>2.200</t>
  </si>
  <si>
    <t>39.500</t>
  </si>
  <si>
    <t>ROUND(PRODUCT(E$ROW_PU$:H$ROW_LUNG$),2)</t>
  </si>
  <si>
    <t>130.35</t>
  </si>
  <si>
    <t>VG.0.08</t>
  </si>
  <si>
    <t>1.00</t>
  </si>
  <si>
    <t>1.50</t>
  </si>
  <si>
    <t>2.200</t>
  </si>
  <si>
    <t>39.500</t>
  </si>
  <si>
    <t>ROUND(PRODUCT(E$ROW_PU$:H$ROW_LUNG$),2)</t>
  </si>
  <si>
    <t>130.35</t>
  </si>
  <si>
    <t>VG.0.09</t>
  </si>
  <si>
    <t>3.00</t>
  </si>
  <si>
    <t>1.50</t>
  </si>
  <si>
    <t>2.200</t>
  </si>
  <si>
    <t>39.500</t>
  </si>
  <si>
    <t>ROUND(PRODUCT(E$ROW_PU$:H$ROW_LUNG$),2)</t>
  </si>
  <si>
    <t>391.05</t>
  </si>
  <si>
    <t>VG.0.10</t>
  </si>
  <si>
    <t>2.00</t>
  </si>
  <si>
    <t>1.50</t>
  </si>
  <si>
    <t>2.200</t>
  </si>
  <si>
    <t>39.500</t>
  </si>
  <si>
    <t>ROUND(PRODUCT(E$ROW_PU$:H$ROW_LUNG$),2)</t>
  </si>
  <si>
    <t>260.70</t>
  </si>
  <si>
    <t>VG.0.12</t>
  </si>
  <si>
    <t>1.00</t>
  </si>
  <si>
    <t>1.50</t>
  </si>
  <si>
    <t>2.200</t>
  </si>
  <si>
    <t>39.500</t>
  </si>
  <si>
    <t>ROUND(PRODUCT(E$ROW_PU$:H$ROW_LUNG$),2)</t>
  </si>
  <si>
    <t>130.35</t>
  </si>
  <si>
    <t>VG.0.15</t>
  </si>
  <si>
    <t>1.00</t>
  </si>
  <si>
    <t>1.50</t>
  </si>
  <si>
    <t>2.200</t>
  </si>
  <si>
    <t>39.500</t>
  </si>
  <si>
    <t>ROUND(PRODUCT(E$ROW_PU$:H$ROW_LUNG$),2)</t>
  </si>
  <si>
    <t>130.35</t>
  </si>
  <si>
    <t>VG.0.16</t>
  </si>
  <si>
    <t>2.00</t>
  </si>
  <si>
    <t>1.50</t>
  </si>
  <si>
    <t>2.200</t>
  </si>
  <si>
    <t>39.500</t>
  </si>
  <si>
    <t>ROUND(PRODUCT(E$ROW_PU$:H$ROW_LUNG$),2)</t>
  </si>
  <si>
    <t>260.70</t>
  </si>
  <si>
    <t>VG.0.17</t>
  </si>
  <si>
    <t>1.00</t>
  </si>
  <si>
    <t>1.50</t>
  </si>
  <si>
    <t>2.200</t>
  </si>
  <si>
    <t>39.500</t>
  </si>
  <si>
    <t>ROUND(PRODUCT(E$ROW_PU$:H$ROW_LUNG$),2)</t>
  </si>
  <si>
    <t>130.35</t>
  </si>
  <si>
    <t>VG.0.18</t>
  </si>
  <si>
    <t>1.00</t>
  </si>
  <si>
    <t>1.50</t>
  </si>
  <si>
    <t>2.200</t>
  </si>
  <si>
    <t>39.500</t>
  </si>
  <si>
    <t>ROUND(PRODUCT(E$ROW_PU$:H$ROW_LUNG$),2)</t>
  </si>
  <si>
    <t>130.35</t>
  </si>
  <si>
    <t>PIANO PRIMO</t>
  </si>
  <si>
    <t/>
  </si>
  <si>
    <t/>
  </si>
  <si>
    <t/>
  </si>
  <si>
    <t>0</t>
  </si>
  <si>
    <t>ROUND(PRODUCT(E$ROW_PU$:H$ROW_LUNG$),2)</t>
  </si>
  <si>
    <t>0.00</t>
  </si>
  <si>
    <t>VG.1.01</t>
  </si>
  <si>
    <t>1.00</t>
  </si>
  <si>
    <t>1.50</t>
  </si>
  <si>
    <t>2.200</t>
  </si>
  <si>
    <t>39.500</t>
  </si>
  <si>
    <t>ROUND(PRODUCT(E$ROW_PU$:H$ROW_LUNG$),2)</t>
  </si>
  <si>
    <t>130.35</t>
  </si>
  <si>
    <t>VG.1.02</t>
  </si>
  <si>
    <t>1.00</t>
  </si>
  <si>
    <t>1.50</t>
  </si>
  <si>
    <t>2.200</t>
  </si>
  <si>
    <t>39.500</t>
  </si>
  <si>
    <t>ROUND(PRODUCT(E$ROW_PU$:H$ROW_LUNG$),2)</t>
  </si>
  <si>
    <t>130.35</t>
  </si>
  <si>
    <t>VG.1.03</t>
  </si>
  <si>
    <t>1.00</t>
  </si>
  <si>
    <t>1.50</t>
  </si>
  <si>
    <t>2.200</t>
  </si>
  <si>
    <t>39.500</t>
  </si>
  <si>
    <t>ROUND(PRODUCT(E$ROW_PU$:H$ROW_LUNG$),2)</t>
  </si>
  <si>
    <t>130.35</t>
  </si>
  <si>
    <t>VG.1.04</t>
  </si>
  <si>
    <t>1.00</t>
  </si>
  <si>
    <t>1.50</t>
  </si>
  <si>
    <t>2.200</t>
  </si>
  <si>
    <t>39.500</t>
  </si>
  <si>
    <t>ROUND(PRODUCT(E$ROW_PU$:H$ROW_LUNG$),2)</t>
  </si>
  <si>
    <t>130.35</t>
  </si>
  <si>
    <t>VG.1.05</t>
  </si>
  <si>
    <t>2.00</t>
  </si>
  <si>
    <t>1.50</t>
  </si>
  <si>
    <t>2.200</t>
  </si>
  <si>
    <t>39.500</t>
  </si>
  <si>
    <t>ROUND(PRODUCT(E$ROW_PU$:H$ROW_LUNG$),2)</t>
  </si>
  <si>
    <t>260.70</t>
  </si>
  <si>
    <t>VG.1.06</t>
  </si>
  <si>
    <t>1.00</t>
  </si>
  <si>
    <t>1.50</t>
  </si>
  <si>
    <t>2.200</t>
  </si>
  <si>
    <t>39.500</t>
  </si>
  <si>
    <t>ROUND(PRODUCT(E$ROW_PU$:H$ROW_LUNG$),2)</t>
  </si>
  <si>
    <t>130.35</t>
  </si>
  <si>
    <t>VG.1.07</t>
  </si>
  <si>
    <t>1.00</t>
  </si>
  <si>
    <t>1.50</t>
  </si>
  <si>
    <t>2.200</t>
  </si>
  <si>
    <t>39.500</t>
  </si>
  <si>
    <t>ROUND(PRODUCT(E$ROW_PU$:H$ROW_LUNG$),2)</t>
  </si>
  <si>
    <t>130.35</t>
  </si>
  <si>
    <t>VG.1.08</t>
  </si>
  <si>
    <t>1.00</t>
  </si>
  <si>
    <t>1.50</t>
  </si>
  <si>
    <t>2.200</t>
  </si>
  <si>
    <t>39.500</t>
  </si>
  <si>
    <t>ROUND(PRODUCT(E$ROW_PU$:H$ROW_LUNG$),2)</t>
  </si>
  <si>
    <t>130.35</t>
  </si>
  <si>
    <t>VG.1.09</t>
  </si>
  <si>
    <t>2.00</t>
  </si>
  <si>
    <t>1.50</t>
  </si>
  <si>
    <t>2.200</t>
  </si>
  <si>
    <t>39.500</t>
  </si>
  <si>
    <t>ROUND(PRODUCT(E$ROW_PU$:H$ROW_LUNG$),2)</t>
  </si>
  <si>
    <t>260.70</t>
  </si>
  <si>
    <t>VG.1.10</t>
  </si>
  <si>
    <t>1.00</t>
  </si>
  <si>
    <t>1.50</t>
  </si>
  <si>
    <t>2.200</t>
  </si>
  <si>
    <t>39.500</t>
  </si>
  <si>
    <t>ROUND(PRODUCT(E$ROW_PU$:H$ROW_LUNG$),2)</t>
  </si>
  <si>
    <t>130.35</t>
  </si>
  <si>
    <t>3'</t>
  </si>
  <si>
    <t>SOMMANO kg</t>
  </si>
  <si>
    <t>ROUND(SUM(I$ROW_ID_SOMMANO_INIT$:I$ROW_ID_SOMMANO_FINE$),2)</t>
  </si>
  <si>
    <t>3835.45</t>
  </si>
  <si>
    <t>6.46</t>
  </si>
  <si>
    <t>ROUND(PRODUCT(I$ROW_SOMMANO_QTA$:J$ROW_UNITARIO$),2)</t>
  </si>
  <si>
    <t>24777.01</t>
  </si>
  <si>
    <t/>
  </si>
  <si>
    <t>267</t>
  </si>
  <si>
    <t>1C.24.340.0010.i</t>
  </si>
  <si>
    <t>Verniciatura di finitura di superfici in ferro già preparate, compresi piani di lavoro ed assistenze murarie, con due mani di: - smalto ferromicaceo a base di pigmenti e ossidi di ferro micaceo, per ferro in esterno e interno (p.s.1,35 kg/l - resa 0,11-0,15 l/m² per due mani)</t>
  </si>
  <si>
    <t>M I S U R A Z I O N I:</t>
  </si>
  <si>
    <t>Vedi voce n° 266 [kg 3 835.45]</t>
  </si>
  <si>
    <t>2.00</t>
  </si>
  <si>
    <t/>
  </si>
  <si>
    <t/>
  </si>
  <si>
    <t>0.025</t>
  </si>
  <si>
    <t>ROUND(PRODUCT(E$ROW_PU$:H$ROW_LUNG$,3835.45),2)</t>
  </si>
  <si>
    <t>191.77</t>
  </si>
  <si>
    <t>3'</t>
  </si>
  <si>
    <t>SOMMANO m²</t>
  </si>
  <si>
    <t>ROUND(SUM(I$ROW_ID_SOMMANO_INIT$:I$ROW_ID_SOMMANO_FINE$),2)</t>
  </si>
  <si>
    <t>191.77</t>
  </si>
  <si>
    <t>12.03</t>
  </si>
  <si>
    <t>ROUND(PRODUCT(I$ROW_SOMMANO_QTA$:J$ROW_UNITARIO$),2)</t>
  </si>
  <si>
    <t>2306.99</t>
  </si>
  <si>
    <t/>
  </si>
  <si>
    <t>268</t>
  </si>
  <si>
    <t>C01.043.120.a</t>
  </si>
  <si>
    <t>Segnali di "sosta consentita a particolari categorie" e "preavviso di parcheggio" con scatolatura perimetrale di rinforzo e attacchi universali saldati sul retro (fig. II 78-79a,b,c, fig. II 77 Art 120 del Regolamento di Attuazione, art. 39 del Nuovo Codice della Strada), di forma rettangolare: in lamiera di ferro 10/10, rifrangenza classe I: 40 x 60 cm</t>
  </si>
  <si>
    <t>M I S U R A Z I O N I:</t>
  </si>
  <si>
    <t/>
  </si>
  <si>
    <t>2.00</t>
  </si>
  <si>
    <t/>
  </si>
  <si>
    <t/>
  </si>
  <si>
    <t/>
  </si>
  <si>
    <t>ROUND(PRODUCT(E$ROW_PU$:H$ROW_LUNG$),2)</t>
  </si>
  <si>
    <t>2.00</t>
  </si>
  <si>
    <t>3'</t>
  </si>
  <si>
    <t>SOMMANO cad</t>
  </si>
  <si>
    <t>ROUND(SUM(I$ROW_ID_SOMMANO_INIT$:I$ROW_ID_SOMMANO_FINE$),2)</t>
  </si>
  <si>
    <t>2.00</t>
  </si>
  <si>
    <t>17.15</t>
  </si>
  <si>
    <t>ROUND(PRODUCT(I$ROW_SOMMANO_QTA$:J$ROW_UNITARIO$),2)</t>
  </si>
  <si>
    <t>34.30</t>
  </si>
  <si>
    <t/>
  </si>
  <si>
    <t>269</t>
  </si>
  <si>
    <t>C01.049.005.b</t>
  </si>
  <si>
    <t>Paletto zincato di diametro 48 mm con sistema antirotazione, in opera compresi scavo e basamento in calcestruzzo: altezza 3,00 m</t>
  </si>
  <si>
    <t>M I S U R A Z I O N I:</t>
  </si>
  <si>
    <t>Vedi voce n° 268 [cad 2.00]</t>
  </si>
  <si>
    <t/>
  </si>
  <si>
    <t/>
  </si>
  <si>
    <t/>
  </si>
  <si>
    <t/>
  </si>
  <si>
    <t>ROUND(PRODUCT(E$ROW_PU$:H$ROW_LUNG$,2.00),2)</t>
  </si>
  <si>
    <t>2.00</t>
  </si>
  <si>
    <t>3'</t>
  </si>
  <si>
    <t>SOMMANO cad</t>
  </si>
  <si>
    <t>ROUND(SUM(I$ROW_ID_SOMMANO_INIT$:I$ROW_ID_SOMMANO_FINE$),2)</t>
  </si>
  <si>
    <t>2.00</t>
  </si>
  <si>
    <t>62.48</t>
  </si>
  <si>
    <t>ROUND(PRODUCT(I$ROW_SOMMANO_QTA$:J$ROW_UNITARIO$),2)</t>
  </si>
  <si>
    <t>124.96</t>
  </si>
  <si>
    <t/>
  </si>
  <si>
    <t>270</t>
  </si>
  <si>
    <t>C01.049.030</t>
  </si>
  <si>
    <t>Montaggio di cartelli e segnali vari su sostegno tubolare o ad U preesistente con un solo attacco</t>
  </si>
  <si>
    <t>M I S U R A Z I O N I:</t>
  </si>
  <si>
    <t>Vedi voce n° 269 [cad 2.00]</t>
  </si>
  <si>
    <t/>
  </si>
  <si>
    <t/>
  </si>
  <si>
    <t/>
  </si>
  <si>
    <t/>
  </si>
  <si>
    <t>ROUND(PRODUCT(E$ROW_PU$:H$ROW_LUNG$,2.00),2)</t>
  </si>
  <si>
    <t>2.00</t>
  </si>
  <si>
    <t>3'</t>
  </si>
  <si>
    <t>SOMMANO cad</t>
  </si>
  <si>
    <t>ROUND(SUM(I$ROW_ID_SOMMANO_INIT$:I$ROW_ID_SOMMANO_FINE$),2)</t>
  </si>
  <si>
    <t>2.00</t>
  </si>
  <si>
    <t>5.70</t>
  </si>
  <si>
    <t>ROUND(PRODUCT(I$ROW_SOMMANO_QTA$:J$ROW_UNITARIO$),2)</t>
  </si>
  <si>
    <t>11.40</t>
  </si>
  <si>
    <t/>
  </si>
  <si>
    <t>271</t>
  </si>
  <si>
    <t>A85042</t>
  </si>
  <si>
    <t>Ispezione visiva eseguita secondo UNI 11119 finalizzata alla diagnosi dello stato di conservazione, della presenza di patologie particolari, di elementi estranei ed alla classificazione secondo resistenza meccanica di elementi lignei in opera con funzione strutturale. Sono compresi la registrazione di tutte le criticità riscontrate, con particolare riferimento alle zone ed alle sezioni critiche, al fine di definire compiutamente la sezione efficace dell'elemento, il tutto completato da documentazione grafica e fotografica dell'indagine. Il prezzo si intende per una sezione critica ad elemento. Prezzario DEI II Sem.2022</t>
  </si>
  <si>
    <t>M I S U R A Z I O N I:</t>
  </si>
  <si>
    <t/>
  </si>
  <si>
    <t>12.00</t>
  </si>
  <si>
    <t/>
  </si>
  <si>
    <t/>
  </si>
  <si>
    <t/>
  </si>
  <si>
    <t>ROUND(PRODUCT(E$ROW_PU$:H$ROW_LUNG$),2)</t>
  </si>
  <si>
    <t>12.00</t>
  </si>
  <si>
    <t>3'</t>
  </si>
  <si>
    <t>SOMMANO cad</t>
  </si>
  <si>
    <t>ROUND(SUM(I$ROW_ID_SOMMANO_INIT$:I$ROW_ID_SOMMANO_FINE$),2)</t>
  </si>
  <si>
    <t>12.00</t>
  </si>
  <si>
    <t>213.35</t>
  </si>
  <si>
    <t>ROUND(PRODUCT(I$ROW_SOMMANO_QTA$:J$ROW_UNITARIO$),2)</t>
  </si>
  <si>
    <t>2560.20</t>
  </si>
  <si>
    <t/>
  </si>
  <si>
    <t>272</t>
  </si>
  <si>
    <t>A85041</t>
  </si>
  <si>
    <t>Determinazione del profilo resistografico di un elemento ligneo eseguita mediante penetrometro a rotazione in grado di registrare la resistenza alla penetrazione di una punta calibrata del Ø di 3,0 mm allo scopo di individuare le variazioni di densità interna del materiale in funzione della profondità di avanzamento e la presenza di vuoti o fessure. Sono compresi la restituzione grafica del dendrogramma ed il relativo rapporto di prova. Il prezzo si intende per un singolo punto di applicazione, escluso il controllo igrometrico. Prezzario DEI II Sem.2022</t>
  </si>
  <si>
    <t>M I S U R A Z I O N I:</t>
  </si>
  <si>
    <t/>
  </si>
  <si>
    <t>12.00</t>
  </si>
  <si>
    <t/>
  </si>
  <si>
    <t/>
  </si>
  <si>
    <t/>
  </si>
  <si>
    <t>ROUND(PRODUCT(E$ROW_PU$:H$ROW_LUNG$),2)</t>
  </si>
  <si>
    <t>12.00</t>
  </si>
  <si>
    <t>3'</t>
  </si>
  <si>
    <t>SOMMANO cad</t>
  </si>
  <si>
    <t>ROUND(SUM(I$ROW_ID_SOMMANO_INIT$:I$ROW_ID_SOMMANO_FINE$),2)</t>
  </si>
  <si>
    <t>12.00</t>
  </si>
  <si>
    <t>149.42</t>
  </si>
  <si>
    <t>ROUND(PRODUCT(I$ROW_SOMMANO_QTA$:J$ROW_UNITARIO$),2)</t>
  </si>
  <si>
    <t>1793.04</t>
  </si>
  <si>
    <t/>
  </si>
  <si>
    <t>273</t>
  </si>
  <si>
    <t>1C.00.260.0010.b</t>
  </si>
  <si>
    <t>Determinazione della resistenza a compressione perpendicolare alla fibratura.	La prova deve essere eseguita secondo UNI ISO 3132.	E' compreso quanto occorre per dare la determinazione completa - determinazione dell'umidità per le prove meccaniche. La prova deve essere eseguita secondo UNI ISO 3130</t>
  </si>
  <si>
    <t>M I S U R A Z I O N I:</t>
  </si>
  <si>
    <t/>
  </si>
  <si>
    <t>6.00</t>
  </si>
  <si>
    <t/>
  </si>
  <si>
    <t/>
  </si>
  <si>
    <t/>
  </si>
  <si>
    <t>ROUND(PRODUCT(E$ROW_PU$:H$ROW_LUNG$),2)</t>
  </si>
  <si>
    <t>6.00</t>
  </si>
  <si>
    <t>3'</t>
  </si>
  <si>
    <t>SOMMANO cad</t>
  </si>
  <si>
    <t>ROUND(SUM(I$ROW_ID_SOMMANO_INIT$:I$ROW_ID_SOMMANO_FINE$),2)</t>
  </si>
  <si>
    <t>6.00</t>
  </si>
  <si>
    <t>20.35</t>
  </si>
  <si>
    <t>ROUND(PRODUCT(I$ROW_SOMMANO_QTA$:J$ROW_UNITARIO$),2)</t>
  </si>
  <si>
    <t>122.10</t>
  </si>
  <si>
    <t/>
  </si>
  <si>
    <t>274</t>
  </si>
  <si>
    <t>1C.00.260.0020.b</t>
  </si>
  <si>
    <t>Determinazione della resistenza a compressione parallela alla fibratura.	La prova deve essere eseguita secondo UNI ISO 3787.	E' compreso quanto occorre per dare la determinazione completa - determinazione dell'umidità per le prove meccaniche. La prova deve essere eseguita secondo UNI ISO 3130</t>
  </si>
  <si>
    <t>M I S U R A Z I O N I:</t>
  </si>
  <si>
    <t/>
  </si>
  <si>
    <t>6.00</t>
  </si>
  <si>
    <t/>
  </si>
  <si>
    <t/>
  </si>
  <si>
    <t/>
  </si>
  <si>
    <t>ROUND(PRODUCT(E$ROW_PU$:H$ROW_LUNG$),2)</t>
  </si>
  <si>
    <t>6.00</t>
  </si>
  <si>
    <t>3'</t>
  </si>
  <si>
    <t>SOMMANO cad</t>
  </si>
  <si>
    <t>ROUND(SUM(I$ROW_ID_SOMMANO_INIT$:I$ROW_ID_SOMMANO_FINE$),2)</t>
  </si>
  <si>
    <t>6.00</t>
  </si>
  <si>
    <t>20.35</t>
  </si>
  <si>
    <t>ROUND(PRODUCT(I$ROW_SOMMANO_QTA$:J$ROW_UNITARIO$),2)</t>
  </si>
  <si>
    <t>122.10</t>
  </si>
  <si>
    <t/>
  </si>
  <si>
    <t>275</t>
  </si>
  <si>
    <t>1C.00.260.0030.d</t>
  </si>
  <si>
    <t>Determinazione della resistenza a flessione statica (secondo UNI ISO 3133) e determinazione del modulo di elasticità a flessione statica (secondo UNI ISO 3349).	E' compreso quanto occorre per dare la determinazione completa - esecuzione della prova di resistenza a flessione statica</t>
  </si>
  <si>
    <t>M I S U R A Z I O N I:</t>
  </si>
  <si>
    <t/>
  </si>
  <si>
    <t>12.00</t>
  </si>
  <si>
    <t/>
  </si>
  <si>
    <t/>
  </si>
  <si>
    <t/>
  </si>
  <si>
    <t>ROUND(PRODUCT(E$ROW_PU$:H$ROW_LUNG$),2)</t>
  </si>
  <si>
    <t>12.00</t>
  </si>
  <si>
    <t>3'</t>
  </si>
  <si>
    <t>SOMMANO cad</t>
  </si>
  <si>
    <t>ROUND(SUM(I$ROW_ID_SOMMANO_INIT$:I$ROW_ID_SOMMANO_FINE$),2)</t>
  </si>
  <si>
    <t>12.00</t>
  </si>
  <si>
    <t>111.94</t>
  </si>
  <si>
    <t>ROUND(PRODUCT(I$ROW_SOMMANO_QTA$:J$ROW_UNITARIO$),2)</t>
  </si>
  <si>
    <t>1343.28</t>
  </si>
  <si>
    <t/>
  </si>
  <si>
    <t>276</t>
  </si>
  <si>
    <t>1C.01.040.0100.b</t>
  </si>
  <si>
    <t>Perforazioni  su murature in mattoni pieni, pietrame o miste eseguite con idonea attrezzatura a sola rotazione a velocità ridotta, a qualsiasi altezza, profondità e giacitura, per spinottature, cuciture, legamenti murari, tirantature, iniezioni, canalizzazioni. Comprese assistenze murarie, opere provvisionali, piani  di lavoro, apparecchi guida, pulizia del perforo, allontanamento macerie: - con diametro da 21 a 35 mm</t>
  </si>
  <si>
    <t>M I S U R A Z I O N I:</t>
  </si>
  <si>
    <t/>
  </si>
  <si>
    <t>36.00</t>
  </si>
  <si>
    <t/>
  </si>
  <si>
    <t/>
  </si>
  <si>
    <t/>
  </si>
  <si>
    <t>ROUND(PRODUCT(E$ROW_PU$:H$ROW_LUNG$),2)</t>
  </si>
  <si>
    <t>36.00</t>
  </si>
  <si>
    <t>3'</t>
  </si>
  <si>
    <t>SOMMANO m</t>
  </si>
  <si>
    <t>ROUND(SUM(I$ROW_ID_SOMMANO_INIT$:I$ROW_ID_SOMMANO_FINE$),2)</t>
  </si>
  <si>
    <t>36.00</t>
  </si>
  <si>
    <t>35.55</t>
  </si>
  <si>
    <t>ROUND(PRODUCT(I$ROW_SOMMANO_QTA$:J$ROW_UNITARIO$),2)</t>
  </si>
  <si>
    <t>1279.80</t>
  </si>
  <si>
    <t/>
  </si>
  <si>
    <t>277</t>
  </si>
  <si>
    <t>1C.06.580.0010.i</t>
  </si>
  <si>
    <t>Fissaggio chimico di barre ad aderenza migliorata in acciaio B450C secondo DM 17/01/2018, realizzato con resina a base epossidica, marcata CE per applicazioni in calcestruzzo fessurato e per Categoria di Prestazione Sismica C1, secondo il Documento di Valutazione Europea EOTA EAD 330499-00-0601 e Rapporti Tecnici EOTA TR 048 e EOTA TR 049 (oppure secondo la Linea Guida EOTA ETAG 001-5, Annesso A e Annesso E). La capacità portante del sistema è calcolato secondo le indicazioni della Norma FprEN 1992-4:2017 (oppure secondo la Linea Guida ETAG 001 - Annesso C e i Rapporti Tecnici EOTA TR 029 e EOTA TR 045 o la Specifica Tecnica CEN/TS 1992-4:2009). La resina epossidica sarà iniettabile fino a una temperatura del supporto minima di 0°C consentendo tempi di lavorabilità massimi di 150 minuti, con pistola in fori già predisposti, compresi piani di lavoro, esclusi i ferri da fissare, per ferri di diametro:- Ø 32</t>
  </si>
  <si>
    <t>M I S U R A Z I O N I:</t>
  </si>
  <si>
    <t>Vedi voce n° 276 [m 36.00]</t>
  </si>
  <si>
    <t/>
  </si>
  <si>
    <t/>
  </si>
  <si>
    <t/>
  </si>
  <si>
    <t/>
  </si>
  <si>
    <t>ROUND(PRODUCT(E$ROW_PU$:H$ROW_LUNG$,36.00),2)</t>
  </si>
  <si>
    <t>36.00</t>
  </si>
  <si>
    <t>3'</t>
  </si>
  <si>
    <t>SOMMANO m</t>
  </si>
  <si>
    <t>ROUND(SUM(I$ROW_ID_SOMMANO_INIT$:I$ROW_ID_SOMMANO_FINE$),2)</t>
  </si>
  <si>
    <t>36.00</t>
  </si>
  <si>
    <t>75.34</t>
  </si>
  <si>
    <t>ROUND(PRODUCT(I$ROW_SOMMANO_QTA$:J$ROW_UNITARIO$),2)</t>
  </si>
  <si>
    <t>2712.24</t>
  </si>
  <si>
    <t/>
  </si>
  <si>
    <t>278</t>
  </si>
  <si>
    <t>1C.04.810.0030.a</t>
  </si>
  <si>
    <t>Fasciatura di piano mediante fornitura e posa in opera di tessuti unidirezionali in materiale composito FRP. Il sistema di rinforzo strutturale, se non già coperto da Marcatura CE, dovrà essere coperto da Certificato di Idoneità Tecnica all'impiego (CIT) rilasciato dal Servizio Tecnico Centrale sulla base di Linee Guida approvate dal Consiglio Superiore dei Lavori Pubblici di cui al D.P.C.S.LL.PP. n.220 del 09-07-2015. La qualità dell'intervento è verificata con prove (da computarsi a parte) di pull-off da eseguirsi su apposita area campione e da quant'altro previsto dalla Normativa in vigore; il tipo e la quantità delle prove da eseguire devono essere commisurati all'importanza dell'intervento. Ove possibile, sono eseguite prove di carico (da computarsi a parte) prima e dopo l'intervento per valutare l'efficacia dello stesso, rilevando le deformazioni e lo stato tensionale del rinforzo sotto carico.	Sono compresi:	- l'applicazione di primer bicomponente a base di resine epossidiche, rispondente ai Criteri Ambientali Minimi di cui al Decreto 11 ottobre 2017 del Ministero dell'Ambiente e della tutela del Territorio e del Mare;	- livellamento della superficie mediante adesivo epossidico bicomponente in pasta marcato CE secondo EN 1504-4, per uno spessore minimo di 1,5 mm, rispondente ai Criteri Ambientali Minimi di cui al Decreto 11 ottobre 2017 del Ministero dell'Ambiente e della tutela del Territorio e del Mare;	- la stesura del primo strato di resina epossidica bicomponente per l'incollaggio delle fibre di rinforzo marcata CE secondo EN 1504-4, rispondente ai Criteri Ambientali Minimi di cui al Decreto 11 ottobre 2017 del Ministero dell'Ambiente e della tutela del Territorio e del Mare;	- l'applicazione del tessuto di rinforzo in fibra;	- la stesura del secondo strato di resina epossidica bicomponente marcata CE secondo EN 1504-4, rispondente ai Criteri Ambientali Minimi di cui al Decreto 11 ottobre 2017 del Ministero dell'Ambiente e della tutela del Territorio e del Mare;	- la rimozione di eventuali parti eccedenti di resina e l'eventuale spaglio di sabbia di quarzo asciutta sull'ultimo strato di resina ancora fresca (se prevista una successiva finitura).	È compresa la fornitura e la posa in opera di tutti i materiali sopra descritti e quanto altro occorre per dare il lavoro finito a regola d'arte.	Sono esclusi:	- l'eventuale esecuzione di demolizioni di intonaci e rivestimenti;	- l'eventuale regolarizzazione del supporto;	- le indagini e le prove pre e post intervento necessarie così come previste dalla Normativa in vigore;	- tutti i sussidi necessari per l'esecuzione dei lavori (ponteggi, impalcature, e/o attrezzature necessarie all'esecuzione dei lavori e le eventuali coperture installate a protezione degli agenti atmosferici e tutto quanto non espressamente indicato)	Il prezzo è per unità di superficie di rinforzo effettiva. Tipo:- tessuto in fibra di carbonio 300 g/m², modulo elastico a trazione 252 + o -2% GPa, resistenza meccanica a trazione &gt;= 4900 N/mm² (dati tessuto secco), classe 210C- 1° strato;</t>
  </si>
  <si>
    <t>M I S U R A Z I O N I:</t>
  </si>
  <si>
    <t>SOTTOTETTO</t>
  </si>
  <si>
    <t/>
  </si>
  <si>
    <t/>
  </si>
  <si>
    <t/>
  </si>
  <si>
    <t>0</t>
  </si>
  <si>
    <t>ROUND(PRODUCT(E$ROW_PU$:H$ROW_LUNG$),2)</t>
  </si>
  <si>
    <t>0.00</t>
  </si>
  <si>
    <t>Intradosso Puntoni delle capriate</t>
  </si>
  <si>
    <t>3.00</t>
  </si>
  <si>
    <t>10.71</t>
  </si>
  <si>
    <t>0.210</t>
  </si>
  <si>
    <t/>
  </si>
  <si>
    <t>ROUND(PRODUCT(E$ROW_PU$:H$ROW_LUNG$),2)</t>
  </si>
  <si>
    <t>6.75</t>
  </si>
  <si>
    <t>3'</t>
  </si>
  <si>
    <t>SOMMANO m²</t>
  </si>
  <si>
    <t>ROUND(SUM(I$ROW_ID_SOMMANO_INIT$:I$ROW_ID_SOMMANO_FINE$),2)</t>
  </si>
  <si>
    <t>6.75</t>
  </si>
  <si>
    <t>257.03</t>
  </si>
  <si>
    <t>ROUND(PRODUCT(I$ROW_SOMMANO_QTA$:J$ROW_UNITARIO$),2)</t>
  </si>
  <si>
    <t>1734.95</t>
  </si>
  <si>
    <t/>
  </si>
  <si>
    <t>279</t>
  </si>
  <si>
    <t>C15005c</t>
  </si>
  <si>
    <t>Carpenteria in acciaio in profilati laminati a caldo della serie IPE, HEA, HEB, HEM, UPN, angolari, piatti compresi eventuali connettori, piastre di attacco e di irrigidimento, taglio a misura, forature, flange, bullonatura o saldatura e quanto altro occorre per dare l'opera finita, esclusi trattamenti protettivi e verniciature: per strutture semplici: in acciaio S275 JR - classe di esecuzione EXC1 o EXC2. Prezzario DEI II Sem.2022</t>
  </si>
  <si>
    <t>M I S U R A Z I O N I:</t>
  </si>
  <si>
    <t>HEA 140 peso 24,70 Kg/m</t>
  </si>
  <si>
    <t/>
  </si>
  <si>
    <t/>
  </si>
  <si>
    <t/>
  </si>
  <si>
    <t>0</t>
  </si>
  <si>
    <t>ROUND(PRODUCT(E$ROW_PU$:H$ROW_LUNG$),2)</t>
  </si>
  <si>
    <t>0.00</t>
  </si>
  <si>
    <t>PIANO TERRA</t>
  </si>
  <si>
    <t/>
  </si>
  <si>
    <t/>
  </si>
  <si>
    <t/>
  </si>
  <si>
    <t>0</t>
  </si>
  <si>
    <t>ROUND(PRODUCT(E$ROW_PU$:H$ROW_LUNG$),2)</t>
  </si>
  <si>
    <t>0.00</t>
  </si>
  <si>
    <t>VG.0.04</t>
  </si>
  <si>
    <t>3.00</t>
  </si>
  <si>
    <t>1.20</t>
  </si>
  <si>
    <t/>
  </si>
  <si>
    <t>24.700</t>
  </si>
  <si>
    <t>ROUND(PRODUCT(E$ROW_PU$:H$ROW_LUNG$),2)</t>
  </si>
  <si>
    <t>88.92</t>
  </si>
  <si>
    <t>VG.0.04</t>
  </si>
  <si>
    <t>3.00</t>
  </si>
  <si>
    <t>1.20</t>
  </si>
  <si>
    <t/>
  </si>
  <si>
    <t>24.700</t>
  </si>
  <si>
    <t>ROUND(PRODUCT(E$ROW_PU$:H$ROW_LUNG$),2)</t>
  </si>
  <si>
    <t>88.92</t>
  </si>
  <si>
    <t>VG.0.07-0.08</t>
  </si>
  <si>
    <t>3.00</t>
  </si>
  <si>
    <t>1.20</t>
  </si>
  <si>
    <t/>
  </si>
  <si>
    <t>24.700</t>
  </si>
  <si>
    <t>ROUND(PRODUCT(E$ROW_PU$:H$ROW_LUNG$),2)</t>
  </si>
  <si>
    <t>88.92</t>
  </si>
  <si>
    <t>VG.0.09</t>
  </si>
  <si>
    <t>16.00</t>
  </si>
  <si>
    <t>1.20</t>
  </si>
  <si>
    <t/>
  </si>
  <si>
    <t>24.700</t>
  </si>
  <si>
    <t>ROUND(PRODUCT(E$ROW_PU$:H$ROW_LUNG$),2)</t>
  </si>
  <si>
    <t>474.24</t>
  </si>
  <si>
    <t>VG.0.10</t>
  </si>
  <si>
    <t>6.00</t>
  </si>
  <si>
    <t>1.20</t>
  </si>
  <si>
    <t/>
  </si>
  <si>
    <t>24.700</t>
  </si>
  <si>
    <t>ROUND(PRODUCT(E$ROW_PU$:H$ROW_LUNG$),2)</t>
  </si>
  <si>
    <t>177.84</t>
  </si>
  <si>
    <t>VG.0.16</t>
  </si>
  <si>
    <t>6.00</t>
  </si>
  <si>
    <t>1.20</t>
  </si>
  <si>
    <t/>
  </si>
  <si>
    <t>24.700</t>
  </si>
  <si>
    <t>ROUND(PRODUCT(E$ROW_PU$:H$ROW_LUNG$),2)</t>
  </si>
  <si>
    <t>177.84</t>
  </si>
  <si>
    <t>VG.0.18</t>
  </si>
  <si>
    <t/>
  </si>
  <si>
    <t>1.20</t>
  </si>
  <si>
    <t/>
  </si>
  <si>
    <t>24.700</t>
  </si>
  <si>
    <t>ROUND(PRODUCT(E$ROW_PU$:H$ROW_LUNG$),2)</t>
  </si>
  <si>
    <t>29.64</t>
  </si>
  <si>
    <t>Doppia L 80x120x10 peso 15 Kg/m</t>
  </si>
  <si>
    <t/>
  </si>
  <si>
    <t/>
  </si>
  <si>
    <t/>
  </si>
  <si>
    <t>0</t>
  </si>
  <si>
    <t>ROUND(PRODUCT(E$ROW_PU$:H$ROW_LUNG$),2)</t>
  </si>
  <si>
    <t>0.00</t>
  </si>
  <si>
    <t>PIANO TERRA</t>
  </si>
  <si>
    <t/>
  </si>
  <si>
    <t/>
  </si>
  <si>
    <t/>
  </si>
  <si>
    <t>0</t>
  </si>
  <si>
    <t>ROUND(PRODUCT(E$ROW_PU$:H$ROW_LUNG$),2)</t>
  </si>
  <si>
    <t>0.00</t>
  </si>
  <si>
    <t>VG.0.03</t>
  </si>
  <si>
    <t>2.00</t>
  </si>
  <si>
    <t>2.34</t>
  </si>
  <si>
    <t/>
  </si>
  <si>
    <t>15.000</t>
  </si>
  <si>
    <t>ROUND(PRODUCT(E$ROW_PU$:H$ROW_LUNG$),2)</t>
  </si>
  <si>
    <t>70.20</t>
  </si>
  <si>
    <t>VG.0.04</t>
  </si>
  <si>
    <t>2.00</t>
  </si>
  <si>
    <t>8.18</t>
  </si>
  <si>
    <t/>
  </si>
  <si>
    <t>15.000</t>
  </si>
  <si>
    <t>ROUND(PRODUCT(E$ROW_PU$:H$ROW_LUNG$),2)</t>
  </si>
  <si>
    <t>245.40</t>
  </si>
  <si>
    <t>VG.0.04</t>
  </si>
  <si>
    <t>2.00</t>
  </si>
  <si>
    <t>7.80</t>
  </si>
  <si>
    <t/>
  </si>
  <si>
    <t>15.000</t>
  </si>
  <si>
    <t>ROUND(PRODUCT(E$ROW_PU$:H$ROW_LUNG$),2)</t>
  </si>
  <si>
    <t>234.00</t>
  </si>
  <si>
    <t>VG.0.07-0.08</t>
  </si>
  <si>
    <t>2.00</t>
  </si>
  <si>
    <t>6.57</t>
  </si>
  <si>
    <t/>
  </si>
  <si>
    <t>15.000</t>
  </si>
  <si>
    <t>ROUND(PRODUCT(E$ROW_PU$:H$ROW_LUNG$),2)</t>
  </si>
  <si>
    <t>197.10</t>
  </si>
  <si>
    <t>VG.0.07-0.08</t>
  </si>
  <si>
    <t>2.00</t>
  </si>
  <si>
    <t>3.24</t>
  </si>
  <si>
    <t/>
  </si>
  <si>
    <t>15.000</t>
  </si>
  <si>
    <t>ROUND(PRODUCT(E$ROW_PU$:H$ROW_LUNG$),2)</t>
  </si>
  <si>
    <t>97.20</t>
  </si>
  <si>
    <t>VG.0.09</t>
  </si>
  <si>
    <t>4.00</t>
  </si>
  <si>
    <t>10.60</t>
  </si>
  <si>
    <t/>
  </si>
  <si>
    <t>15.000</t>
  </si>
  <si>
    <t>ROUND(PRODUCT(E$ROW_PU$:H$ROW_LUNG$),2)</t>
  </si>
  <si>
    <t>636.00</t>
  </si>
  <si>
    <t>VG.0.09</t>
  </si>
  <si>
    <t>2.00</t>
  </si>
  <si>
    <t>9.28</t>
  </si>
  <si>
    <t/>
  </si>
  <si>
    <t>15.000</t>
  </si>
  <si>
    <t>ROUND(PRODUCT(E$ROW_PU$:H$ROW_LUNG$),2)</t>
  </si>
  <si>
    <t>278.40</t>
  </si>
  <si>
    <t>VG.0.09</t>
  </si>
  <si>
    <t>2.00</t>
  </si>
  <si>
    <t>9.37</t>
  </si>
  <si>
    <t/>
  </si>
  <si>
    <t>15.000</t>
  </si>
  <si>
    <t>ROUND(PRODUCT(E$ROW_PU$:H$ROW_LUNG$),2)</t>
  </si>
  <si>
    <t>281.10</t>
  </si>
  <si>
    <t>VG.0.16</t>
  </si>
  <si>
    <t>4.00</t>
  </si>
  <si>
    <t>6.65</t>
  </si>
  <si>
    <t/>
  </si>
  <si>
    <t>15.000</t>
  </si>
  <si>
    <t>ROUND(PRODUCT(E$ROW_PU$:H$ROW_LUNG$),2)</t>
  </si>
  <si>
    <t>399.00</t>
  </si>
  <si>
    <t>VG.0.18</t>
  </si>
  <si>
    <t>2.00</t>
  </si>
  <si>
    <t>3.97</t>
  </si>
  <si>
    <t/>
  </si>
  <si>
    <t>15.000</t>
  </si>
  <si>
    <t>ROUND(PRODUCT(E$ROW_PU$:H$ROW_LUNG$),2)</t>
  </si>
  <si>
    <t>119.10</t>
  </si>
  <si>
    <t>3'</t>
  </si>
  <si>
    <t>SOMMANO kg</t>
  </si>
  <si>
    <t>ROUND(SUM(I$ROW_ID_SOMMANO_INIT$:I$ROW_ID_SOMMANO_FINE$),2)</t>
  </si>
  <si>
    <t>3683.82</t>
  </si>
  <si>
    <t>4.30</t>
  </si>
  <si>
    <t>ROUND(PRODUCT(I$ROW_SOMMANO_QTA$:J$ROW_UNITARIO$),2)</t>
  </si>
  <si>
    <t>15840.43</t>
  </si>
  <si>
    <t/>
  </si>
  <si>
    <t>280</t>
  </si>
  <si>
    <t>C15009c</t>
  </si>
  <si>
    <t>Carpenteria in acciaio per travi e colonne, realizzate in profilati tubolari di qualsiasi sezione, laminati a caldo compresi eventuali connettori, piastre di base e di attacco, taglio a misura, forature, flange, bullonatura o saldatura e quanto altro occorre per dare l'opera finita, esclusi trattamenti protettivi e verniciature: tubolari senza saldatura: in acciaio S275 JR - Classe di esecuzione EXC1 o EXC2</t>
  </si>
  <si>
    <t>M I S U R A Z I O N I:</t>
  </si>
  <si>
    <t>Profili scatolari 80x80x10</t>
  </si>
  <si>
    <t/>
  </si>
  <si>
    <t/>
  </si>
  <si>
    <t/>
  </si>
  <si>
    <t>0</t>
  </si>
  <si>
    <t>ROUND(PRODUCT(E$ROW_PU$:H$ROW_LUNG$),2)</t>
  </si>
  <si>
    <t>0.00</t>
  </si>
  <si>
    <t>PIANO TERRA</t>
  </si>
  <si>
    <t/>
  </si>
  <si>
    <t/>
  </si>
  <si>
    <t/>
  </si>
  <si>
    <t>0</t>
  </si>
  <si>
    <t>ROUND(PRODUCT(E$ROW_PU$:H$ROW_LUNG$),2)</t>
  </si>
  <si>
    <t>0.00</t>
  </si>
  <si>
    <t>VG.0.03</t>
  </si>
  <si>
    <t>1.00</t>
  </si>
  <si>
    <t>0.32</t>
  </si>
  <si>
    <t>0.410</t>
  </si>
  <si>
    <t>80.000</t>
  </si>
  <si>
    <t>ROUND(PRODUCT(E$ROW_PU$:H$ROW_LUNG$),2)</t>
  </si>
  <si>
    <t>10.50</t>
  </si>
  <si>
    <t>VG.0.04</t>
  </si>
  <si>
    <t>4.00</t>
  </si>
  <si>
    <t>0.32</t>
  </si>
  <si>
    <t>0.410</t>
  </si>
  <si>
    <t>80.000</t>
  </si>
  <si>
    <t>ROUND(PRODUCT(E$ROW_PU$:H$ROW_LUNG$),2)</t>
  </si>
  <si>
    <t>41.98</t>
  </si>
  <si>
    <t>VG.0.07-0.08</t>
  </si>
  <si>
    <t>3.00</t>
  </si>
  <si>
    <t>0.32</t>
  </si>
  <si>
    <t>0.410</t>
  </si>
  <si>
    <t>80.000</t>
  </si>
  <si>
    <t>ROUND(PRODUCT(E$ROW_PU$:H$ROW_LUNG$),2)</t>
  </si>
  <si>
    <t>31.49</t>
  </si>
  <si>
    <t>VG.0.09</t>
  </si>
  <si>
    <t>12.00</t>
  </si>
  <si>
    <t>0.32</t>
  </si>
  <si>
    <t>0.410</t>
  </si>
  <si>
    <t>80.000</t>
  </si>
  <si>
    <t>ROUND(PRODUCT(E$ROW_PU$:H$ROW_LUNG$),2)</t>
  </si>
  <si>
    <t>125.95</t>
  </si>
  <si>
    <t>VG.0.10</t>
  </si>
  <si>
    <t>8.00</t>
  </si>
  <si>
    <t>0.32</t>
  </si>
  <si>
    <t>0.410</t>
  </si>
  <si>
    <t>80.000</t>
  </si>
  <si>
    <t>ROUND(PRODUCT(E$ROW_PU$:H$ROW_LUNG$),2)</t>
  </si>
  <si>
    <t>83.97</t>
  </si>
  <si>
    <t>VG.0.16</t>
  </si>
  <si>
    <t>4.00</t>
  </si>
  <si>
    <t>0.32</t>
  </si>
  <si>
    <t>0.410</t>
  </si>
  <si>
    <t>80.000</t>
  </si>
  <si>
    <t>ROUND(PRODUCT(E$ROW_PU$:H$ROW_LUNG$),2)</t>
  </si>
  <si>
    <t>41.98</t>
  </si>
  <si>
    <t>VG.0.18</t>
  </si>
  <si>
    <t>2.00</t>
  </si>
  <si>
    <t>0.32</t>
  </si>
  <si>
    <t>0.410</t>
  </si>
  <si>
    <t>80.000</t>
  </si>
  <si>
    <t>ROUND(PRODUCT(E$ROW_PU$:H$ROW_LUNG$),2)</t>
  </si>
  <si>
    <t>20.99</t>
  </si>
  <si>
    <t>3'</t>
  </si>
  <si>
    <t>SOMMANO kg</t>
  </si>
  <si>
    <t>ROUND(SUM(I$ROW_ID_SOMMANO_INIT$:I$ROW_ID_SOMMANO_FINE$),2)</t>
  </si>
  <si>
    <t>356.86</t>
  </si>
  <si>
    <t>6.63</t>
  </si>
  <si>
    <t>ROUND(PRODUCT(I$ROW_SOMMANO_QTA$:J$ROW_UNITARIO$),2)</t>
  </si>
  <si>
    <t>2365.98</t>
  </si>
  <si>
    <t/>
  </si>
  <si>
    <t>281</t>
  </si>
  <si>
    <t>C15008c</t>
  </si>
  <si>
    <t>Carpenteria per strutture metalliche secondarie (arcarecci, membrature secondarie in genere, scossaline, contenimenti getto, etc.) in profilati a freddo, pressopiegati o profilati a caldo, compresi piastre di attacco, taglio a misura, forature, flange, bullonatura o saldatura e quanto altro occorre per dare l'opera finita, esclusi trattamenti protettivi e verniciature: in acciaio S275 JR - classe di esecuzione EXC1 o EXC2. Prezzario DEI II Sem.2022</t>
  </si>
  <si>
    <t>M I S U R A Z I O N I:</t>
  </si>
  <si>
    <t>Per fondello trincee in parte fisso ed in parte ispezionabile comprensivo di ganci a scomparsa per sollevamento in occasione delle ispezioni</t>
  </si>
  <si>
    <t/>
  </si>
  <si>
    <t/>
  </si>
  <si>
    <t/>
  </si>
  <si>
    <t>0</t>
  </si>
  <si>
    <t>ROUND(PRODUCT(E$ROW_PU$:H$ROW_LUNG$),2)</t>
  </si>
  <si>
    <t>0.00</t>
  </si>
  <si>
    <t>PIANO TERRA</t>
  </si>
  <si>
    <t/>
  </si>
  <si>
    <t/>
  </si>
  <si>
    <t/>
  </si>
  <si>
    <t>0</t>
  </si>
  <si>
    <t>ROUND(PRODUCT(E$ROW_PU$:H$ROW_LUNG$),2)</t>
  </si>
  <si>
    <t>0.00</t>
  </si>
  <si>
    <t>Lamiera</t>
  </si>
  <si>
    <t/>
  </si>
  <si>
    <t/>
  </si>
  <si>
    <t/>
  </si>
  <si>
    <t>0</t>
  </si>
  <si>
    <t>ROUND(PRODUCT(E$ROW_PU$:H$ROW_LUNG$),2)</t>
  </si>
  <si>
    <t>0.00</t>
  </si>
  <si>
    <t>VG.0.03</t>
  </si>
  <si>
    <t/>
  </si>
  <si>
    <t>1.20</t>
  </si>
  <si>
    <t>2.340</t>
  </si>
  <si>
    <t>80.000</t>
  </si>
  <si>
    <t>ROUND(PRODUCT(E$ROW_PU$:H$ROW_LUNG$),2)</t>
  </si>
  <si>
    <t>224.64</t>
  </si>
  <si>
    <t>VG.0.04</t>
  </si>
  <si>
    <t/>
  </si>
  <si>
    <t>8.18</t>
  </si>
  <si>
    <t>1.200</t>
  </si>
  <si>
    <t>80.000</t>
  </si>
  <si>
    <t>ROUND(PRODUCT(E$ROW_PU$:H$ROW_LUNG$),2)</t>
  </si>
  <si>
    <t>785.28</t>
  </si>
  <si>
    <t>VG.0.04</t>
  </si>
  <si>
    <t/>
  </si>
  <si>
    <t>7.80</t>
  </si>
  <si>
    <t>1.200</t>
  </si>
  <si>
    <t>80.000</t>
  </si>
  <si>
    <t>ROUND(PRODUCT(E$ROW_PU$:H$ROW_LUNG$),2)</t>
  </si>
  <si>
    <t>748.80</t>
  </si>
  <si>
    <t>VG.0.07-0.08</t>
  </si>
  <si>
    <t/>
  </si>
  <si>
    <t>7.80</t>
  </si>
  <si>
    <t>1.200</t>
  </si>
  <si>
    <t>80.000</t>
  </si>
  <si>
    <t>ROUND(PRODUCT(E$ROW_PU$:H$ROW_LUNG$),2)</t>
  </si>
  <si>
    <t>748.80</t>
  </si>
  <si>
    <t>VG.0.07-0.08</t>
  </si>
  <si>
    <t/>
  </si>
  <si>
    <t>1.20</t>
  </si>
  <si>
    <t>1.990</t>
  </si>
  <si>
    <t>80.000</t>
  </si>
  <si>
    <t>ROUND(PRODUCT(E$ROW_PU$:H$ROW_LUNG$),2)</t>
  </si>
  <si>
    <t>191.04</t>
  </si>
  <si>
    <t>VG.0.09</t>
  </si>
  <si>
    <t/>
  </si>
  <si>
    <t>13.02</t>
  </si>
  <si>
    <t>1.200</t>
  </si>
  <si>
    <t>80.000</t>
  </si>
  <si>
    <t>ROUND(PRODUCT(E$ROW_PU$:H$ROW_LUNG$),2)</t>
  </si>
  <si>
    <t>1249.92</t>
  </si>
  <si>
    <t>VG.0.09</t>
  </si>
  <si>
    <t/>
  </si>
  <si>
    <t>13.14</t>
  </si>
  <si>
    <t>1.200</t>
  </si>
  <si>
    <t>80.000</t>
  </si>
  <si>
    <t>ROUND(PRODUCT(E$ROW_PU$:H$ROW_LUNG$),2)</t>
  </si>
  <si>
    <t>1261.44</t>
  </si>
  <si>
    <t>VG.0.09</t>
  </si>
  <si>
    <t/>
  </si>
  <si>
    <t>1.20</t>
  </si>
  <si>
    <t>9.280</t>
  </si>
  <si>
    <t>80.000</t>
  </si>
  <si>
    <t>ROUND(PRODUCT(E$ROW_PU$:H$ROW_LUNG$),2)</t>
  </si>
  <si>
    <t>890.88</t>
  </si>
  <si>
    <t>VG.0.09</t>
  </si>
  <si>
    <t/>
  </si>
  <si>
    <t>1.20</t>
  </si>
  <si>
    <t>9.370</t>
  </si>
  <si>
    <t>80.000</t>
  </si>
  <si>
    <t>ROUND(PRODUCT(E$ROW_PU$:H$ROW_LUNG$),2)</t>
  </si>
  <si>
    <t>899.52</t>
  </si>
  <si>
    <t>VG.0.10</t>
  </si>
  <si>
    <t/>
  </si>
  <si>
    <t>1.20</t>
  </si>
  <si>
    <t>10.060</t>
  </si>
  <si>
    <t>80.000</t>
  </si>
  <si>
    <t>ROUND(PRODUCT(E$ROW_PU$:H$ROW_LUNG$),2)</t>
  </si>
  <si>
    <t>965.76</t>
  </si>
  <si>
    <t>VG.0.10</t>
  </si>
  <si>
    <t/>
  </si>
  <si>
    <t>1.20</t>
  </si>
  <si>
    <t>10.090</t>
  </si>
  <si>
    <t>80.000</t>
  </si>
  <si>
    <t>ROUND(PRODUCT(E$ROW_PU$:H$ROW_LUNG$),2)</t>
  </si>
  <si>
    <t>968.64</t>
  </si>
  <si>
    <t>VG.0.16</t>
  </si>
  <si>
    <t>2.00</t>
  </si>
  <si>
    <t>6.65</t>
  </si>
  <si>
    <t>1.300</t>
  </si>
  <si>
    <t>80.000</t>
  </si>
  <si>
    <t>ROUND(PRODUCT(E$ROW_PU$:H$ROW_LUNG$),2)</t>
  </si>
  <si>
    <t>1383.20</t>
  </si>
  <si>
    <t>VG.0.18</t>
  </si>
  <si>
    <t/>
  </si>
  <si>
    <t>1.20</t>
  </si>
  <si>
    <t>3.970</t>
  </si>
  <si>
    <t>80.000</t>
  </si>
  <si>
    <t>ROUND(PRODUCT(E$ROW_PU$:H$ROW_LUNG$),2)</t>
  </si>
  <si>
    <t>381.12</t>
  </si>
  <si>
    <t>Risvolti</t>
  </si>
  <si>
    <t/>
  </si>
  <si>
    <t/>
  </si>
  <si>
    <t/>
  </si>
  <si>
    <t>0</t>
  </si>
  <si>
    <t>ROUND(PRODUCT(E$ROW_PU$:H$ROW_LUNG$),2)</t>
  </si>
  <si>
    <t>0.00</t>
  </si>
  <si>
    <t>H media 13 cm</t>
  </si>
  <si>
    <t/>
  </si>
  <si>
    <t/>
  </si>
  <si>
    <t/>
  </si>
  <si>
    <t>0</t>
  </si>
  <si>
    <t>ROUND(PRODUCT(E$ROW_PU$:H$ROW_LUNG$),2)</t>
  </si>
  <si>
    <t>0.00</t>
  </si>
  <si>
    <t>VG.0.03</t>
  </si>
  <si>
    <t>2.00</t>
  </si>
  <si>
    <t>1.20</t>
  </si>
  <si>
    <t>0.130</t>
  </si>
  <si>
    <t>80.000</t>
  </si>
  <si>
    <t>ROUND(PRODUCT(E$ROW_PU$:H$ROW_LUNG$),2)</t>
  </si>
  <si>
    <t>24.96</t>
  </si>
  <si>
    <t>VG.0.03</t>
  </si>
  <si>
    <t>4.00</t>
  </si>
  <si>
    <t>2.34</t>
  </si>
  <si>
    <t>0.130</t>
  </si>
  <si>
    <t>80.000</t>
  </si>
  <si>
    <t>ROUND(PRODUCT(E$ROW_PU$:H$ROW_LUNG$),2)</t>
  </si>
  <si>
    <t>97.34</t>
  </si>
  <si>
    <t>VG.0.04</t>
  </si>
  <si>
    <t>8.00</t>
  </si>
  <si>
    <t>1.20</t>
  </si>
  <si>
    <t>0.130</t>
  </si>
  <si>
    <t>80.000</t>
  </si>
  <si>
    <t>ROUND(PRODUCT(E$ROW_PU$:H$ROW_LUNG$),2)</t>
  </si>
  <si>
    <t>99.84</t>
  </si>
  <si>
    <t>VG.0.04</t>
  </si>
  <si>
    <t>4.00</t>
  </si>
  <si>
    <t>8.18</t>
  </si>
  <si>
    <t>0.130</t>
  </si>
  <si>
    <t>80.000</t>
  </si>
  <si>
    <t>ROUND(PRODUCT(E$ROW_PU$:H$ROW_LUNG$),2)</t>
  </si>
  <si>
    <t>340.29</t>
  </si>
  <si>
    <t>VG.0.04</t>
  </si>
  <si>
    <t>8.00</t>
  </si>
  <si>
    <t>1.20</t>
  </si>
  <si>
    <t>0.130</t>
  </si>
  <si>
    <t>80.000</t>
  </si>
  <si>
    <t>ROUND(PRODUCT(E$ROW_PU$:H$ROW_LUNG$),2)</t>
  </si>
  <si>
    <t>99.84</t>
  </si>
  <si>
    <t>VG.0.04</t>
  </si>
  <si>
    <t>4.00</t>
  </si>
  <si>
    <t>7.80</t>
  </si>
  <si>
    <t>0.130</t>
  </si>
  <si>
    <t>80.000</t>
  </si>
  <si>
    <t>ROUND(PRODUCT(E$ROW_PU$:H$ROW_LUNG$),2)</t>
  </si>
  <si>
    <t>324.48</t>
  </si>
  <si>
    <t>VG.0.07-0.08</t>
  </si>
  <si>
    <t>6.00</t>
  </si>
  <si>
    <t>1.20</t>
  </si>
  <si>
    <t>0.130</t>
  </si>
  <si>
    <t>80.000</t>
  </si>
  <si>
    <t>ROUND(PRODUCT(E$ROW_PU$:H$ROW_LUNG$),2)</t>
  </si>
  <si>
    <t>74.88</t>
  </si>
  <si>
    <t>VG.0.07-0.08</t>
  </si>
  <si>
    <t/>
  </si>
  <si>
    <t>1.20</t>
  </si>
  <si>
    <t>0.130</t>
  </si>
  <si>
    <t>80.000</t>
  </si>
  <si>
    <t>ROUND(PRODUCT(E$ROW_PU$:H$ROW_LUNG$),2)</t>
  </si>
  <si>
    <t>12.48</t>
  </si>
  <si>
    <t>VG.0.07-0.08</t>
  </si>
  <si>
    <t>2.00</t>
  </si>
  <si>
    <t>3.24</t>
  </si>
  <si>
    <t>0.130</t>
  </si>
  <si>
    <t>80.000</t>
  </si>
  <si>
    <t>ROUND(PRODUCT(E$ROW_PU$:H$ROW_LUNG$),2)</t>
  </si>
  <si>
    <t>67.39</t>
  </si>
  <si>
    <t>VG.0.07-0.08</t>
  </si>
  <si>
    <t>2.00</t>
  </si>
  <si>
    <t>7.80</t>
  </si>
  <si>
    <t>0.130</t>
  </si>
  <si>
    <t>80.000</t>
  </si>
  <si>
    <t>ROUND(PRODUCT(E$ROW_PU$:H$ROW_LUNG$),2)</t>
  </si>
  <si>
    <t>162.24</t>
  </si>
  <si>
    <t>VG.0.09</t>
  </si>
  <si>
    <t>32.00</t>
  </si>
  <si>
    <t>1.20</t>
  </si>
  <si>
    <t>0.130</t>
  </si>
  <si>
    <t>80.000</t>
  </si>
  <si>
    <t>ROUND(PRODUCT(E$ROW_PU$:H$ROW_LUNG$),2)</t>
  </si>
  <si>
    <t>399.36</t>
  </si>
  <si>
    <t>VG.0.09</t>
  </si>
  <si>
    <t/>
  </si>
  <si>
    <t>13.02</t>
  </si>
  <si>
    <t>0.130</t>
  </si>
  <si>
    <t>80.000</t>
  </si>
  <si>
    <t>ROUND(PRODUCT(E$ROW_PU$:H$ROW_LUNG$),2)</t>
  </si>
  <si>
    <t>135.41</t>
  </si>
  <si>
    <t>VG.0.09</t>
  </si>
  <si>
    <t/>
  </si>
  <si>
    <t>13.14</t>
  </si>
  <si>
    <t>0.130</t>
  </si>
  <si>
    <t>80.000</t>
  </si>
  <si>
    <t>ROUND(PRODUCT(E$ROW_PU$:H$ROW_LUNG$),2)</t>
  </si>
  <si>
    <t>136.66</t>
  </si>
  <si>
    <t>VG.0.09</t>
  </si>
  <si>
    <t/>
  </si>
  <si>
    <t>9.28</t>
  </si>
  <si>
    <t>0.130</t>
  </si>
  <si>
    <t>80.000</t>
  </si>
  <si>
    <t>ROUND(PRODUCT(E$ROW_PU$:H$ROW_LUNG$),2)</t>
  </si>
  <si>
    <t>96.51</t>
  </si>
  <si>
    <t>VG.0.09</t>
  </si>
  <si>
    <t/>
  </si>
  <si>
    <t>9.37</t>
  </si>
  <si>
    <t>0.130</t>
  </si>
  <si>
    <t>80.000</t>
  </si>
  <si>
    <t>ROUND(PRODUCT(E$ROW_PU$:H$ROW_LUNG$),2)</t>
  </si>
  <si>
    <t>97.45</t>
  </si>
  <si>
    <t>VG.0.09</t>
  </si>
  <si>
    <t>4.00</t>
  </si>
  <si>
    <t>10.60</t>
  </si>
  <si>
    <t>0.130</t>
  </si>
  <si>
    <t>80.000</t>
  </si>
  <si>
    <t>ROUND(PRODUCT(E$ROW_PU$:H$ROW_LUNG$),2)</t>
  </si>
  <si>
    <t>440.96</t>
  </si>
  <si>
    <t>VG.0.09</t>
  </si>
  <si>
    <t>4.00</t>
  </si>
  <si>
    <t>6.91</t>
  </si>
  <si>
    <t>0.130</t>
  </si>
  <si>
    <t>80.000</t>
  </si>
  <si>
    <t>ROUND(PRODUCT(E$ROW_PU$:H$ROW_LUNG$),2)</t>
  </si>
  <si>
    <t>287.46</t>
  </si>
  <si>
    <t>3'</t>
  </si>
  <si>
    <t>SOMMANO kg</t>
  </si>
  <si>
    <t>ROUND(SUM(I$ROW_ID_SOMMANO_INIT$:I$ROW_ID_SOMMANO_FINE$),2)</t>
  </si>
  <si>
    <t>13596.59</t>
  </si>
  <si>
    <t>4.68</t>
  </si>
  <si>
    <t>ROUND(PRODUCT(I$ROW_SOMMANO_QTA$:J$ROW_UNITARIO$),2)</t>
  </si>
  <si>
    <t>63632.04</t>
  </si>
  <si>
    <t/>
  </si>
  <si>
    <t>282</t>
  </si>
  <si>
    <t>C15016</t>
  </si>
  <si>
    <t>Sovrapprezzo alle carpenterie metalliche, semplici e composte, per le difficoltà di movimentazione e per la maggior cura nel caso di lavori da effettuarsi in ambienti ristretti e di interesse storico-artistico. Prezzario DEI II Sem.2022</t>
  </si>
  <si>
    <t>M I S U R A Z I O N I:</t>
  </si>
  <si>
    <t>Vedi voce n° 279 [kg 3 683.82]</t>
  </si>
  <si>
    <t/>
  </si>
  <si>
    <t/>
  </si>
  <si>
    <t/>
  </si>
  <si>
    <t/>
  </si>
  <si>
    <t>ROUND(PRODUCT(E$ROW_PU$:H$ROW_LUNG$,3683.82),2)</t>
  </si>
  <si>
    <t>3683.82</t>
  </si>
  <si>
    <t>Vedi voce n° 280 [kg 356.86]</t>
  </si>
  <si>
    <t/>
  </si>
  <si>
    <t/>
  </si>
  <si>
    <t/>
  </si>
  <si>
    <t/>
  </si>
  <si>
    <t>ROUND(PRODUCT(E$ROW_PU$:H$ROW_LUNG$,356.86),2)</t>
  </si>
  <si>
    <t>356.86</t>
  </si>
  <si>
    <t>Vedi voce n° 281 [kg 13 596.59]</t>
  </si>
  <si>
    <t/>
  </si>
  <si>
    <t/>
  </si>
  <si>
    <t/>
  </si>
  <si>
    <t/>
  </si>
  <si>
    <t>ROUND(PRODUCT(E$ROW_PU$:H$ROW_LUNG$,13596.59),2)</t>
  </si>
  <si>
    <t>13596.59</t>
  </si>
  <si>
    <t>3'</t>
  </si>
  <si>
    <t>SOMMANO kg</t>
  </si>
  <si>
    <t>ROUND(SUM(I$ROW_ID_SOMMANO_INIT$:I$ROW_ID_SOMMANO_FINE$),2)</t>
  </si>
  <si>
    <t>17637.27</t>
  </si>
  <si>
    <t>1.11</t>
  </si>
  <si>
    <t>ROUND(PRODUCT(I$ROW_SOMMANO_QTA$:J$ROW_UNITARIO$),2)</t>
  </si>
  <si>
    <t>19577.37</t>
  </si>
  <si>
    <t/>
  </si>
  <si>
    <t>283</t>
  </si>
  <si>
    <t>C15022</t>
  </si>
  <si>
    <t>Preparazione mediante applicazione di una mano di minio oleofenolico. Prezzario DEI II Sem.2022</t>
  </si>
  <si>
    <t>M I S U R A Z I O N I:</t>
  </si>
  <si>
    <t>Vedi voce n° 282 [kg 17 637.27]</t>
  </si>
  <si>
    <t/>
  </si>
  <si>
    <t/>
  </si>
  <si>
    <t/>
  </si>
  <si>
    <t/>
  </si>
  <si>
    <t>ROUND(PRODUCT(E$ROW_PU$:H$ROW_LUNG$,17637.27),2)</t>
  </si>
  <si>
    <t>17637.27</t>
  </si>
  <si>
    <t>3'</t>
  </si>
  <si>
    <t>SOMMANO kg</t>
  </si>
  <si>
    <t>ROUND(SUM(I$ROW_ID_SOMMANO_INIT$:I$ROW_ID_SOMMANO_FINE$),2)</t>
  </si>
  <si>
    <t>17637.27</t>
  </si>
  <si>
    <t>0.21</t>
  </si>
  <si>
    <t>ROUND(PRODUCT(I$ROW_SOMMANO_QTA$:J$ROW_UNITARIO$),2)</t>
  </si>
  <si>
    <t>3703.83</t>
  </si>
  <si>
    <t/>
  </si>
  <si>
    <t>284</t>
  </si>
  <si>
    <t>C15023</t>
  </si>
  <si>
    <t>Trattamento antiruggine mediante applicazione di una mano di fosfato di zinco in veicolo oleofenolico. Prezzario DEI II Sem.2022</t>
  </si>
  <si>
    <t>M I S U R A Z I O N I:</t>
  </si>
  <si>
    <t>Vedi voce n° 283 [kg 17 637.27]</t>
  </si>
  <si>
    <t/>
  </si>
  <si>
    <t/>
  </si>
  <si>
    <t/>
  </si>
  <si>
    <t/>
  </si>
  <si>
    <t>ROUND(PRODUCT(E$ROW_PU$:H$ROW_LUNG$,17637.27),2)</t>
  </si>
  <si>
    <t>17637.27</t>
  </si>
  <si>
    <t>3'</t>
  </si>
  <si>
    <t>SOMMANO kg</t>
  </si>
  <si>
    <t>ROUND(SUM(I$ROW_ID_SOMMANO_INIT$:I$ROW_ID_SOMMANO_FINE$),2)</t>
  </si>
  <si>
    <t>17637.27</t>
  </si>
  <si>
    <t>0.18</t>
  </si>
  <si>
    <t>ROUND(PRODUCT(I$ROW_SOMMANO_QTA$:J$ROW_UNITARIO$),2)</t>
  </si>
  <si>
    <t>3174.71</t>
  </si>
  <si>
    <t/>
  </si>
  <si>
    <t>285</t>
  </si>
  <si>
    <t>N.P.056</t>
  </si>
  <si>
    <t>Realizzazione di tombamento del fosso a lato della sede stradale da realizzarsi con: 	
idoneo scavo di risezionamento del fosso in materiale di qualsiasi natura e consistenza, compresi trovanti in muratura di qualsiasi forma e spessore, da realizzarsi con idonee macchine operatrici o/e a mano e da rifinirsi a mano. Il prezzo è comprensivo dello scavo con livellamento del fondo dello scavo, caricamento e trasporto in discariche autorizzate del materiale in eccesso, compreso l’eventuale onere di conferimento e qualsiasi onere per dare il lavoro finito e predisposto per le successive lavorazioni. Il prezzo è inoltre comprensivo di armature di qualsiasi tipo necessarie per il contenimento del terreno e per assicurare l’incolumità degli operai (per profondità inferiori a 2,50 ml.). Il prezzo è inoltre comprensivo dell’intercettazione delle acque di falda o di qualsiasi natura o provenienza prevedendo, se possibile il parziale deflusso delle acque con la realizzazione di arginelli o attraverso il by-pass con tubazioni e motopompe.	
Fornitura in opera di geotessile non tessuto a filo continuo, grammatura 200 gr./mq. con resistenza alla punzonatura N. 2100, allungamento alla rottura 50-80%, resistenza alla rottura KN/m. 13,00, da posarsi su tutta la larghezza del fondo dello scavo, (larghezza ml. 0,80) con opportuno risvolto ai margini delle aree di applicazione (minimo 20 cm.) e sovrapposizione dei giunti (minimo 20 cm.). Realizzazione del piano di posa della tubazione, da realizzarsi in materiale inerte misto granulare stabilizzato con legante naturale e con pezzatura variabile compresa ogni fornitura di materiale, mezzi d’opera, personale e quanto altro occorra per dare la massicciata perfettamente rifinita e predisposta alla successiva lavorazione di posa della tubazione (spessore minimo 20 cm. misurato dopo la compressione e larghezza 0,80 cm.). 	
Fornitura e posa di condotta a sezione circolare, costituita da manufatti prefabbricati in cls. vibrocompresso semplice od armato, con Rck maggiore od uguale a 250 Kg/cmq., con giunti a bicchiere ed anelli di tenuta idraulica in gomma da inserire nel giunto al momento della posa, forniti di base di appoggio ed assemblati su massetto di appoggio di cui al precedente punto. Il prezzo è inoltre comprensivo dell’aggottamento delle acque di falda o di qualsiasi natura o provenienza prevedendo, se possibile il parziale deflusso delle acque con la realizzazione di arginelli o attraverso by-pass con tubazioni e motopompe 	
Fornitura e posa di calcestruzzo di resistenza minima Rck 250 Kg./cmq. per il rinfianco, anche sagomato, delle tubazioni. Spessore minimo di 10 cm. di rinfianco completo in tutto il perimetro della tubazione oltre che al rinfianco fino ad ½ della tubazione (fino ad un massimo di 0,40 mc. di c.l.s. per ml). 	
Reinterro dello scavo da realizzarsi in materiale inerte misto granulare stabilizzato con legante naturale e con pezzatura variabile.	
Strato superiore della stessa tipologia dell’area esterna da compensarsi a parte.	
Nel prezzo si intendono compresi e compensati gli oneri per le necessarie opere provvisionali e di sicurezza, l'esecuzione effettuata con ogni cura ed accortezza, lo sgombero, la raccolta differenziata del materiale di risulta, il conferimento con trasporto in discarica autorizzata del materiale di risulta, l'indennità di discarica e quanto altro necessario per dare il lavoro finito a regola d'arte.	
Prezzo a metro lineare.</t>
  </si>
  <si>
    <t>M I S U R A Z I O N I:</t>
  </si>
  <si>
    <t/>
  </si>
  <si>
    <t/>
  </si>
  <si>
    <t>7.95</t>
  </si>
  <si>
    <t/>
  </si>
  <si>
    <t/>
  </si>
  <si>
    <t>ROUND(PRODUCT(E$ROW_PU$:H$ROW_LUNG$),2)</t>
  </si>
  <si>
    <t>7.95</t>
  </si>
  <si>
    <t>3'</t>
  </si>
  <si>
    <t>SOMMANO m</t>
  </si>
  <si>
    <t>ROUND(SUM(I$ROW_ID_SOMMANO_INIT$:I$ROW_ID_SOMMANO_FINE$),2)</t>
  </si>
  <si>
    <t>7.95</t>
  </si>
  <si>
    <t>333.83</t>
  </si>
  <si>
    <t>ROUND(PRODUCT(I$ROW_SOMMANO_QTA$:J$ROW_UNITARIO$),2)</t>
  </si>
  <si>
    <t>2653.95</t>
  </si>
  <si>
    <t/>
  </si>
  <si>
    <t>286</t>
  </si>
  <si>
    <t>1C.10.150.0030.a</t>
  </si>
  <si>
    <t>Isolamento termico di sottotetti non praticabili realizzato con materassini stesi sul pavimento, di lana di vetro idrorepellente prodotto con almeno l'80% di vetro riciclato e con legante di origine naturale, che garantisce la massima qualità dell'aria, rispondente ai Criteri Ambientali Minimi di cui al Decreto 11 ottobre 2017 del Ministero dell'Ambiente e della tutela del Territorio e del Mare; conduttività termica W/mK 0,040, conforme alla norma UNI EN 13162, con marcatura CE. Compresi: tagli, adattamenti, assistenza muraria; negli spessori e tipi: - 50 mm, feltro nudo, reazione al fuoco Euroclasse A1</t>
  </si>
  <si>
    <t>M I S U R A Z I O N I:</t>
  </si>
  <si>
    <t>In analogia per gli spessori da progetto</t>
  </si>
  <si>
    <t/>
  </si>
  <si>
    <t/>
  </si>
  <si>
    <t/>
  </si>
  <si>
    <t>0</t>
  </si>
  <si>
    <t>ROUND(PRODUCT(E$ROW_PU$:H$ROW_LUNG$),2)</t>
  </si>
  <si>
    <t>0.00</t>
  </si>
  <si>
    <t>SOLAIO PIANO PIANO PRIMO/SOTTOTETTO</t>
  </si>
  <si>
    <t/>
  </si>
  <si>
    <t/>
  </si>
  <si>
    <t/>
  </si>
  <si>
    <t>0</t>
  </si>
  <si>
    <t>ROUND(PRODUCT(E$ROW_PU$:H$ROW_LUNG$),2)</t>
  </si>
  <si>
    <t>0.00</t>
  </si>
  <si>
    <t>VG.Sottotetto 01</t>
  </si>
  <si>
    <t/>
  </si>
  <si>
    <t>13.11</t>
  </si>
  <si>
    <t>9.720</t>
  </si>
  <si>
    <t/>
  </si>
  <si>
    <t>ROUND(PRODUCT(E$ROW_PU$:H$ROW_LUNG$),2)</t>
  </si>
  <si>
    <t>127.43</t>
  </si>
  <si>
    <t>3'</t>
  </si>
  <si>
    <t>SOMMANO m²</t>
  </si>
  <si>
    <t>ROUND(SUM(I$ROW_ID_SOMMANO_INIT$:I$ROW_ID_SOMMANO_FINE$),2)</t>
  </si>
  <si>
    <t>127.43</t>
  </si>
  <si>
    <t>5.73</t>
  </si>
  <si>
    <t>ROUND(PRODUCT(I$ROW_SOMMANO_QTA$:J$ROW_UNITARIO$),2)</t>
  </si>
  <si>
    <t>730.17</t>
  </si>
  <si>
    <t/>
  </si>
  <si>
    <t>287</t>
  </si>
  <si>
    <t>E3200.110.065</t>
  </si>
  <si>
    <t>Quadro sottocontatore BT, con carpenteria in lamiera IP65.	Dotato di portello frontale cieco, serratura a chiave e fornito completo di: Interruttori scatolati magnetotermici e differenziali, orologi, morsettiere ripartitrici di potenza, apparecchiature di comando e segnalazione il tutto realizzato secondo quanto indicato sugli schemi ed elaborati di progetto. Compresi : capicorda su tutti i conduttori in ingresso e uscita, targhette serigrafate di identificazione dei circuiti alimentati posizionate sui pannelli del quadro, cablaggi con conduttori FG17 (ex N07G9-K), targhe di identificazione quadro e di pericolo, redazione di schema elettrico as-built aggiornato su CAD collocato entro apposita tasca fissata sulla parte interna della porta del quadro.	Sono copresi gli oneri per il collegamento del quadro elettrico a contatore ENEL entro guaina metallica flessibile ricoperta in PVC.	Sigla quadro: QEC</t>
  </si>
  <si>
    <t>M I S U R A Z I O N I:</t>
  </si>
  <si>
    <t/>
  </si>
  <si>
    <t>1.00</t>
  </si>
  <si>
    <t/>
  </si>
  <si>
    <t/>
  </si>
  <si>
    <t/>
  </si>
  <si>
    <t>ROUND(PRODUCT(E$ROW_PU$:H$ROW_LUNG$),2)</t>
  </si>
  <si>
    <t>1.00</t>
  </si>
  <si>
    <t>3'</t>
  </si>
  <si>
    <t>SOMMANO n.</t>
  </si>
  <si>
    <t>ROUND(SUM(I$ROW_ID_SOMMANO_INIT$:I$ROW_ID_SOMMANO_FINE$),2)</t>
  </si>
  <si>
    <t>1.00</t>
  </si>
  <si>
    <t>5491.88</t>
  </si>
  <si>
    <t>ROUND(PRODUCT(I$ROW_SOMMANO_QTA$:J$ROW_UNITARIO$),2)</t>
  </si>
  <si>
    <t>5491.88</t>
  </si>
  <si>
    <t/>
  </si>
  <si>
    <t>288</t>
  </si>
  <si>
    <t>E3200.156.110</t>
  </si>
  <si>
    <t>Quadro secondario di distribuzione BT (di piano e/o zona), con carpenteria in lamiera.	Dotato di portello frontale trasparente, serratura a chiave e fornito completo di: Interruttori modulari magnetotermici e differenziali, orologi, morsettiere ripartitrici di potenza, apparecchiature di comando e segnalazione il tutto realizzato secondo quanto indicato sugli schemi ed elaborati di progetto. 	Compresi : capicorda su tutti i conduttori in ingresso e uscita, targhette serigrafate di identificazione dei circuiti alimentati posizionate sui pannelli del quadro, cablaggi con conduttori FG17 (ex N07G9-K), targhe di identificazione quadro e di pericolo, redazione di schema elettrico as-built aggiornato su CAD collocato entro apposita tasca fissata sulla parte interna della porta del quadro.	Eventuali strumenti multifunzione presenti nel quadro e connessi al sistema HBES, per lettura remota, sono conteggiati nella medesima voce.	Per il dimensionamento del quadro si consideri che all'interno dello stesso vengono installati tutti i moduli del sistema HBES necessari per la connessione di tutti gli ingressi/uscite.</t>
  </si>
  <si>
    <t>M I S U R A Z I O N I:</t>
  </si>
  <si>
    <t/>
  </si>
  <si>
    <t>1.00</t>
  </si>
  <si>
    <t/>
  </si>
  <si>
    <t/>
  </si>
  <si>
    <t/>
  </si>
  <si>
    <t>ROUND(PRODUCT(E$ROW_PU$:H$ROW_LUNG$),2)</t>
  </si>
  <si>
    <t>1.00</t>
  </si>
  <si>
    <t>3'</t>
  </si>
  <si>
    <t>SOMMANO n.</t>
  </si>
  <si>
    <t>ROUND(SUM(I$ROW_ID_SOMMANO_INIT$:I$ROW_ID_SOMMANO_FINE$),2)</t>
  </si>
  <si>
    <t>1.00</t>
  </si>
  <si>
    <t>25264.23</t>
  </si>
  <si>
    <t>ROUND(PRODUCT(I$ROW_SOMMANO_QTA$:J$ROW_UNITARIO$),2)</t>
  </si>
  <si>
    <t>25264.23</t>
  </si>
  <si>
    <t/>
  </si>
  <si>
    <t>289</t>
  </si>
  <si>
    <t>E3200.156.111</t>
  </si>
  <si>
    <t>Quadro secondario di distribuzione BT (di piano e/o zona), con carpenteria in lamiera.	Dotato di portello frontale trasparente, serratura a chiave e fornito completo di: Interruttori modulari magnetotermici e differenziali, orologi, morsettiere ripartitrici di potenza, apparecchiature di comando e segnalazione il tutto realizzato secondo quanto indicato sugli schemi ed elaborati di progetto. 	Compresi : capicorda su tutti i conduttori in ingresso e uscita, targhette serigrafate di identificazione dei circuiti alimentati posizionate sui pannelli del quadro, cablaggi con conduttori FG17 (ex N07G9-K), targhe di identificazione quadro e di pericolo, redazione di schema elettrico as-built aggiornato su CAD collocato entro apposita tasca fissata sulla parte interna della porta del quadro.	Eventuali strumenti multifunzione presenti nel quadro e connessi al sistema HBES, per lettura remota, sono conteggiati nella medesima voce.	Per il dimensionamento del quadro si consideri che all'interno dello stesso vengono installati tutti i moduli del sistema HBES necessari per la connessione di tutti gli ingressi/uscite.</t>
  </si>
  <si>
    <t>M I S U R A Z I O N I:</t>
  </si>
  <si>
    <t/>
  </si>
  <si>
    <t>1.00</t>
  </si>
  <si>
    <t/>
  </si>
  <si>
    <t/>
  </si>
  <si>
    <t/>
  </si>
  <si>
    <t>ROUND(PRODUCT(E$ROW_PU$:H$ROW_LUNG$),2)</t>
  </si>
  <si>
    <t>1.00</t>
  </si>
  <si>
    <t>3'</t>
  </si>
  <si>
    <t>SOMMANO n.</t>
  </si>
  <si>
    <t>ROUND(SUM(I$ROW_ID_SOMMANO_INIT$:I$ROW_ID_SOMMANO_FINE$),2)</t>
  </si>
  <si>
    <t>1.00</t>
  </si>
  <si>
    <t>3700.83</t>
  </si>
  <si>
    <t>ROUND(PRODUCT(I$ROW_SOMMANO_QTA$:J$ROW_UNITARIO$),2)</t>
  </si>
  <si>
    <t>3700.83</t>
  </si>
  <si>
    <t/>
  </si>
  <si>
    <t>290</t>
  </si>
  <si>
    <t>E3200.156.112</t>
  </si>
  <si>
    <t>Quadro secondario di distribuzione BT (di piano e/o zona), con carpenteria in lamiera.	Dotato di portello frontale trasparente, serratura a chiave e fornito completo di: Interruttori modulari magnetotermici e differenziali, orologi, morsettiere ripartitrici di potenza, apparecchiature di comando e segnalazione il tutto realizzato secondo quanto indicato sugli schemi ed elaborati di progetto. 	Compresi : capicorda su tutti i conduttori in ingresso e uscita, targhette serigrafate di identificazione dei circuiti alimentati posizionate sui pannelli del quadro, cablaggi con conduttori FG17 (ex N07G9-K), targhe di identificazione quadro e di pericolo, redazione di schema elettrico as-built aggiornato su CAD collocato entro apposita tasca fissata sulla parte interna della porta del quadro.	Eventuali strumenti multifunzione presenti nel quadro e connessi al sistema HBES, per lettura remota, sono conteggiati nella medesima voce.	Per il dimensionamento del quadro si consideri che all'interno dello stesso vengono installati tutti i moduli del sistema HBES necessari per la connessione di tutti gli ingressi/uscite.</t>
  </si>
  <si>
    <t>M I S U R A Z I O N I:</t>
  </si>
  <si>
    <t/>
  </si>
  <si>
    <t>1.00</t>
  </si>
  <si>
    <t/>
  </si>
  <si>
    <t/>
  </si>
  <si>
    <t/>
  </si>
  <si>
    <t>ROUND(PRODUCT(E$ROW_PU$:H$ROW_LUNG$),2)</t>
  </si>
  <si>
    <t>1.00</t>
  </si>
  <si>
    <t>3'</t>
  </si>
  <si>
    <t>SOMMANO n.</t>
  </si>
  <si>
    <t>ROUND(SUM(I$ROW_ID_SOMMANO_INIT$:I$ROW_ID_SOMMANO_FINE$),2)</t>
  </si>
  <si>
    <t>1.00</t>
  </si>
  <si>
    <t>12603.52</t>
  </si>
  <si>
    <t>ROUND(PRODUCT(I$ROW_SOMMANO_QTA$:J$ROW_UNITARIO$),2)</t>
  </si>
  <si>
    <t>12603.52</t>
  </si>
  <si>
    <t/>
  </si>
  <si>
    <t>291</t>
  </si>
  <si>
    <t>E3200.156.113</t>
  </si>
  <si>
    <t>Quadro secondario di distribuzione BT (di piano e/o zona), con carpenteria in lamiera.	Dotato di portello frontale trasparente, serratura a chiave e fornito completo di: Interruttori modulari magnetotermici e differenziali, orologi, morsettiere ripartitrici di potenza, apparecchiature di comando e segnalazione il tutto realizzato secondo quanto indicato sugli schemi ed elaborati di progetto. 	Compresi : capicorda su tutti i conduttori in ingresso e uscita, targhette serigrafate di identificazione dei circuiti alimentati posizionate sui pannelli del quadro, cablaggi con conduttori FG17 (ex N07G9-K), targhe di identificazione quadro e di pericolo, redazione di schema elettrico as-built aggiornato su CAD collocato entro apposita tasca fissata sulla parte interna della porta del quadro.	Eventuali strumenti multifunzione presenti nel quadro e connessi al sistema HBES, per lettura remota, sono conteggiati nella medesima voce.	Per il dimensionamento del quadro si consideri che all'interno dello stesso vengono installati tutti i moduli del sistema HBES necessari per la connessione di tutti gli ingressi/uscite.</t>
  </si>
  <si>
    <t>M I S U R A Z I O N I:</t>
  </si>
  <si>
    <t/>
  </si>
  <si>
    <t>1.00</t>
  </si>
  <si>
    <t/>
  </si>
  <si>
    <t/>
  </si>
  <si>
    <t/>
  </si>
  <si>
    <t>ROUND(PRODUCT(E$ROW_PU$:H$ROW_LUNG$),2)</t>
  </si>
  <si>
    <t>1.00</t>
  </si>
  <si>
    <t>3'</t>
  </si>
  <si>
    <t>SOMMANO n.</t>
  </si>
  <si>
    <t>ROUND(SUM(I$ROW_ID_SOMMANO_INIT$:I$ROW_ID_SOMMANO_FINE$),2)</t>
  </si>
  <si>
    <t>1.00</t>
  </si>
  <si>
    <t>10004.64</t>
  </si>
  <si>
    <t>ROUND(PRODUCT(I$ROW_SOMMANO_QTA$:J$ROW_UNITARIO$),2)</t>
  </si>
  <si>
    <t>10004.64</t>
  </si>
  <si>
    <t/>
  </si>
  <si>
    <t>292</t>
  </si>
  <si>
    <t>E3201.110.800</t>
  </si>
  <si>
    <t>Quadro per centrali impianti Termofluidici	Dotato di portello frontale trasparente, serratura a chiave e fornito completo di: Interruttori scatolati o modulari magnetotermici e differenziali, morsettiere ripartitrici di potenza ed ausiliarie, apparecchiature di protezione, comando e segnalazione, relè ausiliari, il tutto realizzato secondo quanto indicato sugli schemi ed elaborati di progetto. 	Si intendono inoltre compresi:	- selettori a 2 e/o 3 posizioni	- spie di segnalazione con lampada tipo LED, diam. 22mm	- dispositivi di controllo dell'integrità dei circuiti di sgancio	- dispositivi SPD (le caratteristiche sono indicate sullo schema di ciascun quadro)	- trasformatori per ausiliari del quadro elettrico	- strumenti di misura per lettura locale 	Eventuali strumenti multifunzione presenti nel quadro e connessi al sistema HBES, per lettura remota, sono conteggiati in altra voce. Per il dimensionamento del quadro si consideri che all'interno dello stesso vengono installati tutti i moduli del sistema HBES necessari per la connessione di tutti gli ingressi/uscite indicati nel documento "elenco punti controllati" nonchè i moduli del sistema di termoregolazione (compresi nella sezione impianti termofluidici) ove espressamente indicato.	Compresi : capicorda su tutti i conduttori in ingresso e uscita, targhette serigrafate di identificazione dei circuiti alimentati posizionate sui pannelli del quadro, cablaggi con conduttori FS17, targhe di identificazione quadro e di pericolo, sistema di ventilazione forzata completa di termostato di attivazione, redazione di schema elettrico as-built aggiornato su CAD collocato entro apposita tasca fissata sulla parte interna della porta del quadro. Il quadro potrà essere suddiviso in due sezioni per installazione a pavimento compatibilmente con lo spazio disponibile nel locale adibito al suo alloggiamento.	Eventuali strumenti multifunzione presenti nel quadro e connessi al sistema HBES, nonchè i moduli in/out del sistema HBES, sono compresi nella medesima voce.	Per il dimensionamento del quadro si consideri che all'interno dello stesso vengono installati tutti i moduli del sistema HBES necessari per la connessione di tutti gli ingressi/uscite.</t>
  </si>
  <si>
    <t>M I S U R A Z I O N I:</t>
  </si>
  <si>
    <t/>
  </si>
  <si>
    <t>1.00</t>
  </si>
  <si>
    <t/>
  </si>
  <si>
    <t/>
  </si>
  <si>
    <t/>
  </si>
  <si>
    <t>ROUND(PRODUCT(E$ROW_PU$:H$ROW_LUNG$),2)</t>
  </si>
  <si>
    <t>1.00</t>
  </si>
  <si>
    <t>3'</t>
  </si>
  <si>
    <t>SOMMANO n.</t>
  </si>
  <si>
    <t>ROUND(SUM(I$ROW_ID_SOMMANO_INIT$:I$ROW_ID_SOMMANO_FINE$),2)</t>
  </si>
  <si>
    <t>1.00</t>
  </si>
  <si>
    <t>11450.95</t>
  </si>
  <si>
    <t>ROUND(PRODUCT(I$ROW_SOMMANO_QTA$:J$ROW_UNITARIO$),2)</t>
  </si>
  <si>
    <t>11450.95</t>
  </si>
  <si>
    <t/>
  </si>
  <si>
    <t>293</t>
  </si>
  <si>
    <t>1E.04.040.0010.f</t>
  </si>
  <si>
    <t>Quadro elettrico per rifasamento automatico, in carpenteria metallica da interno, grado di protezione IP30, per installazione a parete, inserimento a gradini con gruppi di condensatori mediante relè fasometrico, condensatori in polipropilene metallizzato rinforzato a basse perdite, massima distorsione armonica 25%, per sistemi trifase con neutro accessibile 400Vac, secondo norme CEI-EN 60439-1 e CEI-EN 60831-1/2, nelle seguenti taglie: - 25 kvar</t>
  </si>
  <si>
    <t>M I S U R A Z I O N I:</t>
  </si>
  <si>
    <t/>
  </si>
  <si>
    <t>1.00</t>
  </si>
  <si>
    <t/>
  </si>
  <si>
    <t/>
  </si>
  <si>
    <t/>
  </si>
  <si>
    <t>ROUND(PRODUCT(E$ROW_PU$:H$ROW_LUNG$),2)</t>
  </si>
  <si>
    <t>1.00</t>
  </si>
  <si>
    <t>3'</t>
  </si>
  <si>
    <t>SOMMANO cad</t>
  </si>
  <si>
    <t>ROUND(SUM(I$ROW_ID_SOMMANO_INIT$:I$ROW_ID_SOMMANO_FINE$),2)</t>
  </si>
  <si>
    <t>1.00</t>
  </si>
  <si>
    <t>988.58</t>
  </si>
  <si>
    <t>ROUND(PRODUCT(I$ROW_SOMMANO_QTA$:J$ROW_UNITARIO$),2)</t>
  </si>
  <si>
    <t>988.58</t>
  </si>
  <si>
    <t/>
  </si>
  <si>
    <t>294</t>
  </si>
  <si>
    <t>1E.03.050.0020.h</t>
  </si>
  <si>
    <t>Interruttore di manovra sezionatore rotativo di tipo modulare, conforme norma CEI-EN 60947-3, comando con manopola nera frontale a manovra indipendente, con segnalazione delle funzioni, adatto per il montaggio su guida DIN, in contenitore plastico, nelle tipologie: - 4P, In 63 A</t>
  </si>
  <si>
    <t>M I S U R A Z I O N I:</t>
  </si>
  <si>
    <t/>
  </si>
  <si>
    <t>2.00</t>
  </si>
  <si>
    <t/>
  </si>
  <si>
    <t/>
  </si>
  <si>
    <t/>
  </si>
  <si>
    <t>ROUND(PRODUCT(E$ROW_PU$:H$ROW_LUNG$),2)</t>
  </si>
  <si>
    <t>2.00</t>
  </si>
  <si>
    <t>3'</t>
  </si>
  <si>
    <t>SOMMANO cad</t>
  </si>
  <si>
    <t>ROUND(SUM(I$ROW_ID_SOMMANO_INIT$:I$ROW_ID_SOMMANO_FINE$),2)</t>
  </si>
  <si>
    <t>2.00</t>
  </si>
  <si>
    <t>40.32</t>
  </si>
  <si>
    <t>ROUND(PRODUCT(I$ROW_SOMMANO_QTA$:J$ROW_UNITARIO$),2)</t>
  </si>
  <si>
    <t>80.64</t>
  </si>
  <si>
    <t/>
  </si>
  <si>
    <t>295</t>
  </si>
  <si>
    <t>1E.03.050.0020.f</t>
  </si>
  <si>
    <t>Interruttore di manovra sezionatore rotativo di tipo modulare, conforme norma CEI-EN 60947-3, comando con manopola nera frontale a manovra indipendente, con segnalazione delle funzioni, adatto per il montaggio su guida DIN, in contenitore plastico, nelle tipologie: - 4P, In 32 A</t>
  </si>
  <si>
    <t>M I S U R A Z I O N I:</t>
  </si>
  <si>
    <t/>
  </si>
  <si>
    <t>1.00</t>
  </si>
  <si>
    <t/>
  </si>
  <si>
    <t/>
  </si>
  <si>
    <t/>
  </si>
  <si>
    <t>ROUND(PRODUCT(E$ROW_PU$:H$ROW_LUNG$),2)</t>
  </si>
  <si>
    <t>1.00</t>
  </si>
  <si>
    <t>3'</t>
  </si>
  <si>
    <t>SOMMANO cad</t>
  </si>
  <si>
    <t>ROUND(SUM(I$ROW_ID_SOMMANO_INIT$:I$ROW_ID_SOMMANO_FINE$),2)</t>
  </si>
  <si>
    <t>1.00</t>
  </si>
  <si>
    <t>30.70</t>
  </si>
  <si>
    <t>ROUND(PRODUCT(I$ROW_SOMMANO_QTA$:J$ROW_UNITARIO$),2)</t>
  </si>
  <si>
    <t>30.70</t>
  </si>
  <si>
    <t/>
  </si>
  <si>
    <t>296</t>
  </si>
  <si>
    <t>1E.03.050.0020.c</t>
  </si>
  <si>
    <t>Interruttore di manovra sezionatore rotativo di tipo modulare, conforme norma CEI-EN 60947-3, comando con manopola nera frontale a manovra indipendente, con segnalazione delle funzioni, adatto per il montaggio su guida DIN, in contenitore plastico, nelle tipologie: - 4P, In 16 A</t>
  </si>
  <si>
    <t>M I S U R A Z I O N I:</t>
  </si>
  <si>
    <t/>
  </si>
  <si>
    <t>7.00</t>
  </si>
  <si>
    <t/>
  </si>
  <si>
    <t/>
  </si>
  <si>
    <t/>
  </si>
  <si>
    <t>ROUND(PRODUCT(E$ROW_PU$:H$ROW_LUNG$),2)</t>
  </si>
  <si>
    <t>7.00</t>
  </si>
  <si>
    <t>3'</t>
  </si>
  <si>
    <t>SOMMANO cad</t>
  </si>
  <si>
    <t>ROUND(SUM(I$ROW_ID_SOMMANO_INIT$:I$ROW_ID_SOMMANO_FINE$),2)</t>
  </si>
  <si>
    <t>7.00</t>
  </si>
  <si>
    <t>28.19</t>
  </si>
  <si>
    <t>ROUND(PRODUCT(I$ROW_SOMMANO_QTA$:J$ROW_UNITARIO$),2)</t>
  </si>
  <si>
    <t>197.33</t>
  </si>
  <si>
    <t/>
  </si>
  <si>
    <t>297</t>
  </si>
  <si>
    <t>Z0020.400.001</t>
  </si>
  <si>
    <t>Nicchia contatori realizzata per contenere le apparecchiature di bassa tensione destinate all’allacciamento dell’utenza alla rete elettrica	L’armadio prefabbricato è realizzato in calcestruzzo armato vibrato con un unico getto.		L'armadio prefabbricato viene fornito completo di serramento in vetroresina del tipo omologato. La ventilazione è assicurata delle feritoie ricavate sulla porta in vetroresina.		L’armadio è rifinito a perfetta regola d’arte sia internamente che esternamente.		I giunti di unione tra il manufatto ed il relativo serramento vengono stuccati e sigillati per una perfetta tenuta all’acqua assicurando un grado di protezione IP33.	Le superfici interne ed esterne del manufatto sono trattate con rivestimento murale plastico idrorepellente costituito da resine sintetiche pregiate, polvere di quarzo, ossidi coloranti ed additivi che garantiscano una maggior resistenza agli agenti atmosferici anche in ambiente industriale e marino.		Compreso basamento per posa a terra</t>
  </si>
  <si>
    <t>M I S U R A Z I O N I:</t>
  </si>
  <si>
    <t/>
  </si>
  <si>
    <t>1.00</t>
  </si>
  <si>
    <t/>
  </si>
  <si>
    <t/>
  </si>
  <si>
    <t/>
  </si>
  <si>
    <t>ROUND(PRODUCT(E$ROW_PU$:H$ROW_LUNG$),2)</t>
  </si>
  <si>
    <t>1.00</t>
  </si>
  <si>
    <t>3'</t>
  </si>
  <si>
    <t>SOMMANO a corpo</t>
  </si>
  <si>
    <t>ROUND(SUM(I$ROW_ID_SOMMANO_INIT$:I$ROW_ID_SOMMANO_FINE$),2)</t>
  </si>
  <si>
    <t>1.00</t>
  </si>
  <si>
    <t>1257.26</t>
  </si>
  <si>
    <t>ROUND(PRODUCT(I$ROW_SOMMANO_QTA$:J$ROW_UNITARIO$),2)</t>
  </si>
  <si>
    <t>1257.26</t>
  </si>
  <si>
    <t/>
  </si>
  <si>
    <t>298</t>
  </si>
  <si>
    <t>1E.02.010.0030.i</t>
  </si>
  <si>
    <t>Cavidotti  corrugati a doppia parete per posa interrata a norme CEI-EN 50086-1-2-4 con resistenza allo schiacciamento di 450 NEWTON - diam. 160mm</t>
  </si>
  <si>
    <t>M I S U R A Z I O N I:</t>
  </si>
  <si>
    <t>Piano terra attraversamento trincee</t>
  </si>
  <si>
    <t>600.00</t>
  </si>
  <si>
    <t/>
  </si>
  <si>
    <t/>
  </si>
  <si>
    <t/>
  </si>
  <si>
    <t>ROUND(PRODUCT(E$ROW_PU$:H$ROW_LUNG$),2)</t>
  </si>
  <si>
    <t>600.00</t>
  </si>
  <si>
    <t>3'</t>
  </si>
  <si>
    <t>SOMMANO m</t>
  </si>
  <si>
    <t>ROUND(SUM(I$ROW_ID_SOMMANO_INIT$:I$ROW_ID_SOMMANO_FINE$),2)</t>
  </si>
  <si>
    <t>600.00</t>
  </si>
  <si>
    <t>11.74</t>
  </si>
  <si>
    <t>ROUND(PRODUCT(I$ROW_SOMMANO_QTA$:J$ROW_UNITARIO$),2)</t>
  </si>
  <si>
    <t>7044.00</t>
  </si>
  <si>
    <t/>
  </si>
  <si>
    <t>299</t>
  </si>
  <si>
    <t>1E.02.010.0030.f</t>
  </si>
  <si>
    <t>Cavidotti  corrugati a doppia parete per posa interrata a norme CEI-EN 50086-1-2-4 con resistenza allo schiacciamento di 450 NEWTON - diam. 110mm</t>
  </si>
  <si>
    <t>M I S U R A Z I O N I:</t>
  </si>
  <si>
    <t>Aree esterne</t>
  </si>
  <si>
    <t>350.00</t>
  </si>
  <si>
    <t/>
  </si>
  <si>
    <t/>
  </si>
  <si>
    <t/>
  </si>
  <si>
    <t>ROUND(PRODUCT(E$ROW_PU$:H$ROW_LUNG$),2)</t>
  </si>
  <si>
    <t>350.00</t>
  </si>
  <si>
    <t>3'</t>
  </si>
  <si>
    <t>SOMMANO m</t>
  </si>
  <si>
    <t>ROUND(SUM(I$ROW_ID_SOMMANO_INIT$:I$ROW_ID_SOMMANO_FINE$),2)</t>
  </si>
  <si>
    <t>350.00</t>
  </si>
  <si>
    <t>8.11</t>
  </si>
  <si>
    <t>ROUND(PRODUCT(I$ROW_SOMMANO_QTA$:J$ROW_UNITARIO$),2)</t>
  </si>
  <si>
    <t>2838.50</t>
  </si>
  <si>
    <t/>
  </si>
  <si>
    <t>300</t>
  </si>
  <si>
    <t>1E.02.010.0030.c</t>
  </si>
  <si>
    <t>Cavidotti  corrugati a doppia parete per posa interrata a norme CEI-EN 50086-1-2-4 con resistenza allo schiacciamento di 450 NEWTON - diam. 63mm</t>
  </si>
  <si>
    <t>M I S U R A Z I O N I:</t>
  </si>
  <si>
    <t>Aree esterne</t>
  </si>
  <si>
    <t>500.00</t>
  </si>
  <si>
    <t/>
  </si>
  <si>
    <t/>
  </si>
  <si>
    <t/>
  </si>
  <si>
    <t>ROUND(PRODUCT(E$ROW_PU$:H$ROW_LUNG$),2)</t>
  </si>
  <si>
    <t>500.00</t>
  </si>
  <si>
    <t>Piano terra attraversamento trincee</t>
  </si>
  <si>
    <t>1000.00</t>
  </si>
  <si>
    <t/>
  </si>
  <si>
    <t/>
  </si>
  <si>
    <t/>
  </si>
  <si>
    <t>ROUND(PRODUCT(E$ROW_PU$:H$ROW_LUNG$),2)</t>
  </si>
  <si>
    <t>1000.00</t>
  </si>
  <si>
    <t>3'</t>
  </si>
  <si>
    <t>SOMMANO m</t>
  </si>
  <si>
    <t>ROUND(SUM(I$ROW_ID_SOMMANO_INIT$:I$ROW_ID_SOMMANO_FINE$),2)</t>
  </si>
  <si>
    <t>1500.00</t>
  </si>
  <si>
    <t>6.72</t>
  </si>
  <si>
    <t>ROUND(PRODUCT(I$ROW_SOMMANO_QTA$:J$ROW_UNITARIO$),2)</t>
  </si>
  <si>
    <t>10080.00</t>
  </si>
  <si>
    <t/>
  </si>
  <si>
    <t>301</t>
  </si>
  <si>
    <t>1E.02.010.0010.c</t>
  </si>
  <si>
    <t>Tubazioni flessibili pesanti in materiale plastico IMQ tipo autoest. a norma CEI-EN 50086-1/2-2 compresi anche gli accessori di fissaggio. - diam. 25mm</t>
  </si>
  <si>
    <t>M I S U R A Z I O N I:</t>
  </si>
  <si>
    <t>Piano primo distribuzione</t>
  </si>
  <si>
    <t>1500.00</t>
  </si>
  <si>
    <t/>
  </si>
  <si>
    <t/>
  </si>
  <si>
    <t/>
  </si>
  <si>
    <t>ROUND(PRODUCT(E$ROW_PU$:H$ROW_LUNG$),2)</t>
  </si>
  <si>
    <t>1500.00</t>
  </si>
  <si>
    <t>3'</t>
  </si>
  <si>
    <t>SOMMANO m</t>
  </si>
  <si>
    <t>ROUND(SUM(I$ROW_ID_SOMMANO_INIT$:I$ROW_ID_SOMMANO_FINE$),2)</t>
  </si>
  <si>
    <t>1500.00</t>
  </si>
  <si>
    <t>3.40</t>
  </si>
  <si>
    <t>ROUND(PRODUCT(I$ROW_SOMMANO_QTA$:J$ROW_UNITARIO$),2)</t>
  </si>
  <si>
    <t>5100.00</t>
  </si>
  <si>
    <t/>
  </si>
  <si>
    <t>302</t>
  </si>
  <si>
    <t>1E.02.010.0010.b</t>
  </si>
  <si>
    <t>Tubazioni flessibili pesanti in materiale plastico IMQ tipo autoest. a norma CEI-EN 50086-1/2-2 compresi anche gli accessori di fissaggio. - diam. 20mm</t>
  </si>
  <si>
    <t>M I S U R A Z I O N I:</t>
  </si>
  <si>
    <t/>
  </si>
  <si>
    <t>900.00</t>
  </si>
  <si>
    <t/>
  </si>
  <si>
    <t/>
  </si>
  <si>
    <t/>
  </si>
  <si>
    <t>ROUND(PRODUCT(E$ROW_PU$:H$ROW_LUNG$),2)</t>
  </si>
  <si>
    <t>900.00</t>
  </si>
  <si>
    <t>3'</t>
  </si>
  <si>
    <t>SOMMANO m</t>
  </si>
  <si>
    <t>ROUND(SUM(I$ROW_ID_SOMMANO_INIT$:I$ROW_ID_SOMMANO_FINE$),2)</t>
  </si>
  <si>
    <t>900.00</t>
  </si>
  <si>
    <t>2.97</t>
  </si>
  <si>
    <t>ROUND(PRODUCT(I$ROW_SOMMANO_QTA$:J$ROW_UNITARIO$),2)</t>
  </si>
  <si>
    <t>2673.00</t>
  </si>
  <si>
    <t/>
  </si>
  <si>
    <t>303</t>
  </si>
  <si>
    <t>1E.02.030.0030.c</t>
  </si>
  <si>
    <t>Passerella portacavi in lamiera zincata, asolata con bordi ripiegati,completa di accessori di montaggio e fissaggio (altezza 80mm)	Grado di protezione IP2X, con coperchio - 200 mm</t>
  </si>
  <si>
    <t>M I S U R A Z I O N I:</t>
  </si>
  <si>
    <t>Centrale termica</t>
  </si>
  <si>
    <t>50.00</t>
  </si>
  <si>
    <t/>
  </si>
  <si>
    <t/>
  </si>
  <si>
    <t/>
  </si>
  <si>
    <t>ROUND(PRODUCT(E$ROW_PU$:H$ROW_LUNG$),2)</t>
  </si>
  <si>
    <t>50.00</t>
  </si>
  <si>
    <t>Distribuzione sottotetto</t>
  </si>
  <si>
    <t>240.00</t>
  </si>
  <si>
    <t/>
  </si>
  <si>
    <t/>
  </si>
  <si>
    <t/>
  </si>
  <si>
    <t>ROUND(PRODUCT(E$ROW_PU$:H$ROW_LUNG$),2)</t>
  </si>
  <si>
    <t>240.00</t>
  </si>
  <si>
    <t>3'</t>
  </si>
  <si>
    <t>SOMMANO m</t>
  </si>
  <si>
    <t>ROUND(SUM(I$ROW_ID_SOMMANO_INIT$:I$ROW_ID_SOMMANO_FINE$),2)</t>
  </si>
  <si>
    <t>290.00</t>
  </si>
  <si>
    <t>25.10</t>
  </si>
  <si>
    <t>ROUND(PRODUCT(I$ROW_SOMMANO_QTA$:J$ROW_UNITARIO$),2)</t>
  </si>
  <si>
    <t>7279.00</t>
  </si>
  <si>
    <t/>
  </si>
  <si>
    <t>304</t>
  </si>
  <si>
    <t>1E.02.030.0110.d</t>
  </si>
  <si>
    <t>Passerella a rete realizzata in tondini d'acciaio elettrosaldati con zincatura a caldo dopo lavorazione, altezza 80 mm - larghezza 400 mm</t>
  </si>
  <si>
    <t>M I S U R A Z I O N I:</t>
  </si>
  <si>
    <t>Trincee piano terra</t>
  </si>
  <si>
    <t>130.00</t>
  </si>
  <si>
    <t/>
  </si>
  <si>
    <t/>
  </si>
  <si>
    <t/>
  </si>
  <si>
    <t>ROUND(PRODUCT(E$ROW_PU$:H$ROW_LUNG$),2)</t>
  </si>
  <si>
    <t>130.00</t>
  </si>
  <si>
    <t>Montanti impianti</t>
  </si>
  <si>
    <t>50.00</t>
  </si>
  <si>
    <t/>
  </si>
  <si>
    <t/>
  </si>
  <si>
    <t/>
  </si>
  <si>
    <t>ROUND(PRODUCT(E$ROW_PU$:H$ROW_LUNG$),2)</t>
  </si>
  <si>
    <t>50.00</t>
  </si>
  <si>
    <t>3'</t>
  </si>
  <si>
    <t>SOMMANO m</t>
  </si>
  <si>
    <t>ROUND(SUM(I$ROW_ID_SOMMANO_INIT$:I$ROW_ID_SOMMANO_FINE$),2)</t>
  </si>
  <si>
    <t>180.00</t>
  </si>
  <si>
    <t>23.67</t>
  </si>
  <si>
    <t>ROUND(PRODUCT(I$ROW_SOMMANO_QTA$:J$ROW_UNITARIO$),2)</t>
  </si>
  <si>
    <t>4260.60</t>
  </si>
  <si>
    <t/>
  </si>
  <si>
    <t>305</t>
  </si>
  <si>
    <t>1E.02.030.0110.b</t>
  </si>
  <si>
    <t>Passerella a rete realizzata in tondini d'acciaio elettrosaldati con zincatura a caldo dopo lavorazione, altezza 80 mm - larghezza 200 mm</t>
  </si>
  <si>
    <t>M I S U R A Z I O N I:</t>
  </si>
  <si>
    <t>Trincee piano terra</t>
  </si>
  <si>
    <t>130.00</t>
  </si>
  <si>
    <t/>
  </si>
  <si>
    <t/>
  </si>
  <si>
    <t/>
  </si>
  <si>
    <t>ROUND(PRODUCT(E$ROW_PU$:H$ROW_LUNG$),2)</t>
  </si>
  <si>
    <t>130.00</t>
  </si>
  <si>
    <t>Montanti impianti</t>
  </si>
  <si>
    <t>30.00</t>
  </si>
  <si>
    <t/>
  </si>
  <si>
    <t/>
  </si>
  <si>
    <t/>
  </si>
  <si>
    <t>ROUND(PRODUCT(E$ROW_PU$:H$ROW_LUNG$),2)</t>
  </si>
  <si>
    <t>30.00</t>
  </si>
  <si>
    <t>3'</t>
  </si>
  <si>
    <t>SOMMANO m</t>
  </si>
  <si>
    <t>ROUND(SUM(I$ROW_ID_SOMMANO_INIT$:I$ROW_ID_SOMMANO_FINE$),2)</t>
  </si>
  <si>
    <t>160.00</t>
  </si>
  <si>
    <t>18.04</t>
  </si>
  <si>
    <t>ROUND(PRODUCT(I$ROW_SOMMANO_QTA$:J$ROW_UNITARIO$),2)</t>
  </si>
  <si>
    <t>2886.40</t>
  </si>
  <si>
    <t/>
  </si>
  <si>
    <t>306</t>
  </si>
  <si>
    <t>1E.02.030.0050.c</t>
  </si>
  <si>
    <t>Parete di separazione in lamiera zincata per passerelle o canali, nelle seguenti altezze: - 80 mm</t>
  </si>
  <si>
    <t>M I S U R A Z I O N I:</t>
  </si>
  <si>
    <t>Vedi voce n° 303 [m 290.00]</t>
  </si>
  <si>
    <t/>
  </si>
  <si>
    <t/>
  </si>
  <si>
    <t/>
  </si>
  <si>
    <t/>
  </si>
  <si>
    <t>ROUND(PRODUCT(E$ROW_PU$:H$ROW_LUNG$,290.00),2)</t>
  </si>
  <si>
    <t>290.00</t>
  </si>
  <si>
    <t>Vedi voce n° 304 [m 180.00]</t>
  </si>
  <si>
    <t/>
  </si>
  <si>
    <t/>
  </si>
  <si>
    <t/>
  </si>
  <si>
    <t/>
  </si>
  <si>
    <t>ROUND(PRODUCT(E$ROW_PU$:H$ROW_LUNG$,180.00),2)</t>
  </si>
  <si>
    <t>180.00</t>
  </si>
  <si>
    <t>Vedi voce n° 305 [m 160.00]</t>
  </si>
  <si>
    <t/>
  </si>
  <si>
    <t/>
  </si>
  <si>
    <t/>
  </si>
  <si>
    <t/>
  </si>
  <si>
    <t>ROUND(PRODUCT(E$ROW_PU$:H$ROW_LUNG$,160.00),2)</t>
  </si>
  <si>
    <t>160.00</t>
  </si>
  <si>
    <t>3'</t>
  </si>
  <si>
    <t>SOMMANO m</t>
  </si>
  <si>
    <t>ROUND(SUM(I$ROW_ID_SOMMANO_INIT$:I$ROW_ID_SOMMANO_FINE$),2)</t>
  </si>
  <si>
    <t>630.00</t>
  </si>
  <si>
    <t>6.78</t>
  </si>
  <si>
    <t>ROUND(PRODUCT(I$ROW_SOMMANO_QTA$:J$ROW_UNITARIO$),2)</t>
  </si>
  <si>
    <t>4271.40</t>
  </si>
  <si>
    <t/>
  </si>
  <si>
    <t>307</t>
  </si>
  <si>
    <t>1E.02.020.0010.f</t>
  </si>
  <si>
    <t>Cassetta di derivazione da incasso in materiale isolante nervato con feritoie pretranciate per l'ingresso dei tubi,listello profilato per morsetti componibili, provvista di coperchio bordato fissato con viti. - 196x152x70 mm</t>
  </si>
  <si>
    <t>M I S U R A Z I O N I:</t>
  </si>
  <si>
    <t>Cassette di derivazione su Totem</t>
  </si>
  <si>
    <t>60.00</t>
  </si>
  <si>
    <t/>
  </si>
  <si>
    <t/>
  </si>
  <si>
    <t/>
  </si>
  <si>
    <t>ROUND(PRODUCT(E$ROW_PU$:H$ROW_LUNG$),2)</t>
  </si>
  <si>
    <t>60.00</t>
  </si>
  <si>
    <t>3'</t>
  </si>
  <si>
    <t>SOMMANO cad</t>
  </si>
  <si>
    <t>ROUND(SUM(I$ROW_ID_SOMMANO_INIT$:I$ROW_ID_SOMMANO_FINE$),2)</t>
  </si>
  <si>
    <t>60.00</t>
  </si>
  <si>
    <t>7.18</t>
  </si>
  <si>
    <t>ROUND(PRODUCT(I$ROW_SOMMANO_QTA$:J$ROW_UNITARIO$),2)</t>
  </si>
  <si>
    <t>430.80</t>
  </si>
  <si>
    <t/>
  </si>
  <si>
    <t>308</t>
  </si>
  <si>
    <t>1E.02.020.0010.h</t>
  </si>
  <si>
    <t>Cassetta di derivazione da incasso in materiale isolante nervato con feritoie pretranciate per l'ingresso dei tubi,listello profilato per morsetti componibili, provvista di coperchio bordato fissato con viti. - 392x152x70 mm</t>
  </si>
  <si>
    <t>M I S U R A Z I O N I:</t>
  </si>
  <si>
    <t>Derivazioni principali</t>
  </si>
  <si>
    <t>10.00</t>
  </si>
  <si>
    <t/>
  </si>
  <si>
    <t/>
  </si>
  <si>
    <t/>
  </si>
  <si>
    <t>ROUND(PRODUCT(E$ROW_PU$:H$ROW_LUNG$),2)</t>
  </si>
  <si>
    <t>10.00</t>
  </si>
  <si>
    <t>3'</t>
  </si>
  <si>
    <t>SOMMANO cad</t>
  </si>
  <si>
    <t>ROUND(SUM(I$ROW_ID_SOMMANO_INIT$:I$ROW_ID_SOMMANO_FINE$),2)</t>
  </si>
  <si>
    <t>10.00</t>
  </si>
  <si>
    <t>9.79</t>
  </si>
  <si>
    <t>ROUND(PRODUCT(I$ROW_SOMMANO_QTA$:J$ROW_UNITARIO$),2)</t>
  </si>
  <si>
    <t>97.90</t>
  </si>
  <si>
    <t/>
  </si>
  <si>
    <t>309</t>
  </si>
  <si>
    <t>1C.12.620.0140.a</t>
  </si>
  <si>
    <t>Fornitura e posa in opera di pozzetto prefabbricato in calcestruzzo della dimensione interna di cm 60x60, completo di chiusino o solettina in calcestruzzo, compreso scavo e rinterro, la formazione del fondo di appoggio, le sigillature e qualsiasi altra operazione necessaria per dare l'opera finita, con le seguenti caratteristiche: - pozzetto con fondo  e chiusino, altezza cm 70 circa</t>
  </si>
  <si>
    <t>M I S U R A Z I O N I:</t>
  </si>
  <si>
    <t>Per linee da QEC</t>
  </si>
  <si>
    <t>2.00</t>
  </si>
  <si>
    <t/>
  </si>
  <si>
    <t/>
  </si>
  <si>
    <t/>
  </si>
  <si>
    <t>ROUND(PRODUCT(E$ROW_PU$:H$ROW_LUNG$),2)</t>
  </si>
  <si>
    <t>2.00</t>
  </si>
  <si>
    <t>3'</t>
  </si>
  <si>
    <t>SOMMANO cad</t>
  </si>
  <si>
    <t>ROUND(SUM(I$ROW_ID_SOMMANO_INIT$:I$ROW_ID_SOMMANO_FINE$),2)</t>
  </si>
  <si>
    <t>2.00</t>
  </si>
  <si>
    <t>116.49</t>
  </si>
  <si>
    <t>ROUND(PRODUCT(I$ROW_SOMMANO_QTA$:J$ROW_UNITARIO$),2)</t>
  </si>
  <si>
    <t>232.98</t>
  </si>
  <si>
    <t/>
  </si>
  <si>
    <t>310</t>
  </si>
  <si>
    <t>1C.12.620.0120.a</t>
  </si>
  <si>
    <t>Fornitura e posa in opera di pozzetto prefabbricato in calcestruzzo della dimensione interna di cm 40x40, completo di chiusino o solettina in calcestruzzo, compreso scavo e rinterro, la formazione del fondo di appoggio, le sigillature e qualsiasi altra operazione necessaria per dare l'opera finita, con le seguenti caratteristiche: - pozzetto con fondo più un anello di prolunga e chiusino, altezza cm 95 circa</t>
  </si>
  <si>
    <t>M I S U R A Z I O N I:</t>
  </si>
  <si>
    <t>Distribuzione principale</t>
  </si>
  <si>
    <t>28.00</t>
  </si>
  <si>
    <t/>
  </si>
  <si>
    <t/>
  </si>
  <si>
    <t/>
  </si>
  <si>
    <t>ROUND(PRODUCT(E$ROW_PU$:H$ROW_LUNG$),2)</t>
  </si>
  <si>
    <t>28.00</t>
  </si>
  <si>
    <t>Pozzetti illuminazione</t>
  </si>
  <si>
    <t>6.00</t>
  </si>
  <si>
    <t/>
  </si>
  <si>
    <t/>
  </si>
  <si>
    <t/>
  </si>
  <si>
    <t>ROUND(PRODUCT(E$ROW_PU$:H$ROW_LUNG$),2)</t>
  </si>
  <si>
    <t>6.00</t>
  </si>
  <si>
    <t>3'</t>
  </si>
  <si>
    <t>SOMMANO cad</t>
  </si>
  <si>
    <t>ROUND(SUM(I$ROW_ID_SOMMANO_INIT$:I$ROW_ID_SOMMANO_FINE$),2)</t>
  </si>
  <si>
    <t>34.00</t>
  </si>
  <si>
    <t>70.57</t>
  </si>
  <si>
    <t>ROUND(PRODUCT(I$ROW_SOMMANO_QTA$:J$ROW_UNITARIO$),2)</t>
  </si>
  <si>
    <t>2399.38</t>
  </si>
  <si>
    <t/>
  </si>
  <si>
    <t>311</t>
  </si>
  <si>
    <t>1E.02.060.0015.d</t>
  </si>
  <si>
    <t>Derivazione da incasso per impianti di energia realizzate con tubo protettivo flessibile o rigido in PVC ad alta resistenza allo schiacciamento, conduttori di alimentazione e di terra in rame ricotto isolato conformi ai requisiti previsti dalla Normativa Europea Regolamento UE 305/2011 - Prodotti da Costruzione CPR,  tipologia conduttori e sezione adeguati all'utilizzo, scatole da incasso, frutti componibili, placche e supporti. Il tutto in opera incassato nel muro, compresa linea di collegamento allo specifico punto di alimentazione, fissaggio delle canalizzazioni a mezzo di tasselli o ganci, assistenza per il trasporto dei materiali al piano:- punto luce a relè con pulsante bipolare o con spia, compreso il relè passo-passo bipolare da cassetta</t>
  </si>
  <si>
    <t>M I S U R A Z I O N I:</t>
  </si>
  <si>
    <t>Ad incasso su Totem</t>
  </si>
  <si>
    <t>63.00</t>
  </si>
  <si>
    <t/>
  </si>
  <si>
    <t/>
  </si>
  <si>
    <t/>
  </si>
  <si>
    <t>ROUND(PRODUCT(E$ROW_PU$:H$ROW_LUNG$),2)</t>
  </si>
  <si>
    <t>63.00</t>
  </si>
  <si>
    <t>Ad incasso</t>
  </si>
  <si>
    <t>6.00</t>
  </si>
  <si>
    <t/>
  </si>
  <si>
    <t/>
  </si>
  <si>
    <t/>
  </si>
  <si>
    <t>ROUND(PRODUCT(E$ROW_PU$:H$ROW_LUNG$),2)</t>
  </si>
  <si>
    <t>6.00</t>
  </si>
  <si>
    <t>Pulsantiera</t>
  </si>
  <si>
    <t>12.00</t>
  </si>
  <si>
    <t/>
  </si>
  <si>
    <t/>
  </si>
  <si>
    <t/>
  </si>
  <si>
    <t>ROUND(PRODUCT(E$ROW_PU$:H$ROW_LUNG$),2)</t>
  </si>
  <si>
    <t>12.00</t>
  </si>
  <si>
    <t>3'</t>
  </si>
  <si>
    <t>SOMMANO cad</t>
  </si>
  <si>
    <t>ROUND(SUM(I$ROW_ID_SOMMANO_INIT$:I$ROW_ID_SOMMANO_FINE$),2)</t>
  </si>
  <si>
    <t>81.00</t>
  </si>
  <si>
    <t>57.88</t>
  </si>
  <si>
    <t>ROUND(PRODUCT(I$ROW_SOMMANO_QTA$:J$ROW_UNITARIO$),2)</t>
  </si>
  <si>
    <t>4688.28</t>
  </si>
  <si>
    <t/>
  </si>
  <si>
    <t>312</t>
  </si>
  <si>
    <t>1E.02.060.0025.d</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</si>
  <si>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punto luce a relè con pulsante bipolare o con spia, compreso il relè passo-passo bipolare da cassetta</t>
  </si>
  <si>
    <t>M I S U R A Z I O N I:</t>
  </si>
  <si>
    <t>Locali tecnici</t>
  </si>
  <si>
    <t>11.00</t>
  </si>
  <si>
    <t/>
  </si>
  <si>
    <t/>
  </si>
  <si>
    <t/>
  </si>
  <si>
    <t>ROUND(PRODUCT(E$ROW_PU$:H$ROW_LUNG$),2)</t>
  </si>
  <si>
    <t>11.00</t>
  </si>
  <si>
    <t>Ascensore</t>
  </si>
  <si>
    <t>2.00</t>
  </si>
  <si>
    <t/>
  </si>
  <si>
    <t/>
  </si>
  <si>
    <t/>
  </si>
  <si>
    <t>ROUND(PRODUCT(E$ROW_PU$:H$ROW_LUNG$),2)</t>
  </si>
  <si>
    <t>2.00</t>
  </si>
  <si>
    <t>3'</t>
  </si>
  <si>
    <t>SOMMANO cad</t>
  </si>
  <si>
    <t>ROUND(SUM(I$ROW_ID_SOMMANO_INIT$:I$ROW_ID_SOMMANO_FINE$),2)</t>
  </si>
  <si>
    <t>13.00</t>
  </si>
  <si>
    <t>76.47</t>
  </si>
  <si>
    <t>ROUND(PRODUCT(I$ROW_SOMMANO_QTA$:J$ROW_UNITARIO$),2)</t>
  </si>
  <si>
    <t>994.11</t>
  </si>
  <si>
    <t/>
  </si>
  <si>
    <t>313</t>
  </si>
  <si>
    <t>1E.12.060.0060</t>
  </si>
  <si>
    <t>Interfaccia per comandi tradizionali per il collegamento di apparecchiature elettriche di tipo ON-OFF (esempio: anemometri, sensori pioggia, sensori umidità, ecc.) o tradizionali (interruttori, pulsanti, ecc.). 2 ingressi per contatti NO (230 V~, 12-24 V a.c./d.c.).</t>
  </si>
  <si>
    <t>M I S U R A Z I O N I:</t>
  </si>
  <si>
    <t>Vedi voce n° 311 [cad 81.00]</t>
  </si>
  <si>
    <t/>
  </si>
  <si>
    <t/>
  </si>
  <si>
    <t/>
  </si>
  <si>
    <t/>
  </si>
  <si>
    <t>ROUND(PRODUCT(E$ROW_PU$:H$ROW_LUNG$,81.00),2)</t>
  </si>
  <si>
    <t>81.00</t>
  </si>
  <si>
    <t>Vedi voce n° 312 [cad 13.00]</t>
  </si>
  <si>
    <t/>
  </si>
  <si>
    <t/>
  </si>
  <si>
    <t/>
  </si>
  <si>
    <t/>
  </si>
  <si>
    <t>ROUND(PRODUCT(E$ROW_PU$:H$ROW_LUNG$,13.00),2)</t>
  </si>
  <si>
    <t>13.00</t>
  </si>
  <si>
    <t>3'</t>
  </si>
  <si>
    <t>SOMMANO cad</t>
  </si>
  <si>
    <t>ROUND(SUM(I$ROW_ID_SOMMANO_INIT$:I$ROW_ID_SOMMANO_FINE$),2)</t>
  </si>
  <si>
    <t>94.00</t>
  </si>
  <si>
    <t>51.78</t>
  </si>
  <si>
    <t>ROUND(PRODUCT(I$ROW_SOMMANO_QTA$:J$ROW_UNITARIO$),2)</t>
  </si>
  <si>
    <t>4867.32</t>
  </si>
  <si>
    <t/>
  </si>
  <si>
    <t>314</t>
  </si>
  <si>
    <t>1E.12.060.0050.c</t>
  </si>
  <si>
    <t>Apparecchi di telecomando - rivelatore di presenza ad infrarossi passivi</t>
  </si>
  <si>
    <t>M I S U R A Z I O N I:</t>
  </si>
  <si>
    <t/>
  </si>
  <si>
    <t>9.00</t>
  </si>
  <si>
    <t/>
  </si>
  <si>
    <t/>
  </si>
  <si>
    <t/>
  </si>
  <si>
    <t>ROUND(PRODUCT(E$ROW_PU$:H$ROW_LUNG$),2)</t>
  </si>
  <si>
    <t>9.00</t>
  </si>
  <si>
    <t>3'</t>
  </si>
  <si>
    <t>SOMMANO cad</t>
  </si>
  <si>
    <t>ROUND(SUM(I$ROW_ID_SOMMANO_INIT$:I$ROW_ID_SOMMANO_FINE$),2)</t>
  </si>
  <si>
    <t>9.00</t>
  </si>
  <si>
    <t>105.61</t>
  </si>
  <si>
    <t>ROUND(PRODUCT(I$ROW_SOMMANO_QTA$:J$ROW_UNITARIO$),2)</t>
  </si>
  <si>
    <t>950.49</t>
  </si>
  <si>
    <t/>
  </si>
  <si>
    <t>315</t>
  </si>
  <si>
    <t>1E.03.060.0055</t>
  </si>
  <si>
    <t>Pulsante per comando ed arresto di emergenza,  agente su bobina di sgancio a minima o  su bobina di sgancio a lancio di corrente con  spia di segnalazione per verifica del controllo integrità del circuito, installato in quadro di emergenza stagno IP55 con frontale in vetro completo di martelletto frangi vetro. Completo di diciture nelle principali lingue Completo di contatti per il comando di eventuali attuatori. Colore rosso.</t>
  </si>
  <si>
    <t>M I S U R A Z I O N I:</t>
  </si>
  <si>
    <t>Sgancio Energia normale</t>
  </si>
  <si>
    <t>1.00</t>
  </si>
  <si>
    <t/>
  </si>
  <si>
    <t/>
  </si>
  <si>
    <t/>
  </si>
  <si>
    <t>ROUND(PRODUCT(E$ROW_PU$:H$ROW_LUNG$),2)</t>
  </si>
  <si>
    <t>1.00</t>
  </si>
  <si>
    <t>Sgancio CPSS luce emergenza</t>
  </si>
  <si>
    <t>1.00</t>
  </si>
  <si>
    <t/>
  </si>
  <si>
    <t/>
  </si>
  <si>
    <t/>
  </si>
  <si>
    <t>ROUND(PRODUCT(E$ROW_PU$:H$ROW_LUNG$),2)</t>
  </si>
  <si>
    <t>1.00</t>
  </si>
  <si>
    <t>3'</t>
  </si>
  <si>
    <t>SOMMANO cad</t>
  </si>
  <si>
    <t>ROUND(SUM(I$ROW_ID_SOMMANO_INIT$:I$ROW_ID_SOMMANO_FINE$),2)</t>
  </si>
  <si>
    <t>2.00</t>
  </si>
  <si>
    <t>148.95</t>
  </si>
  <si>
    <t>ROUND(PRODUCT(I$ROW_SOMMANO_QTA$:J$ROW_UNITARIO$),2)</t>
  </si>
  <si>
    <t>297.90</t>
  </si>
  <si>
    <t/>
  </si>
  <si>
    <t>316</t>
  </si>
  <si>
    <t>E3100.900.011</t>
  </si>
  <si>
    <t>Dispositivo per il controllo permanente dell'integrità del circuito a lancio di corrente. Di tipo modulare per montaggio su guida DIN entro quadro elettrico, per circuito a 24Vcc, di tipo insensibile alle interruzioni di rete ed agli sbalzi di tensione, indipendente dalla lunghezza dei cavi di collegamento e dal numero dei pulsanti collegati, dotato di:	- alimentazione 230Vca	- segnalazioni a LED sul frontalino da cui si evinca lo stato del circuito;	- uscita per collegamento a bobina di sgancio;	- uscita a relè per remotizzazione segnalazione integrità circuito.	- segnalatore acustico	Nel caso in qui non sia possibile installare il dispositivo all'interno di quadri esistenti, è compresa centralino modulare.</t>
  </si>
  <si>
    <t>M I S U R A Z I O N I:</t>
  </si>
  <si>
    <t/>
  </si>
  <si>
    <t>2.00</t>
  </si>
  <si>
    <t/>
  </si>
  <si>
    <t/>
  </si>
  <si>
    <t/>
  </si>
  <si>
    <t>ROUND(PRODUCT(E$ROW_PU$:H$ROW_LUNG$),2)</t>
  </si>
  <si>
    <t>2.00</t>
  </si>
  <si>
    <t>3'</t>
  </si>
  <si>
    <t>SOMMANO n.</t>
  </si>
  <si>
    <t>ROUND(SUM(I$ROW_ID_SOMMANO_INIT$:I$ROW_ID_SOMMANO_FINE$),2)</t>
  </si>
  <si>
    <t>2.00</t>
  </si>
  <si>
    <t>333.79</t>
  </si>
  <si>
    <t>ROUND(PRODUCT(I$ROW_SOMMANO_QTA$:J$ROW_UNITARIO$),2)</t>
  </si>
  <si>
    <t>667.58</t>
  </si>
  <si>
    <t/>
  </si>
  <si>
    <t>317</t>
  </si>
  <si>
    <t>1E.02.040.0075.f</t>
  </si>
  <si>
    <t>Cavo unipolare flessibile, conforme ai requisiti previsti dalla Normativa Europea Regolamento UE 305/2011 - Prodotti da Costruzione CPR,  di rame ricotto isolato con materiale isolante in gomma HEPR ad alto modulo di qualità G16, guaina termoplastica di qualità M16, rivestimento interno riempitivo di materiale non igroscopico, norme di riferimento CEI 20-13, CEI 20-67; sigla di designazione FG16M16 0,6/1 kV, sezione nominale:- 70 mm²</t>
  </si>
  <si>
    <t>M I S U R A Z I O N I:</t>
  </si>
  <si>
    <t/>
  </si>
  <si>
    <t>360.00</t>
  </si>
  <si>
    <t/>
  </si>
  <si>
    <t/>
  </si>
  <si>
    <t/>
  </si>
  <si>
    <t>ROUND(PRODUCT(E$ROW_PU$:H$ROW_LUNG$),2)</t>
  </si>
  <si>
    <t>360.00</t>
  </si>
  <si>
    <t>3'</t>
  </si>
  <si>
    <t>SOMMANO m</t>
  </si>
  <si>
    <t>ROUND(SUM(I$ROW_ID_SOMMANO_INIT$:I$ROW_ID_SOMMANO_FINE$),2)</t>
  </si>
  <si>
    <t>360.00</t>
  </si>
  <si>
    <t>13.79</t>
  </si>
  <si>
    <t>ROUND(PRODUCT(I$ROW_SOMMANO_QTA$:J$ROW_UNITARIO$),2)</t>
  </si>
  <si>
    <t>4964.40</t>
  </si>
  <si>
    <t/>
  </si>
  <si>
    <t>318</t>
  </si>
  <si>
    <t>1E.02.040.0105.q</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</si>
  <si>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nominale:- 5x16 mm²</t>
  </si>
  <si>
    <t>M I S U R A Z I O N I:</t>
  </si>
  <si>
    <t/>
  </si>
  <si>
    <t>35.00</t>
  </si>
  <si>
    <t/>
  </si>
  <si>
    <t/>
  </si>
  <si>
    <t/>
  </si>
  <si>
    <t>ROUND(PRODUCT(E$ROW_PU$:H$ROW_LUNG$),2)</t>
  </si>
  <si>
    <t>35.00</t>
  </si>
  <si>
    <t>3'</t>
  </si>
  <si>
    <t>SOMMANO m</t>
  </si>
  <si>
    <t>ROUND(SUM(I$ROW_ID_SOMMANO_INIT$:I$ROW_ID_SOMMANO_FINE$),2)</t>
  </si>
  <si>
    <t>35.00</t>
  </si>
  <si>
    <t>18.10</t>
  </si>
  <si>
    <t>ROUND(PRODUCT(I$ROW_SOMMANO_QTA$:J$ROW_UNITARIO$),2)</t>
  </si>
  <si>
    <t>633.50</t>
  </si>
  <si>
    <t/>
  </si>
  <si>
    <t>319</t>
  </si>
  <si>
    <t>1E.02.040.0105.p</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</si>
  <si>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nominale:- 5x10 mm²</t>
  </si>
  <si>
    <t>M I S U R A Z I O N I:</t>
  </si>
  <si>
    <t/>
  </si>
  <si>
    <t>100.00</t>
  </si>
  <si>
    <t/>
  </si>
  <si>
    <t/>
  </si>
  <si>
    <t/>
  </si>
  <si>
    <t>ROUND(PRODUCT(E$ROW_PU$:H$ROW_LUNG$),2)</t>
  </si>
  <si>
    <t>100.00</t>
  </si>
  <si>
    <t>3'</t>
  </si>
  <si>
    <t>SOMMANO m</t>
  </si>
  <si>
    <t>ROUND(SUM(I$ROW_ID_SOMMANO_INIT$:I$ROW_ID_SOMMANO_FINE$),2)</t>
  </si>
  <si>
    <t>100.00</t>
  </si>
  <si>
    <t>12.98</t>
  </si>
  <si>
    <t>ROUND(PRODUCT(I$ROW_SOMMANO_QTA$:J$ROW_UNITARIO$),2)</t>
  </si>
  <si>
    <t>1298.00</t>
  </si>
  <si>
    <t/>
  </si>
  <si>
    <t>320</t>
  </si>
  <si>
    <t>1E.02.040.0105.o</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</si>
  <si>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nominale:- 5x6 mm²</t>
  </si>
  <si>
    <t>M I S U R A Z I O N I:</t>
  </si>
  <si>
    <t/>
  </si>
  <si>
    <t>60.00</t>
  </si>
  <si>
    <t/>
  </si>
  <si>
    <t/>
  </si>
  <si>
    <t/>
  </si>
  <si>
    <t>ROUND(PRODUCT(E$ROW_PU$:H$ROW_LUNG$),2)</t>
  </si>
  <si>
    <t>60.00</t>
  </si>
  <si>
    <t>3'</t>
  </si>
  <si>
    <t>SOMMANO m</t>
  </si>
  <si>
    <t>ROUND(SUM(I$ROW_ID_SOMMANO_INIT$:I$ROW_ID_SOMMANO_FINE$),2)</t>
  </si>
  <si>
    <t>60.00</t>
  </si>
  <si>
    <t>7.88</t>
  </si>
  <si>
    <t>ROUND(PRODUCT(I$ROW_SOMMANO_QTA$:J$ROW_UNITARIO$),2)</t>
  </si>
  <si>
    <t>472.80</t>
  </si>
  <si>
    <t/>
  </si>
  <si>
    <t>321</t>
  </si>
  <si>
    <t>1E.02.040.0105.n</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</si>
  <si>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nominale:- 5x4 mm²</t>
  </si>
  <si>
    <t>M I S U R A Z I O N I:</t>
  </si>
  <si>
    <t/>
  </si>
  <si>
    <t>110.00</t>
  </si>
  <si>
    <t/>
  </si>
  <si>
    <t/>
  </si>
  <si>
    <t/>
  </si>
  <si>
    <t>ROUND(PRODUCT(E$ROW_PU$:H$ROW_LUNG$),2)</t>
  </si>
  <si>
    <t>110.00</t>
  </si>
  <si>
    <t>3'</t>
  </si>
  <si>
    <t>SOMMANO m</t>
  </si>
  <si>
    <t>ROUND(SUM(I$ROW_ID_SOMMANO_INIT$:I$ROW_ID_SOMMANO_FINE$),2)</t>
  </si>
  <si>
    <t>110.00</t>
  </si>
  <si>
    <t>6.05</t>
  </si>
  <si>
    <t>ROUND(PRODUCT(I$ROW_SOMMANO_QTA$:J$ROW_UNITARIO$),2)</t>
  </si>
  <si>
    <t>665.50</t>
  </si>
  <si>
    <t/>
  </si>
  <si>
    <t>322</t>
  </si>
  <si>
    <t>1E.02.040.0105.g</t>
  </si>
  <si>
    <t>Cavo quadripolare/pentapolare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nominale:- 4x25 mm²</t>
  </si>
  <si>
    <t>M I S U R A Z I O N I:</t>
  </si>
  <si>
    <t/>
  </si>
  <si>
    <t>50.00</t>
  </si>
  <si>
    <t/>
  </si>
  <si>
    <t/>
  </si>
  <si>
    <t/>
  </si>
  <si>
    <t>ROUND(PRODUCT(E$ROW_PU$:H$ROW_LUNG$),2)</t>
  </si>
  <si>
    <t>50.00</t>
  </si>
  <si>
    <t>3'</t>
  </si>
  <si>
    <t>SOMMANO m</t>
  </si>
  <si>
    <t>ROUND(SUM(I$ROW_ID_SOMMANO_INIT$:I$ROW_ID_SOMMANO_FINE$),2)</t>
  </si>
  <si>
    <t>50.00</t>
  </si>
  <si>
    <t>21.22</t>
  </si>
  <si>
    <t>ROUND(PRODUCT(I$ROW_SOMMANO_QTA$:J$ROW_UNITARIO$),2)</t>
  </si>
  <si>
    <t>1061.00</t>
  </si>
  <si>
    <t/>
  </si>
  <si>
    <t>323</t>
  </si>
  <si>
    <t>1E.02.040.0095.c</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</si>
  <si>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nominale:- 3x4 mm²</t>
  </si>
  <si>
    <t>M I S U R A Z I O N I:</t>
  </si>
  <si>
    <t/>
  </si>
  <si>
    <t>905.00</t>
  </si>
  <si>
    <t/>
  </si>
  <si>
    <t/>
  </si>
  <si>
    <t/>
  </si>
  <si>
    <t>ROUND(PRODUCT(E$ROW_PU$:H$ROW_LUNG$),2)</t>
  </si>
  <si>
    <t>905.00</t>
  </si>
  <si>
    <t>3'</t>
  </si>
  <si>
    <t>SOMMANO m</t>
  </si>
  <si>
    <t>ROUND(SUM(I$ROW_ID_SOMMANO_INIT$:I$ROW_ID_SOMMANO_FINE$),2)</t>
  </si>
  <si>
    <t>905.00</t>
  </si>
  <si>
    <t>4.44</t>
  </si>
  <si>
    <t>ROUND(PRODUCT(I$ROW_SOMMANO_QTA$:J$ROW_UNITARIO$),2)</t>
  </si>
  <si>
    <t>4018.20</t>
  </si>
  <si>
    <t/>
  </si>
  <si>
    <t>324</t>
  </si>
  <si>
    <t>1E.02.040.0095.b</t>
  </si>
  <si>
    <t>Cavo tripolare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nominale:- 3x2,5 mm²</t>
  </si>
  <si>
    <t>M I S U R A Z I O N I:</t>
  </si>
  <si>
    <t/>
  </si>
  <si>
    <t>1035.00</t>
  </si>
  <si>
    <t/>
  </si>
  <si>
    <t/>
  </si>
  <si>
    <t/>
  </si>
  <si>
    <t>ROUND(PRODUCT(E$ROW_PU$:H$ROW_LUNG$),2)</t>
  </si>
  <si>
    <t>1035.00</t>
  </si>
  <si>
    <t>3'</t>
  </si>
  <si>
    <t>SOMMANO m</t>
  </si>
  <si>
    <t>ROUND(SUM(I$ROW_ID_SOMMANO_INIT$:I$ROW_ID_SOMMANO_FINE$),2)</t>
  </si>
  <si>
    <t>1035.00</t>
  </si>
  <si>
    <t>3.39</t>
  </si>
  <si>
    <t>ROUND(PRODUCT(I$ROW_SOMMANO_QTA$:J$ROW_UNITARIO$),2)</t>
  </si>
  <si>
    <t>3508.65</t>
  </si>
  <si>
    <t/>
  </si>
  <si>
    <t>325</t>
  </si>
  <si>
    <t>1E.02.040.0115.c</t>
  </si>
  <si>
    <t>Cavo unipolare flessibile, conforme ai requisiti previsti dalla Normativa Europea Regolamento UE 305/2011 - Prodotti da Costruzione CPR,  di rame ricotto isolato con materiale isolante in gomma HEPR di qualità G17, norme di riferimento CEI 20-38, CEI UNEL 35310, EN 50575; sigla di designazione FG17 450/750 V, sezione nominale:- 4 mm²</t>
  </si>
  <si>
    <t>M I S U R A Z I O N I:</t>
  </si>
  <si>
    <t/>
  </si>
  <si>
    <t>1170.00</t>
  </si>
  <si>
    <t/>
  </si>
  <si>
    <t/>
  </si>
  <si>
    <t/>
  </si>
  <si>
    <t>ROUND(PRODUCT(E$ROW_PU$:H$ROW_LUNG$),2)</t>
  </si>
  <si>
    <t>1170.00</t>
  </si>
  <si>
    <t>3'</t>
  </si>
  <si>
    <t>SOMMANO m</t>
  </si>
  <si>
    <t>ROUND(SUM(I$ROW_ID_SOMMANO_INIT$:I$ROW_ID_SOMMANO_FINE$),2)</t>
  </si>
  <si>
    <t>1170.00</t>
  </si>
  <si>
    <t>1.83</t>
  </si>
  <si>
    <t>ROUND(PRODUCT(I$ROW_SOMMANO_QTA$:J$ROW_UNITARIO$),2)</t>
  </si>
  <si>
    <t>2141.10</t>
  </si>
  <si>
    <t/>
  </si>
  <si>
    <t>326</t>
  </si>
  <si>
    <t>1E.02.040.0115.b</t>
  </si>
  <si>
    <t>Cavo unipolare flessibile, conforme ai requisiti previsti dalla Normativa Europea Regolamento UE 305/2011 - Prodotti da Costruzione CPR,  di rame ricotto isolato con materiale isolante in gomma HEPR di qualità G17, norme di riferimento CEI 20-38, CEI UNEL 35310, EN 50575; sigla di designazione FG17 450/750 V, sezione nominale:- 2,5 mm²</t>
  </si>
  <si>
    <t>M I S U R A Z I O N I:</t>
  </si>
  <si>
    <t/>
  </si>
  <si>
    <t>885.00</t>
  </si>
  <si>
    <t/>
  </si>
  <si>
    <t/>
  </si>
  <si>
    <t/>
  </si>
  <si>
    <t>ROUND(PRODUCT(E$ROW_PU$:H$ROW_LUNG$),2)</t>
  </si>
  <si>
    <t>885.00</t>
  </si>
  <si>
    <t>3'</t>
  </si>
  <si>
    <t>SOMMANO m</t>
  </si>
  <si>
    <t>ROUND(SUM(I$ROW_ID_SOMMANO_INIT$:I$ROW_ID_SOMMANO_FINE$),2)</t>
  </si>
  <si>
    <t>885.00</t>
  </si>
  <si>
    <t>1.57</t>
  </si>
  <si>
    <t>ROUND(PRODUCT(I$ROW_SOMMANO_QTA$:J$ROW_UNITARIO$),2)</t>
  </si>
  <si>
    <t>1389.45</t>
  </si>
  <si>
    <t/>
  </si>
  <si>
    <t>327</t>
  </si>
  <si>
    <t>025041b</t>
  </si>
  <si>
    <t>Cavo flessibile resistente al fuoco, non propagante l'incendio a bassissima emissione di fumi e gas tossici, conforme ai requisiti della Normativa Europa Regolamento UE 305/2011- Prodotti da Costruzione CPR (classe B2ca-s1a, d1, a1) e alle norme CEI UNEL 35016, CEI 20-45, CEI 20-36/4-0 CEI 20-36/5-0, isolato con mescola elastomerica reticolata G18 con guaina speciale termoplastica, barriera ignifuga nastro mica/vetro, tensione nominale 0,6/1 kV: tripolare FTG18OM16: sezione 2,5 mmq</t>
  </si>
  <si>
    <t>M I S U R A Z I O N I:</t>
  </si>
  <si>
    <t>Da Socc a corpi illuminanti EM</t>
  </si>
  <si>
    <t>450.00</t>
  </si>
  <si>
    <t/>
  </si>
  <si>
    <t/>
  </si>
  <si>
    <t/>
  </si>
  <si>
    <t>ROUND(PRODUCT(E$ROW_PU$:H$ROW_LUNG$),2)</t>
  </si>
  <si>
    <t>450.00</t>
  </si>
  <si>
    <t>3'</t>
  </si>
  <si>
    <t>SOMMANO m</t>
  </si>
  <si>
    <t>ROUND(SUM(I$ROW_ID_SOMMANO_INIT$:I$ROW_ID_SOMMANO_FINE$),2)</t>
  </si>
  <si>
    <t>450.00</t>
  </si>
  <si>
    <t>6.27</t>
  </si>
  <si>
    <t>ROUND(PRODUCT(I$ROW_SOMMANO_QTA$:J$ROW_UNITARIO$),2)</t>
  </si>
  <si>
    <t>2821.50</t>
  </si>
  <si>
    <t/>
  </si>
  <si>
    <t>328</t>
  </si>
  <si>
    <t>025041a</t>
  </si>
  <si>
    <t>Cavo flessibile resistente al fuoco, non propagante l'incendio a bassissima emissione di fumi e gas tossici, conforme ai requisiti della Normativa Europa Regolamento UE 305/2011- Prodotti da Costruzione CPR (classe B2ca-s1a, d1, a1) e alle norme CEI UNEL 35016, CEI 20-45, CEI 20-36/4-0 CEI 20-36/5-0, isolato con mescola elastomerica reticolata G18 con guaina speciale termoplastica, barriera ignifuga nastro mica/vetro, tensione nominale 0,6/1 kV: tripolare FTG18OM1: sezione 1,5 mmq</t>
  </si>
  <si>
    <t>M I S U R A Z I O N I:</t>
  </si>
  <si>
    <t>Pulsanti di Sgancio</t>
  </si>
  <si>
    <t>30.00</t>
  </si>
  <si>
    <t/>
  </si>
  <si>
    <t/>
  </si>
  <si>
    <t/>
  </si>
  <si>
    <t>ROUND(PRODUCT(E$ROW_PU$:H$ROW_LUNG$),2)</t>
  </si>
  <si>
    <t>30.00</t>
  </si>
  <si>
    <t>3'</t>
  </si>
  <si>
    <t>SOMMANO m</t>
  </si>
  <si>
    <t>ROUND(SUM(I$ROW_ID_SOMMANO_INIT$:I$ROW_ID_SOMMANO_FINE$),2)</t>
  </si>
  <si>
    <t>30.00</t>
  </si>
  <si>
    <t>5.28</t>
  </si>
  <si>
    <t>ROUND(PRODUCT(I$ROW_SOMMANO_QTA$:J$ROW_UNITARIO$),2)</t>
  </si>
  <si>
    <t>158.40</t>
  </si>
  <si>
    <t/>
  </si>
  <si>
    <t>329</t>
  </si>
  <si>
    <t>1E.02.060.0015.i</t>
  </si>
  <si>
    <t>Derivazione da incasso per impianti di energia realizzate con tubo protettivo flessibile o rigido in PVC ad alta resistenza allo schiacciamento, conduttori di alimentazione e di terra in rame ricotto isolato conformi ai requisiti previsti dalla Normativa Europea Regolamento UE 305/2011 - Prodotti da Costruzione CPR,  tipologia conduttori e sezione adeguati all'utilizzo, scatole da incasso, frutti componibili, placche e supporti. Il tutto in opera incassato nel muro, compresa linea di collegamento allo specifico punto di alimentazione, fissaggio delle canalizzazioni a mezzo di tasselli o ganci, assistenza per il trasporto dei materiali al piano:- presa di corrente 2x16 A + T, o bipasso 10/16 A +T, grado di sicurezza 2.2</t>
  </si>
  <si>
    <t>M I S U R A Z I O N I:</t>
  </si>
  <si>
    <t>Bagni</t>
  </si>
  <si>
    <t>5.00</t>
  </si>
  <si>
    <t/>
  </si>
  <si>
    <t/>
  </si>
  <si>
    <t/>
  </si>
  <si>
    <t>ROUND(PRODUCT(E$ROW_PU$:H$ROW_LUNG$),2)</t>
  </si>
  <si>
    <t>5.00</t>
  </si>
  <si>
    <t>3'</t>
  </si>
  <si>
    <t>SOMMANO cad</t>
  </si>
  <si>
    <t>ROUND(SUM(I$ROW_ID_SOMMANO_INIT$:I$ROW_ID_SOMMANO_FINE$),2)</t>
  </si>
  <si>
    <t>5.00</t>
  </si>
  <si>
    <t>47.20</t>
  </si>
  <si>
    <t>ROUND(PRODUCT(I$ROW_SOMMANO_QTA$:J$ROW_UNITARIO$),2)</t>
  </si>
  <si>
    <t>236.00</t>
  </si>
  <si>
    <t/>
  </si>
  <si>
    <t>330</t>
  </si>
  <si>
    <t>1E.02.060.0015.k</t>
  </si>
  <si>
    <t>Derivazione da incasso per impianti di energia realizzate con tubo protettivo flessibile o rigido in PVC ad alta resistenza allo schiacciamento, conduttori di alimentazione e di terra in rame ricotto isolato conformi ai requisiti previsti dalla Normativa Europea Regolamento UE 305/2011 - Prodotti da Costruzione CPR,  tipologia conduttori e sezione adeguati all'utilizzo, scatole da incasso, frutti componibili, placche e supporti. Il tutto in opera incassato nel muro, compresa linea di collegamento allo specifico punto di alimentazione, fissaggio delle canalizzazioni a mezzo di tasselli o ganci, assistenza per il trasporto dei materiali al piano:- presa di corrente 2x16 A + T, o bipasso 10/16 A +T, grado di sicurezza 2.2 con interruttore bipolare</t>
  </si>
  <si>
    <t>M I S U R A Z I O N I:</t>
  </si>
  <si>
    <t>Punto alimentazione Boiler elettrico</t>
  </si>
  <si>
    <t>5.00</t>
  </si>
  <si>
    <t/>
  </si>
  <si>
    <t/>
  </si>
  <si>
    <t/>
  </si>
  <si>
    <t>ROUND(PRODUCT(E$ROW_PU$:H$ROW_LUNG$),2)</t>
  </si>
  <si>
    <t>5.00</t>
  </si>
  <si>
    <t>3'</t>
  </si>
  <si>
    <t>SOMMANO cad</t>
  </si>
  <si>
    <t>ROUND(SUM(I$ROW_ID_SOMMANO_INIT$:I$ROW_ID_SOMMANO_FINE$),2)</t>
  </si>
  <si>
    <t>5.00</t>
  </si>
  <si>
    <t>54.41</t>
  </si>
  <si>
    <t>ROUND(PRODUCT(I$ROW_SOMMANO_QTA$:J$ROW_UNITARIO$),2)</t>
  </si>
  <si>
    <t>272.05</t>
  </si>
  <si>
    <t/>
  </si>
  <si>
    <t>331</t>
  </si>
  <si>
    <t>1E.02.060.0025.i</t>
  </si>
  <si>
    <t>Derivazione a vista a parete e/o a soffitto per impianti di energia, grado di protezione IP44,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assistenza per il trasporto dei materiali al piano:- presa di corrente 2x16 A + T, o bipasso 10/16 A +T, grado di sicurezza 2.2</t>
  </si>
  <si>
    <t>M I S U R A Z I O N I:</t>
  </si>
  <si>
    <t>Ascensore</t>
  </si>
  <si>
    <t>2.00</t>
  </si>
  <si>
    <t/>
  </si>
  <si>
    <t/>
  </si>
  <si>
    <t/>
  </si>
  <si>
    <t>ROUND(PRODUCT(E$ROW_PU$:H$ROW_LUNG$),2)</t>
  </si>
  <si>
    <t>2.00</t>
  </si>
  <si>
    <t>Addolcitore</t>
  </si>
  <si>
    <t>1.00</t>
  </si>
  <si>
    <t/>
  </si>
  <si>
    <t/>
  </si>
  <si>
    <t/>
  </si>
  <si>
    <t>ROUND(PRODUCT(E$ROW_PU$:H$ROW_LUNG$),2)</t>
  </si>
  <si>
    <t>1.00</t>
  </si>
  <si>
    <t>Filtro a colonna</t>
  </si>
  <si>
    <t>1.00</t>
  </si>
  <si>
    <t/>
  </si>
  <si>
    <t/>
  </si>
  <si>
    <t/>
  </si>
  <si>
    <t>ROUND(PRODUCT(E$ROW_PU$:H$ROW_LUNG$),2)</t>
  </si>
  <si>
    <t>1.00</t>
  </si>
  <si>
    <t>Pompa dosatrice</t>
  </si>
  <si>
    <t>2.00</t>
  </si>
  <si>
    <t/>
  </si>
  <si>
    <t/>
  </si>
  <si>
    <t/>
  </si>
  <si>
    <t>ROUND(PRODUCT(E$ROW_PU$:H$ROW_LUNG$),2)</t>
  </si>
  <si>
    <t>2.00</t>
  </si>
  <si>
    <t>3'</t>
  </si>
  <si>
    <t>SOMMANO cad</t>
  </si>
  <si>
    <t>ROUND(SUM(I$ROW_ID_SOMMANO_INIT$:I$ROW_ID_SOMMANO_FINE$),2)</t>
  </si>
  <si>
    <t>6.00</t>
  </si>
  <si>
    <t>50.20</t>
  </si>
  <si>
    <t>ROUND(PRODUCT(I$ROW_SOMMANO_QTA$:J$ROW_UNITARIO$),2)</t>
  </si>
  <si>
    <t>301.20</t>
  </si>
  <si>
    <t/>
  </si>
  <si>
    <t>332</t>
  </si>
  <si>
    <t>1E.02.060.0035.i</t>
  </si>
  <si>
    <t>Derivazione a vista a parete e/o a soffitto per impianti di energia, grado di protezione IP55, realizzate con tubo protettivo in PVC rigido autoestinguente, conduttori di alimentazione e di terra in rame ricotto isolato conformi ai requisiti previsti dalla Normativa Europea Regolamento UE 305/2011 - Prodotti da Costruzione CPR,  tipologia conduttori e sezione adeguati all'utilizzo, scatole, frutti componibili, placche e supporti. Il tutto in opera, compresa linea di collegamento allo specifico punto di alimentazione, fissaggio delle canalizzazioni a mezzo di tasselli o ganci, assistenza per il trasporto dei materiali al piano:- presa di corrente 2x16 A + T, o bipasso 10/16 A +T, grado di sicurezza 2.2</t>
  </si>
  <si>
    <t>M I S U R A Z I O N I:</t>
  </si>
  <si>
    <t>Centrale termica</t>
  </si>
  <si>
    <t>1.00</t>
  </si>
  <si>
    <t/>
  </si>
  <si>
    <t/>
  </si>
  <si>
    <t/>
  </si>
  <si>
    <t>ROUND(PRODUCT(E$ROW_PU$:H$ROW_LUNG$),2)</t>
  </si>
  <si>
    <t>1.00</t>
  </si>
  <si>
    <t>3'</t>
  </si>
  <si>
    <t>SOMMANO cad</t>
  </si>
  <si>
    <t>ROUND(SUM(I$ROW_ID_SOMMANO_INIT$:I$ROW_ID_SOMMANO_FINE$),2)</t>
  </si>
  <si>
    <t>1.00</t>
  </si>
  <si>
    <t>52.47</t>
  </si>
  <si>
    <t>ROUND(PRODUCT(I$ROW_SOMMANO_QTA$:J$ROW_UNITARIO$),2)</t>
  </si>
  <si>
    <t>52.47</t>
  </si>
  <si>
    <t/>
  </si>
  <si>
    <t>333</t>
  </si>
  <si>
    <t>1E.05.015.0030.b</t>
  </si>
  <si>
    <t>Gruppo prese di corrente di tipo interbloccato con fusibili e sezionatore di categoria AC23A, GWT 960°C, autoestinguenza V0, grado di protezione IP67 secondo CEI EN 60439-1 (CEI 17-13/1), resistenza agli urti IK10, comprensivo di presa interbloccata 2x16A+T, presa interbloccata 3x16A+N+T, centralino modulare con sportello e interruttore differenziale da 40A con Id=30mA, pressacavo in materiale isolante, piastra di fondo, in: - materiale termoindurente</t>
  </si>
  <si>
    <t>M I S U R A Z I O N I:</t>
  </si>
  <si>
    <t>Preparazione rinfreschi</t>
  </si>
  <si>
    <t>2.00</t>
  </si>
  <si>
    <t/>
  </si>
  <si>
    <t/>
  </si>
  <si>
    <t/>
  </si>
  <si>
    <t>ROUND(PRODUCT(E$ROW_PU$:H$ROW_LUNG$),2)</t>
  </si>
  <si>
    <t>2.00</t>
  </si>
  <si>
    <t>3'</t>
  </si>
  <si>
    <t>SOMMANO cad</t>
  </si>
  <si>
    <t>ROUND(SUM(I$ROW_ID_SOMMANO_INIT$:I$ROW_ID_SOMMANO_FINE$),2)</t>
  </si>
  <si>
    <t>2.00</t>
  </si>
  <si>
    <t>472.16</t>
  </si>
  <si>
    <t>ROUND(PRODUCT(I$ROW_SOMMANO_QTA$:J$ROW_UNITARIO$),2)</t>
  </si>
  <si>
    <t>944.32</t>
  </si>
  <si>
    <t/>
  </si>
  <si>
    <t>334</t>
  </si>
  <si>
    <t>E4100.110.001</t>
  </si>
  <si>
    <t>Compresi: tubo protettivo rigido in PVC da incasso a parete, quota parte di cassetta di derivazione sulla dorsale di distribuzione impianti, cavi, scatole terminali, coprifori, apparecchi terminali, placca di copertura e collegamenti elettrici.	Tipo: da incasso a parete composto da:	- n. 1 scatola 3 posti contenente n.1 presa bipasso 2x10/16A+T e n.1 presa UNEL, cavi FG17 (ex N07G9-K) (alimentazione normale da rete)</t>
  </si>
  <si>
    <t>M I S U R A Z I O N I:</t>
  </si>
  <si>
    <t>Ad incasso su Totem</t>
  </si>
  <si>
    <t>11.00</t>
  </si>
  <si>
    <t/>
  </si>
  <si>
    <t/>
  </si>
  <si>
    <t/>
  </si>
  <si>
    <t>ROUND(PRODUCT(E$ROW_PU$:H$ROW_LUNG$),2)</t>
  </si>
  <si>
    <t>11.00</t>
  </si>
  <si>
    <t>Ad incasso</t>
  </si>
  <si>
    <t>2.00</t>
  </si>
  <si>
    <t/>
  </si>
  <si>
    <t/>
  </si>
  <si>
    <t/>
  </si>
  <si>
    <t>ROUND(PRODUCT(E$ROW_PU$:H$ROW_LUNG$),2)</t>
  </si>
  <si>
    <t>2.00</t>
  </si>
  <si>
    <t>Ad incasso su "mini" Totem</t>
  </si>
  <si>
    <t>6.00</t>
  </si>
  <si>
    <t/>
  </si>
  <si>
    <t/>
  </si>
  <si>
    <t/>
  </si>
  <si>
    <t>ROUND(PRODUCT(E$ROW_PU$:H$ROW_LUNG$),2)</t>
  </si>
  <si>
    <t>6.00</t>
  </si>
  <si>
    <t>3'</t>
  </si>
  <si>
    <t>SOMMANO n.</t>
  </si>
  <si>
    <t>ROUND(SUM(I$ROW_ID_SOMMANO_INIT$:I$ROW_ID_SOMMANO_FINE$),2)</t>
  </si>
  <si>
    <t>19.00</t>
  </si>
  <si>
    <t>111.86</t>
  </si>
  <si>
    <t>ROUND(PRODUCT(I$ROW_SOMMANO_QTA$:J$ROW_UNITARIO$),2)</t>
  </si>
  <si>
    <t>2125.34</t>
  </si>
  <si>
    <t/>
  </si>
  <si>
    <t>335</t>
  </si>
  <si>
    <t>E4100.110.003</t>
  </si>
  <si>
    <t>Gruppo prese per posti lavoro - Punti "I.3"	Compresi: tubo protettivo rigido in PVC da incasso a parete, quota parte di cassetta di derivazione sulla dorsale di distribuzione impianti, cavi, scatole terminali, coprifori, apparecchi terminali, placca di copertura e collegamenti elettrici.	Tipo: da incasso a parete composto da:	- n. 1 scatola 3 posti contenente n.1 presa bipasso 2x10/16A+T e n.1 presa UNEL, cavi FG17 (ex N07G9-K) (alimentazione normale da rete)	- n. 1 scatola 3 posti predisposta per l'inserimento di n.3 connettori RJ45 (connettori sono conteggiati in altra voce) + n.1 copriforo</t>
  </si>
  <si>
    <t>M I S U R A Z I O N I:</t>
  </si>
  <si>
    <t>Incasso su Totem</t>
  </si>
  <si>
    <t>15.00</t>
  </si>
  <si>
    <t/>
  </si>
  <si>
    <t/>
  </si>
  <si>
    <t/>
  </si>
  <si>
    <t>ROUND(PRODUCT(E$ROW_PU$:H$ROW_LUNG$),2)</t>
  </si>
  <si>
    <t>15.00</t>
  </si>
  <si>
    <t>Ad incasso "mini" Totem</t>
  </si>
  <si>
    <t>1.00</t>
  </si>
  <si>
    <t/>
  </si>
  <si>
    <t/>
  </si>
  <si>
    <t/>
  </si>
  <si>
    <t>ROUND(PRODUCT(E$ROW_PU$:H$ROW_LUNG$),2)</t>
  </si>
  <si>
    <t>1.00</t>
  </si>
  <si>
    <t>3'</t>
  </si>
  <si>
    <t>SOMMANO n.</t>
  </si>
  <si>
    <t>ROUND(SUM(I$ROW_ID_SOMMANO_INIT$:I$ROW_ID_SOMMANO_FINE$),2)</t>
  </si>
  <si>
    <t>16.00</t>
  </si>
  <si>
    <t>121.51</t>
  </si>
  <si>
    <t>ROUND(PRODUCT(I$ROW_SOMMANO_QTA$:J$ROW_UNITARIO$),2)</t>
  </si>
  <si>
    <t>1944.16</t>
  </si>
  <si>
    <t/>
  </si>
  <si>
    <t>336</t>
  </si>
  <si>
    <t>E4100.120.001</t>
  </si>
  <si>
    <t>Compresi: tubo protettivo rigido in PVC da inacasso a parete, quota parte di cassetta di derivazione sulla dorsale di distribuzione impianti, cavi, scatole terminali, coprifori, apparecchi terminali, placca di copertura e collegamenti elettrici.	Tipo: Punti "V.1" in vista a parete composto da:	- n. 1 scatola 3 posti contenente n.1 presa bipasso 2x10/16A+T e n.1 presa UNEL, cavi FG17 (ex N07G9-K) (alimentazione normale da rete)</t>
  </si>
  <si>
    <t>M I S U R A Z I O N I:</t>
  </si>
  <si>
    <t/>
  </si>
  <si>
    <t>3.00</t>
  </si>
  <si>
    <t/>
  </si>
  <si>
    <t/>
  </si>
  <si>
    <t/>
  </si>
  <si>
    <t>ROUND(PRODUCT(E$ROW_PU$:H$ROW_LUNG$),2)</t>
  </si>
  <si>
    <t>3.00</t>
  </si>
  <si>
    <t>3'</t>
  </si>
  <si>
    <t>SOMMANO n.</t>
  </si>
  <si>
    <t>ROUND(SUM(I$ROW_ID_SOMMANO_INIT$:I$ROW_ID_SOMMANO_FINE$),2)</t>
  </si>
  <si>
    <t>3.00</t>
  </si>
  <si>
    <t>114.91</t>
  </si>
  <si>
    <t>ROUND(PRODUCT(I$ROW_SOMMANO_QTA$:J$ROW_UNITARIO$),2)</t>
  </si>
  <si>
    <t>344.73</t>
  </si>
  <si>
    <t/>
  </si>
  <si>
    <t>337</t>
  </si>
  <si>
    <t>E4100.120.002</t>
  </si>
  <si>
    <t>Gruppo prese per posti lavoro - Punti "V.2"	Compresi: tubo protettivo rigido in PVC da inacasso a parete, quota parte di cassetta di derivazione sulla dorsale di distribuzione impianti, cavi, scatole terminali, coprifori, apparecchi terminali, placca di copertura e collegamenti elettrici.	Tipo: Punti "V.2" in vista a parete IP55 composto da:	- n. 1 scatola 3 posti contenente n.1 presa bipasso 2x10/16A+T e n.1 presa UNEL, con coperchio IP55, cavi FG17 (ex N07G9-K) (alimentazione normale da rete)</t>
  </si>
  <si>
    <t>M I S U R A Z I O N I:</t>
  </si>
  <si>
    <t/>
  </si>
  <si>
    <t>4.00</t>
  </si>
  <si>
    <t/>
  </si>
  <si>
    <t/>
  </si>
  <si>
    <t/>
  </si>
  <si>
    <t>ROUND(PRODUCT(E$ROW_PU$:H$ROW_LUNG$),2)</t>
  </si>
  <si>
    <t>4.00</t>
  </si>
  <si>
    <t>3'</t>
  </si>
  <si>
    <t>SOMMANO n.</t>
  </si>
  <si>
    <t>ROUND(SUM(I$ROW_ID_SOMMANO_INIT$:I$ROW_ID_SOMMANO_FINE$),2)</t>
  </si>
  <si>
    <t>4.00</t>
  </si>
  <si>
    <t>122.13</t>
  </si>
  <si>
    <t>ROUND(PRODUCT(I$ROW_SOMMANO_QTA$:J$ROW_UNITARIO$),2)</t>
  </si>
  <si>
    <t>488.52</t>
  </si>
  <si>
    <t/>
  </si>
  <si>
    <t>338</t>
  </si>
  <si>
    <t>E4100.120.003</t>
  </si>
  <si>
    <t>Gruppo prese per posti lavoro - Punti "V.3"	Compresi: tubo protettivo rigido in PVC da inacasso a parete, quota parte di cassetta di derivazione sulla dorsale di distribuzione impianti, cavi, scatole terminali, coprifori, apparecchi terminali, placca di copertura e collegamenti elettrici.	Tipo: Punti "V.3" in vista a parete composto da:	- n. 1 scatola 3 posti contenente n.1 presa bipasso 2x10/16A+T e n.1 presa UNEL, cavi FG17 (ex N07G9-K) (alimentazione normale da rete)	- n. 1 scatola 3 posti predisposta per l'inserimento di n.2 connettori RJ45 (i connettori sono conteggiati in altra voce) + n.1 copriforo</t>
  </si>
  <si>
    <t>M I S U R A Z I O N I:</t>
  </si>
  <si>
    <t/>
  </si>
  <si>
    <t>1.00</t>
  </si>
  <si>
    <t/>
  </si>
  <si>
    <t/>
  </si>
  <si>
    <t/>
  </si>
  <si>
    <t>ROUND(PRODUCT(E$ROW_PU$:H$ROW_LUNG$),2)</t>
  </si>
  <si>
    <t>1.00</t>
  </si>
  <si>
    <t>3'</t>
  </si>
  <si>
    <t>SOMMANO n.</t>
  </si>
  <si>
    <t>ROUND(SUM(I$ROW_ID_SOMMANO_INIT$:I$ROW_ID_SOMMANO_FINE$),2)</t>
  </si>
  <si>
    <t>1.00</t>
  </si>
  <si>
    <t>144.27</t>
  </si>
  <si>
    <t>ROUND(PRODUCT(I$ROW_SOMMANO_QTA$:J$ROW_UNITARIO$),2)</t>
  </si>
  <si>
    <t>144.27</t>
  </si>
  <si>
    <t/>
  </si>
  <si>
    <t>339</t>
  </si>
  <si>
    <t>E4100.140.001</t>
  </si>
  <si>
    <t>Punti "M.1" su torretta metallica a scomparsa, nel contropavimento:		Compresi: 	- torretta con coperchio con finitura antiscivolo (o personalizzabile con finitura del pavimento, questa esclusa dalla presente voce) che si deve chiudere spontaneamente per gravità con apertura possibile mediante l'utilizzo di una leva appositamente predisposta. Tra la cornice della torretta a scomparsa ed il pavimento deve essere garantito il grado IP52, sul contorno del coperchio il grado IP40, nel punto di uscita dei cavi il grado IP20 (norma 64/8). La prova del carico puntuale deve essere di 1.500 N secondo la IEC 61084-2-2 e di 3.000 N quella di carico distribuito.	- raccordi per l'attestazioni delle tubazioni e/o canalizzazioni portacavi alla torretta	- scatole portafrutti	- supporti ed apparecchi terminali 	- coprifori 	- eventuale cassetta di derivazione per il collegamento alla dorsale di distribuzione 	- cavi elettrici da dorsale nel contropavimento	- collegamenti elettrici	- scorta di tubazione e cavi (per consentire lo spostamento della torretta) di almeno 1,5m		Composta da:	- n. 2 scatola 3 posti contenente n.2 presa bipasso 2x10/16A+T e n.2 presa UNEL, cavi FG17 (ex N07G9-K) (alimentazione normale da rete)		</t>
  </si>
  <si>
    <t>M I S U R A Z I O N I:</t>
  </si>
  <si>
    <t>Incasso trincee</t>
  </si>
  <si>
    <t>8.00</t>
  </si>
  <si>
    <t/>
  </si>
  <si>
    <t/>
  </si>
  <si>
    <t/>
  </si>
  <si>
    <t>ROUND(PRODUCT(E$ROW_PU$:H$ROW_LUNG$),2)</t>
  </si>
  <si>
    <t>8.00</t>
  </si>
  <si>
    <t>3'</t>
  </si>
  <si>
    <t>SOMMANO n.</t>
  </si>
  <si>
    <t>ROUND(SUM(I$ROW_ID_SOMMANO_INIT$:I$ROW_ID_SOMMANO_FINE$),2)</t>
  </si>
  <si>
    <t>8.00</t>
  </si>
  <si>
    <t>318.56</t>
  </si>
  <si>
    <t>ROUND(PRODUCT(I$ROW_SOMMANO_QTA$:J$ROW_UNITARIO$),2)</t>
  </si>
  <si>
    <t>2548.48</t>
  </si>
  <si>
    <t/>
  </si>
  <si>
    <t>340</t>
  </si>
  <si>
    <t>E4100.140.005</t>
  </si>
  <si>
    <t>Punti "M.5" su torretta metallica a scomparsa, nel contropavimento:		Compresi: 	- torretta con coperchio con finitura antiscivolo (o personalizzabile con finitura del pavimento, questa esclusa dalla presente voce) che si deve chiudere spontaneamente per gravità con apertura possibile mediante l'utilizzo di una leva appositamente predisposta. Tra la cornice della torretta a scomparsa ed il pavimento deve essere garantito il grado IP52, sul contorno del coperchio il grado IP40, nel punto di uscita dei cavi il grado IP20 (norma 64/8). La prova del carico puntuale deve essere di 1.500 N secondo la IEC 61084-2-2 e di 3.000 N quella di carico distribuito.	- raccordi per l'attestazioni delle tubazioni e/o canalizzazioni portacavi alla torretta	- scatole portafrutti	- supporti ed apparecchi terminali 	- coprifori 	- eventuale cassetta di derivazione per il collegamento alla dorsale di distribuzione 	- cavi elettrici da dorsale nel contropavimento	- collegamenti elettrici	- scorta di tubazione e cavi (per consentire lo spostamento della torretta) di almeno 1,5m		Composta da:	- n. 2 scatola 3 posti contenente n.2 presa bipasso 2x10/16A+T e n.2 presa UNEL, cavi FG17 (ex N07G9-K) (alimentazione normale da rete)	- n. 1 scatola 3 posti predisposta per l'inserimento di n.3 connettori RJ45 (i connettori sono conteggiati in altra voce)	</t>
  </si>
  <si>
    <t>M I S U R A Z I O N I:</t>
  </si>
  <si>
    <t>Incasso trincee</t>
  </si>
  <si>
    <t>8.00</t>
  </si>
  <si>
    <t/>
  </si>
  <si>
    <t/>
  </si>
  <si>
    <t/>
  </si>
  <si>
    <t>ROUND(PRODUCT(E$ROW_PU$:H$ROW_LUNG$),2)</t>
  </si>
  <si>
    <t>8.00</t>
  </si>
  <si>
    <t>3'</t>
  </si>
  <si>
    <t>SOMMANO n.</t>
  </si>
  <si>
    <t>ROUND(SUM(I$ROW_ID_SOMMANO_INIT$:I$ROW_ID_SOMMANO_FINE$),2)</t>
  </si>
  <si>
    <t>8.00</t>
  </si>
  <si>
    <t>331.47</t>
  </si>
  <si>
    <t>ROUND(PRODUCT(I$ROW_SOMMANO_QTA$:J$ROW_UNITARIO$),2)</t>
  </si>
  <si>
    <t>2651.76</t>
  </si>
  <si>
    <t/>
  </si>
  <si>
    <t>341</t>
  </si>
  <si>
    <t>E4200.150.091</t>
  </si>
  <si>
    <t>Compresi: passerella in acciaio zincato o tubo protettivo in acciaio zincato e guaina in acciaio zincato ricoperta in PVC, quota parte cassetta di dorsale con etichetta per identificazione circuito, eventuali cassette rompitratta, cavi, collegamenti elettrici, eventuale cassetta terminale, morsettiere ed apparecchi terminali.	Tipo: cavo FG16(O)M16 (ex FG7(O)M1)</t>
  </si>
  <si>
    <t>M I S U R A Z I O N I:</t>
  </si>
  <si>
    <t/>
  </si>
  <si>
    <t>1.00</t>
  </si>
  <si>
    <t/>
  </si>
  <si>
    <t/>
  </si>
  <si>
    <t/>
  </si>
  <si>
    <t>ROUND(PRODUCT(E$ROW_PU$:H$ROW_LUNG$),2)</t>
  </si>
  <si>
    <t>1.00</t>
  </si>
  <si>
    <t>3'</t>
  </si>
  <si>
    <t>SOMMANO n.</t>
  </si>
  <si>
    <t>ROUND(SUM(I$ROW_ID_SOMMANO_INIT$:I$ROW_ID_SOMMANO_FINE$),2)</t>
  </si>
  <si>
    <t>1.00</t>
  </si>
  <si>
    <t>96.06</t>
  </si>
  <si>
    <t>ROUND(PRODUCT(I$ROW_SOMMANO_QTA$:J$ROW_UNITARIO$),2)</t>
  </si>
  <si>
    <t>96.06</t>
  </si>
  <si>
    <t/>
  </si>
  <si>
    <t>342</t>
  </si>
  <si>
    <t>E4200.150.069</t>
  </si>
  <si>
    <t>Compresi: tubo protettivo in acciaio zincato e guaina in acciaio zincato ricoperta in PVC, quota parte cassetta di dorsale con etichetta per identificazione circuito, eventuali cassette rompitratta, cavi, collegamenti elettrici, eventuale cassetta terminale, morsettiere ed apparecchi terminali.	Tipo: cavo FG16(O)M16 (ex FG7(O)M1)</t>
  </si>
  <si>
    <t>M I S U R A Z I O N I:</t>
  </si>
  <si>
    <t>PDC1 a-b</t>
  </si>
  <si>
    <t>2.00</t>
  </si>
  <si>
    <t/>
  </si>
  <si>
    <t/>
  </si>
  <si>
    <t/>
  </si>
  <si>
    <t>ROUND(PRODUCT(E$ROW_PU$:H$ROW_LUNG$),2)</t>
  </si>
  <si>
    <t>2.00</t>
  </si>
  <si>
    <t>PDC2 a-b</t>
  </si>
  <si>
    <t>2.00</t>
  </si>
  <si>
    <t/>
  </si>
  <si>
    <t/>
  </si>
  <si>
    <t/>
  </si>
  <si>
    <t>ROUND(PRODUCT(E$ROW_PU$:H$ROW_LUNG$),2)</t>
  </si>
  <si>
    <t>2.00</t>
  </si>
  <si>
    <t>3'</t>
  </si>
  <si>
    <t>SOMMANO n.</t>
  </si>
  <si>
    <t>ROUND(SUM(I$ROW_ID_SOMMANO_INIT$:I$ROW_ID_SOMMANO_FINE$),2)</t>
  </si>
  <si>
    <t>4.00</t>
  </si>
  <si>
    <t>49.99</t>
  </si>
  <si>
    <t>ROUND(PRODUCT(I$ROW_SOMMANO_QTA$:J$ROW_UNITARIO$),2)</t>
  </si>
  <si>
    <t>199.96</t>
  </si>
  <si>
    <t/>
  </si>
  <si>
    <t>343</t>
  </si>
  <si>
    <t>E4200.100.061</t>
  </si>
  <si>
    <t>Compresi: tubo protettivo, cavi, collegamenti elettrici, quota parte cassetta di dorsale, eventuale cassetta di appoggio ed apparecchi terminali.	Tipo: con tubo protettivo flessibile in PVC pesante incassato; presa 2x10A+T; cavo FG17 (ex N07G9-K), compreso punto di alimentazione per pompa di rilancio</t>
  </si>
  <si>
    <t>M I S U R A Z I O N I:</t>
  </si>
  <si>
    <t/>
  </si>
  <si>
    <t>45.00</t>
  </si>
  <si>
    <t/>
  </si>
  <si>
    <t/>
  </si>
  <si>
    <t/>
  </si>
  <si>
    <t>ROUND(PRODUCT(E$ROW_PU$:H$ROW_LUNG$),2)</t>
  </si>
  <si>
    <t>45.00</t>
  </si>
  <si>
    <t>3'</t>
  </si>
  <si>
    <t>SOMMANO n.</t>
  </si>
  <si>
    <t>ROUND(SUM(I$ROW_ID_SOMMANO_INIT$:I$ROW_ID_SOMMANO_FINE$),2)</t>
  </si>
  <si>
    <t>45.00</t>
  </si>
  <si>
    <t>49.99</t>
  </si>
  <si>
    <t>ROUND(PRODUCT(I$ROW_SOMMANO_QTA$:J$ROW_UNITARIO$),2)</t>
  </si>
  <si>
    <t>2249.55</t>
  </si>
  <si>
    <t/>
  </si>
  <si>
    <t>344</t>
  </si>
  <si>
    <t>E4200.100.071</t>
  </si>
  <si>
    <t>Eseguito con tubazione in PVC flessibile incassata a parete o in vista, cavi, collegamenti elettrici, quota parte cassetta di dorsale, eventuale cassetta di appoggio ed apparecchi terminali. Il comando è eseguito dall'interruttore luce del locale o da pannello operatore dell'estrattore (pannellino escluso).	Tipo: presa 2x10A+T; cavo FG17 (ex N07G9-K)</t>
  </si>
  <si>
    <t>M I S U R A Z I O N I:</t>
  </si>
  <si>
    <t/>
  </si>
  <si>
    <t>1.00</t>
  </si>
  <si>
    <t/>
  </si>
  <si>
    <t/>
  </si>
  <si>
    <t/>
  </si>
  <si>
    <t>ROUND(PRODUCT(E$ROW_PU$:H$ROW_LUNG$),2)</t>
  </si>
  <si>
    <t>1.00</t>
  </si>
  <si>
    <t>3'</t>
  </si>
  <si>
    <t>SOMMANO n.</t>
  </si>
  <si>
    <t>ROUND(SUM(I$ROW_ID_SOMMANO_INIT$:I$ROW_ID_SOMMANO_FINE$),2)</t>
  </si>
  <si>
    <t>1.00</t>
  </si>
  <si>
    <t>88.08</t>
  </si>
  <si>
    <t>ROUND(PRODUCT(I$ROW_SOMMANO_QTA$:J$ROW_UNITARIO$),2)</t>
  </si>
  <si>
    <t>88.08</t>
  </si>
  <si>
    <t/>
  </si>
  <si>
    <t>345</t>
  </si>
  <si>
    <t>E4200.100.041</t>
  </si>
  <si>
    <t>Punto di alimentazione per termostato	Compresi: tubo protettivo in PVC pesante , eventuale cassetta di appoggio cavi, collegamenti elettrici, e quota parte di cassetta di dorsale.	Tipo: cavi FG17 (ex N07G9-K)</t>
  </si>
  <si>
    <t>M I S U R A Z I O N I:</t>
  </si>
  <si>
    <t/>
  </si>
  <si>
    <t>23.00</t>
  </si>
  <si>
    <t/>
  </si>
  <si>
    <t/>
  </si>
  <si>
    <t/>
  </si>
  <si>
    <t>ROUND(PRODUCT(E$ROW_PU$:H$ROW_LUNG$),2)</t>
  </si>
  <si>
    <t>23.00</t>
  </si>
  <si>
    <t>3'</t>
  </si>
  <si>
    <t>SOMMANO n.</t>
  </si>
  <si>
    <t>ROUND(SUM(I$ROW_ID_SOMMANO_INIT$:I$ROW_ID_SOMMANO_FINE$),2)</t>
  </si>
  <si>
    <t>23.00</t>
  </si>
  <si>
    <t>49.99</t>
  </si>
  <si>
    <t>ROUND(PRODUCT(I$ROW_SOMMANO_QTA$:J$ROW_UNITARIO$),2)</t>
  </si>
  <si>
    <t>1149.77</t>
  </si>
  <si>
    <t/>
  </si>
  <si>
    <t>346</t>
  </si>
  <si>
    <t>E4200.150.110</t>
  </si>
  <si>
    <t>Compresi: tubo protettivo in acciaio zincato e guaina in acciaio zincato ricoperta in PVC, quota parte cassetta di dorsale con etichetta per identificazione circuito, eventuali cassette rompitratta, cavi, collegamenti elettrici, eventuale cassetta terminale, morsettiere ed apparecchi terminali.	Tipo: cavo FG16(O)M16 (ex FG7(O)M1)	</t>
  </si>
  <si>
    <t>M I S U R A Z I O N I:</t>
  </si>
  <si>
    <t/>
  </si>
  <si>
    <t>1.00</t>
  </si>
  <si>
    <t/>
  </si>
  <si>
    <t/>
  </si>
  <si>
    <t/>
  </si>
  <si>
    <t>ROUND(PRODUCT(E$ROW_PU$:H$ROW_LUNG$),2)</t>
  </si>
  <si>
    <t>1.00</t>
  </si>
  <si>
    <t>3'</t>
  </si>
  <si>
    <t>SOMMANO n.</t>
  </si>
  <si>
    <t>ROUND(SUM(I$ROW_ID_SOMMANO_INIT$:I$ROW_ID_SOMMANO_FINE$),2)</t>
  </si>
  <si>
    <t>1.00</t>
  </si>
  <si>
    <t>49.99</t>
  </si>
  <si>
    <t>ROUND(PRODUCT(I$ROW_SOMMANO_QTA$:J$ROW_UNITARIO$),2)</t>
  </si>
  <si>
    <t>49.99</t>
  </si>
  <si>
    <t/>
  </si>
  <si>
    <t>347</t>
  </si>
  <si>
    <t>E4200.150.112</t>
  </si>
  <si>
    <t>Compresi: tubo protettivo in acciaio zincato e guaina in acciaio zincato ricoperta in PVC, quota parte cassetta di dorsale con etichetta per identificazione circuito, eventuali cassette rompitratta, cavi, collegamenti elettrici, eventuale cassetta terminale, morsettiere ed apparecchi terminali.	Tipo: cavo FG16(O)M16 (ex FG7(O)M1)</t>
  </si>
  <si>
    <t>M I S U R A Z I O N I:</t>
  </si>
  <si>
    <t>P01 a-b</t>
  </si>
  <si>
    <t>1.00</t>
  </si>
  <si>
    <t/>
  </si>
  <si>
    <t/>
  </si>
  <si>
    <t/>
  </si>
  <si>
    <t>ROUND(PRODUCT(E$ROW_PU$:H$ROW_LUNG$),2)</t>
  </si>
  <si>
    <t>1.00</t>
  </si>
  <si>
    <t>P02 a-b</t>
  </si>
  <si>
    <t>1.00</t>
  </si>
  <si>
    <t/>
  </si>
  <si>
    <t/>
  </si>
  <si>
    <t/>
  </si>
  <si>
    <t>ROUND(PRODUCT(E$ROW_PU$:H$ROW_LUNG$),2)</t>
  </si>
  <si>
    <t>1.00</t>
  </si>
  <si>
    <t>PS04 a</t>
  </si>
  <si>
    <t>1.00</t>
  </si>
  <si>
    <t/>
  </si>
  <si>
    <t/>
  </si>
  <si>
    <t/>
  </si>
  <si>
    <t>ROUND(PRODUCT(E$ROW_PU$:H$ROW_LUNG$),2)</t>
  </si>
  <si>
    <t>1.00</t>
  </si>
  <si>
    <t>PS04 b</t>
  </si>
  <si>
    <t>1.00</t>
  </si>
  <si>
    <t/>
  </si>
  <si>
    <t/>
  </si>
  <si>
    <t/>
  </si>
  <si>
    <t>ROUND(PRODUCT(E$ROW_PU$:H$ROW_LUNG$),2)</t>
  </si>
  <si>
    <t>1.00</t>
  </si>
  <si>
    <t>PS01</t>
  </si>
  <si>
    <t>1.00</t>
  </si>
  <si>
    <t/>
  </si>
  <si>
    <t/>
  </si>
  <si>
    <t/>
  </si>
  <si>
    <t>ROUND(PRODUCT(E$ROW_PU$:H$ROW_LUNG$),2)</t>
  </si>
  <si>
    <t>1.00</t>
  </si>
  <si>
    <t>PS02</t>
  </si>
  <si>
    <t>1.00</t>
  </si>
  <si>
    <t/>
  </si>
  <si>
    <t/>
  </si>
  <si>
    <t/>
  </si>
  <si>
    <t>ROUND(PRODUCT(E$ROW_PU$:H$ROW_LUNG$),2)</t>
  </si>
  <si>
    <t>1.00</t>
  </si>
  <si>
    <t>PS03</t>
  </si>
  <si>
    <t>1.00</t>
  </si>
  <si>
    <t/>
  </si>
  <si>
    <t/>
  </si>
  <si>
    <t/>
  </si>
  <si>
    <t>ROUND(PRODUCT(E$ROW_PU$:H$ROW_LUNG$),2)</t>
  </si>
  <si>
    <t>1.00</t>
  </si>
  <si>
    <t>3'</t>
  </si>
  <si>
    <t>SOMMANO n.</t>
  </si>
  <si>
    <t>ROUND(SUM(I$ROW_ID_SOMMANO_INIT$:I$ROW_ID_SOMMANO_FINE$),2)</t>
  </si>
  <si>
    <t>7.00</t>
  </si>
  <si>
    <t>49.99</t>
  </si>
  <si>
    <t>ROUND(PRODUCT(I$ROW_SOMMANO_QTA$:J$ROW_UNITARIO$),2)</t>
  </si>
  <si>
    <t>349.93</t>
  </si>
  <si>
    <t/>
  </si>
  <si>
    <t>348</t>
  </si>
  <si>
    <t>E4200.150.113</t>
  </si>
  <si>
    <t>Compresi: tubo protettivo in acciaio zincato e guaina in acciaio zincato ricoperta in PVC, quota parte cassetta di dorsale con etichetta per identificazione circuito, eventuali cassette rompitratta, cavi, collegamenti elettrici, eventuale cassetta terminale, morsettiere ed apparecchi terminali.	Tipo: cavo FG16(O)M16 (ex FG7(O)M1)</t>
  </si>
  <si>
    <t>M I S U R A Z I O N I:</t>
  </si>
  <si>
    <t/>
  </si>
  <si>
    <t>2.00</t>
  </si>
  <si>
    <t/>
  </si>
  <si>
    <t/>
  </si>
  <si>
    <t/>
  </si>
  <si>
    <t>ROUND(PRODUCT(E$ROW_PU$:H$ROW_LUNG$),2)</t>
  </si>
  <si>
    <t>2.00</t>
  </si>
  <si>
    <t>3'</t>
  </si>
  <si>
    <t>SOMMANO n.</t>
  </si>
  <si>
    <t>ROUND(SUM(I$ROW_ID_SOMMANO_INIT$:I$ROW_ID_SOMMANO_FINE$),2)</t>
  </si>
  <si>
    <t>2.00</t>
  </si>
  <si>
    <t>49.99</t>
  </si>
  <si>
    <t>ROUND(PRODUCT(I$ROW_SOMMANO_QTA$:J$ROW_UNITARIO$),2)</t>
  </si>
  <si>
    <t>99.98</t>
  </si>
  <si>
    <t/>
  </si>
  <si>
    <t>349</t>
  </si>
  <si>
    <t>1E.01.010.0040.b</t>
  </si>
  <si>
    <t>Dispersore a croce in acciaio zincato a caldo per immersione dopo lavorazione, a norme CEI 64-8, CEI 81-1, sezione 50x50x5 mm, con bandiera a 3 fori diam. 11 mm, per allacciamenti di corde, tondi, piatti e funi, nelle lunghezze: - 1.5 m</t>
  </si>
  <si>
    <t>M I S U R A Z I O N I:</t>
  </si>
  <si>
    <t/>
  </si>
  <si>
    <t>4.00</t>
  </si>
  <si>
    <t/>
  </si>
  <si>
    <t/>
  </si>
  <si>
    <t/>
  </si>
  <si>
    <t>ROUND(PRODUCT(E$ROW_PU$:H$ROW_LUNG$),2)</t>
  </si>
  <si>
    <t>4.00</t>
  </si>
  <si>
    <t>3'</t>
  </si>
  <si>
    <t>SOMMANO cad</t>
  </si>
  <si>
    <t>ROUND(SUM(I$ROW_ID_SOMMANO_INIT$:I$ROW_ID_SOMMANO_FINE$),2)</t>
  </si>
  <si>
    <t>4.00</t>
  </si>
  <si>
    <t>35.55</t>
  </si>
  <si>
    <t>ROUND(PRODUCT(I$ROW_SOMMANO_QTA$:J$ROW_UNITARIO$),2)</t>
  </si>
  <si>
    <t>142.20</t>
  </si>
  <si>
    <t/>
  </si>
  <si>
    <t>350</t>
  </si>
  <si>
    <t>1E.01.010.0085.d</t>
  </si>
  <si>
    <t>Fornitura  e posa di corda di rame nuda per impianto di terra, compresi i collegamenti e giunzioni ed ogni altro componente necessario per l'esecuzione a regola d'arte di sezione: 50 mmq</t>
  </si>
  <si>
    <t>M I S U R A Z I O N I:</t>
  </si>
  <si>
    <t/>
  </si>
  <si>
    <t>100.00</t>
  </si>
  <si>
    <t/>
  </si>
  <si>
    <t/>
  </si>
  <si>
    <t/>
  </si>
  <si>
    <t>ROUND(PRODUCT(E$ROW_PU$:H$ROW_LUNG$),2)</t>
  </si>
  <si>
    <t>100.00</t>
  </si>
  <si>
    <t>3'</t>
  </si>
  <si>
    <t>SOMMANO m</t>
  </si>
  <si>
    <t>ROUND(SUM(I$ROW_ID_SOMMANO_INIT$:I$ROW_ID_SOMMANO_FINE$),2)</t>
  </si>
  <si>
    <t>100.00</t>
  </si>
  <si>
    <t>4.30</t>
  </si>
  <si>
    <t>ROUND(PRODUCT(I$ROW_SOMMANO_QTA$:J$ROW_UNITARIO$),2)</t>
  </si>
  <si>
    <t>430.00</t>
  </si>
  <si>
    <t/>
  </si>
  <si>
    <t>351</t>
  </si>
  <si>
    <t>1E.01.040.0020</t>
  </si>
  <si>
    <t>Piastra equipotenziale con piastra in acciaio zincato galvanicamente, coperchio in plastica antiurto, morsettiera in ottone nichelato, collegamenti per tondo diam 8÷10 mm e piatto da 30 mm e 7 conduttori per sezioni fino a 25 mmq</t>
  </si>
  <si>
    <t>M I S U R A Z I O N I:</t>
  </si>
  <si>
    <t/>
  </si>
  <si>
    <t>1.00</t>
  </si>
  <si>
    <t/>
  </si>
  <si>
    <t/>
  </si>
  <si>
    <t/>
  </si>
  <si>
    <t>ROUND(PRODUCT(E$ROW_PU$:H$ROW_LUNG$),2)</t>
  </si>
  <si>
    <t>1.00</t>
  </si>
  <si>
    <t>3'</t>
  </si>
  <si>
    <t>SOMMANO cad</t>
  </si>
  <si>
    <t>ROUND(SUM(I$ROW_ID_SOMMANO_INIT$:I$ROW_ID_SOMMANO_FINE$),2)</t>
  </si>
  <si>
    <t>1.00</t>
  </si>
  <si>
    <t>69.49</t>
  </si>
  <si>
    <t>ROUND(PRODUCT(I$ROW_SOMMANO_QTA$:J$ROW_UNITARIO$),2)</t>
  </si>
  <si>
    <t>69.49</t>
  </si>
  <si>
    <t/>
  </si>
  <si>
    <t>352</t>
  </si>
  <si>
    <t>1C.12.620.0140.a</t>
  </si>
  <si>
    <t>Fornitura e posa in opera di pozzetto prefabbricato in calcestruzzo della dimensione interna di cm 60x60, completo di chiusino o solettina in calcestruzzo, compreso scavo e rinterro, la formazione del fondo di appoggio, le sigillature e qualsiasi altra operazione necessaria per dare l'opera finita, con le seguenti caratteristiche: - pozzetto con fondo  e chiusino, altezza cm 70 circa</t>
  </si>
  <si>
    <t>M I S U R A Z I O N I:</t>
  </si>
  <si>
    <t/>
  </si>
  <si>
    <t>4.00</t>
  </si>
  <si>
    <t/>
  </si>
  <si>
    <t/>
  </si>
  <si>
    <t/>
  </si>
  <si>
    <t>ROUND(PRODUCT(E$ROW_PU$:H$ROW_LUNG$),2)</t>
  </si>
  <si>
    <t>4.00</t>
  </si>
  <si>
    <t>3'</t>
  </si>
  <si>
    <t>SOMMANO cad</t>
  </si>
  <si>
    <t>ROUND(SUM(I$ROW_ID_SOMMANO_INIT$:I$ROW_ID_SOMMANO_FINE$),2)</t>
  </si>
  <si>
    <t>4.00</t>
  </si>
  <si>
    <t>116.49</t>
  </si>
  <si>
    <t>ROUND(PRODUCT(I$ROW_SOMMANO_QTA$:J$ROW_UNITARIO$),2)</t>
  </si>
  <si>
    <t>465.96</t>
  </si>
  <si>
    <t/>
  </si>
  <si>
    <t>353</t>
  </si>
  <si>
    <t>1E.01.040.0115</t>
  </si>
  <si>
    <t>Collegamenti equipotenziali in opera finiti per installazione all'interno di locali medici o tecnici avendo in loco piastra equipotenziale, e/o all'esterno d'edificio da proteggere; compresa la misura e rilascio della continuità e rilascio della relativa certificazione.</t>
  </si>
  <si>
    <t>M I S U R A Z I O N I:</t>
  </si>
  <si>
    <t/>
  </si>
  <si>
    <t>13.00</t>
  </si>
  <si>
    <t/>
  </si>
  <si>
    <t/>
  </si>
  <si>
    <t/>
  </si>
  <si>
    <t>ROUND(PRODUCT(E$ROW_PU$:H$ROW_LUNG$),2)</t>
  </si>
  <si>
    <t>13.00</t>
  </si>
  <si>
    <t>3'</t>
  </si>
  <si>
    <t>SOMMANO cad</t>
  </si>
  <si>
    <t>ROUND(SUM(I$ROW_ID_SOMMANO_INIT$:I$ROW_ID_SOMMANO_FINE$),2)</t>
  </si>
  <si>
    <t>13.00</t>
  </si>
  <si>
    <t>25.66</t>
  </si>
  <si>
    <t>ROUND(PRODUCT(I$ROW_SOMMANO_QTA$:J$ROW_UNITARIO$),2)</t>
  </si>
  <si>
    <t>333.58</t>
  </si>
  <si>
    <t/>
  </si>
  <si>
    <t>354</t>
  </si>
  <si>
    <t>1E.02.060.0075.a</t>
  </si>
  <si>
    <t>Derivazione da incasso per impianti di segnalazione o di comunicazione realizzate con tubo protettivo flessibile o rigido in PVC ad alta resistenza allo schiacciamento, conduttori in rame ricotto isolato conformi ai requisiti previsti dalla Normativa Europea Regolamento UE 305/2011 - Prodotti da Costruzione CPR,  tipologia conduttori e sezione adeguati all'utilizzo, scatole da incasso, frutti componibili, placche e supporti, prese telefoniche/dati o citofoniche, relè di segnalazione e simili. Il tutto in opera incassato nel muro, compresa linea di collegamento allo specifico punto di derivazione, assistenza per il trasporto dei materiali al piano. Restano esclusi alimentatori, apparecchiature terminali e di comando quali citofoni, altoparlanti, rivelatori di fumo e centralino di controllo:- pulsante di chiamata campanello 24 V, compresa la rispettiva catena di segnalazione a guida di luce o a numerazione centrale (relè serie - suoneria - relè segnale - lampada segnale interna e/o esterna - pulsante annullo - ecc)</t>
  </si>
  <si>
    <t>M I S U R A Z I O N I:</t>
  </si>
  <si>
    <t/>
  </si>
  <si>
    <t>3.00</t>
  </si>
  <si>
    <t/>
  </si>
  <si>
    <t/>
  </si>
  <si>
    <t/>
  </si>
  <si>
    <t>ROUND(PRODUCT(E$ROW_PU$:H$ROW_LUNG$),2)</t>
  </si>
  <si>
    <t>3.00</t>
  </si>
  <si>
    <t>3'</t>
  </si>
  <si>
    <t>SOMMANO cad</t>
  </si>
  <si>
    <t>ROUND(SUM(I$ROW_ID_SOMMANO_INIT$:I$ROW_ID_SOMMANO_FINE$),2)</t>
  </si>
  <si>
    <t>3.00</t>
  </si>
  <si>
    <t>155.47</t>
  </si>
  <si>
    <t>ROUND(PRODUCT(I$ROW_SOMMANO_QTA$:J$ROW_UNITARIO$),2)</t>
  </si>
  <si>
    <t>466.41</t>
  </si>
  <si>
    <t/>
  </si>
  <si>
    <t>355</t>
  </si>
  <si>
    <t>E4300.075.001</t>
  </si>
  <si>
    <t>Corpo illuminante a sospensione LED ad emissione diretta 24W, 3000k, UGR&lt;16, CRI&gt;90, IP40, flusso 2329lm, alimentatore DALI.	Compresi: allacciamenti elettrici, punto luce, alimentatore, lampade, accessori di fissaggio e cordino di sicurezza antisismico.	</t>
  </si>
  <si>
    <t>M I S U R A Z I O N I:</t>
  </si>
  <si>
    <t>Piano terra</t>
  </si>
  <si>
    <t>3.00</t>
  </si>
  <si>
    <t/>
  </si>
  <si>
    <t/>
  </si>
  <si>
    <t/>
  </si>
  <si>
    <t>ROUND(PRODUCT(E$ROW_PU$:H$ROW_LUNG$),2)</t>
  </si>
  <si>
    <t>3.00</t>
  </si>
  <si>
    <t>3'</t>
  </si>
  <si>
    <t>SOMMANO n.</t>
  </si>
  <si>
    <t>ROUND(SUM(I$ROW_ID_SOMMANO_INIT$:I$ROW_ID_SOMMANO_FINE$),2)</t>
  </si>
  <si>
    <t>3.00</t>
  </si>
  <si>
    <t>471.13</t>
  </si>
  <si>
    <t>ROUND(PRODUCT(I$ROW_SOMMANO_QTA$:J$ROW_UNITARIO$),2)</t>
  </si>
  <si>
    <t>1413.39</t>
  </si>
  <si>
    <t/>
  </si>
  <si>
    <t>356</t>
  </si>
  <si>
    <t>E4300.075.002</t>
  </si>
  <si>
    <t>Corpo illuminante a plafone LED ad emissione diretta 48W, 3000k, UGR&lt;19, CRI&gt;90, IP40, flusso 4643lm, alimentatore DALI.	Compresi: allacciamenti elettrici, punto luce, alimentatore, lampade, accessori di fissaggio e cordino di sicurezza antisismico.	</t>
  </si>
  <si>
    <t>M I S U R A Z I O N I:</t>
  </si>
  <si>
    <t>Piano terra</t>
  </si>
  <si>
    <t>4.00</t>
  </si>
  <si>
    <t/>
  </si>
  <si>
    <t/>
  </si>
  <si>
    <t/>
  </si>
  <si>
    <t>ROUND(PRODUCT(E$ROW_PU$:H$ROW_LUNG$),2)</t>
  </si>
  <si>
    <t>4.00</t>
  </si>
  <si>
    <t>Piano primo</t>
  </si>
  <si>
    <t>4.00</t>
  </si>
  <si>
    <t/>
  </si>
  <si>
    <t/>
  </si>
  <si>
    <t/>
  </si>
  <si>
    <t>ROUND(PRODUCT(E$ROW_PU$:H$ROW_LUNG$),2)</t>
  </si>
  <si>
    <t>4.00</t>
  </si>
  <si>
    <t>3'</t>
  </si>
  <si>
    <t>SOMMANO n.</t>
  </si>
  <si>
    <t>ROUND(SUM(I$ROW_ID_SOMMANO_INIT$:I$ROW_ID_SOMMANO_FINE$),2)</t>
  </si>
  <si>
    <t>8.00</t>
  </si>
  <si>
    <t>441.74</t>
  </si>
  <si>
    <t>ROUND(PRODUCT(I$ROW_SOMMANO_QTA$:J$ROW_UNITARIO$),2)</t>
  </si>
  <si>
    <t>3533.92</t>
  </si>
  <si>
    <t/>
  </si>
  <si>
    <t>357</t>
  </si>
  <si>
    <t>E4300.075.003</t>
  </si>
  <si>
    <t>Corpo illuminante a plafone LED ad emissione diretta 66W, 3000k, UGR&lt;19, CRI&gt;90, IP40, flusso 6384lm, alimentatore DALI.	Compresi: allacciamenti elettrici, punto luce, alimentatore, lampade, accessori di fissaggio e cordino di sicurezza antisismico.	</t>
  </si>
  <si>
    <t>M I S U R A Z I O N I:</t>
  </si>
  <si>
    <t>Piano terra</t>
  </si>
  <si>
    <t>16.00</t>
  </si>
  <si>
    <t/>
  </si>
  <si>
    <t/>
  </si>
  <si>
    <t/>
  </si>
  <si>
    <t>ROUND(PRODUCT(E$ROW_PU$:H$ROW_LUNG$),2)</t>
  </si>
  <si>
    <t>16.00</t>
  </si>
  <si>
    <t>3'</t>
  </si>
  <si>
    <t>SOMMANO n.</t>
  </si>
  <si>
    <t>ROUND(SUM(I$ROW_ID_SOMMANO_INIT$:I$ROW_ID_SOMMANO_FINE$),2)</t>
  </si>
  <si>
    <t>16.00</t>
  </si>
  <si>
    <t>522.25</t>
  </si>
  <si>
    <t>ROUND(PRODUCT(I$ROW_SOMMANO_QTA$:J$ROW_UNITARIO$),2)</t>
  </si>
  <si>
    <t>8356.00</t>
  </si>
  <si>
    <t/>
  </si>
  <si>
    <t>358</t>
  </si>
  <si>
    <t>E4300.075.004</t>
  </si>
  <si>
    <t>Piantana in alluminio composta da n.6 faretti LED orientabili, apparecchio a luce diretta  IP 20, 6x9W, alimentatore DALI	Compresi: allacciamenti elettrici, punto luce, alimentatore, lampade e accessori di fissaggio.	</t>
  </si>
  <si>
    <t>M I S U R A Z I O N I:</t>
  </si>
  <si>
    <t>Piano terra</t>
  </si>
  <si>
    <t>4.00</t>
  </si>
  <si>
    <t/>
  </si>
  <si>
    <t/>
  </si>
  <si>
    <t/>
  </si>
  <si>
    <t>ROUND(PRODUCT(E$ROW_PU$:H$ROW_LUNG$),2)</t>
  </si>
  <si>
    <t>4.00</t>
  </si>
  <si>
    <t>Piano primo</t>
  </si>
  <si>
    <t>24.00</t>
  </si>
  <si>
    <t/>
  </si>
  <si>
    <t/>
  </si>
  <si>
    <t/>
  </si>
  <si>
    <t>ROUND(PRODUCT(E$ROW_PU$:H$ROW_LUNG$),2)</t>
  </si>
  <si>
    <t>24.00</t>
  </si>
  <si>
    <t>3'</t>
  </si>
  <si>
    <t>SOMMANO n.</t>
  </si>
  <si>
    <t>ROUND(SUM(I$ROW_ID_SOMMANO_INIT$:I$ROW_ID_SOMMANO_FINE$),2)</t>
  </si>
  <si>
    <t>28.00</t>
  </si>
  <si>
    <t>1507.09</t>
  </si>
  <si>
    <t>ROUND(PRODUCT(I$ROW_SOMMANO_QTA$:J$ROW_UNITARIO$),2)</t>
  </si>
  <si>
    <t>42198.52</t>
  </si>
  <si>
    <t/>
  </si>
  <si>
    <t>359</t>
  </si>
  <si>
    <t>E4300.075.005</t>
  </si>
  <si>
    <t>Corpo illuminante per installazione a parete LED dotato di n.2 proiettori LED orietabili 9W, IP20 alimentatore DALI	Compresi: allacciamenti elettrici, punto luce, alimentatore, lampade, accessori di fissaggio e cordino di sicurezza antisismico.	</t>
  </si>
  <si>
    <t>M I S U R A Z I O N I:</t>
  </si>
  <si>
    <t>Piano terra</t>
  </si>
  <si>
    <t>4.00</t>
  </si>
  <si>
    <t/>
  </si>
  <si>
    <t/>
  </si>
  <si>
    <t/>
  </si>
  <si>
    <t>ROUND(PRODUCT(E$ROW_PU$:H$ROW_LUNG$),2)</t>
  </si>
  <si>
    <t>4.00</t>
  </si>
  <si>
    <t>Piano primo</t>
  </si>
  <si>
    <t>3.00</t>
  </si>
  <si>
    <t/>
  </si>
  <si>
    <t/>
  </si>
  <si>
    <t/>
  </si>
  <si>
    <t>ROUND(PRODUCT(E$ROW_PU$:H$ROW_LUNG$),2)</t>
  </si>
  <si>
    <t>3.00</t>
  </si>
  <si>
    <t>3'</t>
  </si>
  <si>
    <t>SOMMANO n.</t>
  </si>
  <si>
    <t>ROUND(SUM(I$ROW_ID_SOMMANO_INIT$:I$ROW_ID_SOMMANO_FINE$),2)</t>
  </si>
  <si>
    <t>7.00</t>
  </si>
  <si>
    <t>228.26</t>
  </si>
  <si>
    <t>ROUND(PRODUCT(I$ROW_SOMMANO_QTA$:J$ROW_UNITARIO$),2)</t>
  </si>
  <si>
    <t>1597.82</t>
  </si>
  <si>
    <t/>
  </si>
  <si>
    <t>360</t>
  </si>
  <si>
    <t>E4300.075.006</t>
  </si>
  <si>
    <t>Corpo illuminante a plafone LED emissione luce diretta 12W, IP40, 3000K, con alimentatore DALI	Compresi: allacciamenti elettrici, punto luce, alimentatore, lampade, accessori di fissaggio e cordino di sicurezza antisismico.	</t>
  </si>
  <si>
    <t>M I S U R A Z I O N I:</t>
  </si>
  <si>
    <t>Piano terra</t>
  </si>
  <si>
    <t>8.00</t>
  </si>
  <si>
    <t/>
  </si>
  <si>
    <t/>
  </si>
  <si>
    <t/>
  </si>
  <si>
    <t>ROUND(PRODUCT(E$ROW_PU$:H$ROW_LUNG$),2)</t>
  </si>
  <si>
    <t>8.00</t>
  </si>
  <si>
    <t>3'</t>
  </si>
  <si>
    <t>SOMMANO n.</t>
  </si>
  <si>
    <t>ROUND(SUM(I$ROW_ID_SOMMANO_INIT$:I$ROW_ID_SOMMANO_FINE$),2)</t>
  </si>
  <si>
    <t>8.00</t>
  </si>
  <si>
    <t>304.19</t>
  </si>
  <si>
    <t>ROUND(PRODUCT(I$ROW_SOMMANO_QTA$:J$ROW_UNITARIO$),2)</t>
  </si>
  <si>
    <t>2433.52</t>
  </si>
  <si>
    <t/>
  </si>
  <si>
    <t>361</t>
  </si>
  <si>
    <t>E4300.075.007</t>
  </si>
  <si>
    <t>Corpo illuminante a sospensione LED con emissione luce diretta ed indiretta montaggio su binario, 23+13W, IP20	Compresi: allacciamenti elettrici, punto luce, alimentatore, lampade, accessori di fissaggio e cordino di sicurezza antisismico.	</t>
  </si>
  <si>
    <t>M I S U R A Z I O N I:</t>
  </si>
  <si>
    <t>Piano terra</t>
  </si>
  <si>
    <t>17.00</t>
  </si>
  <si>
    <t/>
  </si>
  <si>
    <t/>
  </si>
  <si>
    <t/>
  </si>
  <si>
    <t>ROUND(PRODUCT(E$ROW_PU$:H$ROW_LUNG$),2)</t>
  </si>
  <si>
    <t>17.00</t>
  </si>
  <si>
    <t>Piano primo</t>
  </si>
  <si>
    <t>14.00</t>
  </si>
  <si>
    <t/>
  </si>
  <si>
    <t/>
  </si>
  <si>
    <t/>
  </si>
  <si>
    <t>ROUND(PRODUCT(E$ROW_PU$:H$ROW_LUNG$),2)</t>
  </si>
  <si>
    <t>14.00</t>
  </si>
  <si>
    <t>3'</t>
  </si>
  <si>
    <t>SOMMANO n.</t>
  </si>
  <si>
    <t>ROUND(SUM(I$ROW_ID_SOMMANO_INIT$:I$ROW_ID_SOMMANO_FINE$),2)</t>
  </si>
  <si>
    <t>31.00</t>
  </si>
  <si>
    <t>1018.64</t>
  </si>
  <si>
    <t>ROUND(PRODUCT(I$ROW_SOMMANO_QTA$:J$ROW_UNITARIO$),2)</t>
  </si>
  <si>
    <t>31577.84</t>
  </si>
  <si>
    <t/>
  </si>
  <si>
    <t>362</t>
  </si>
  <si>
    <t>E4300.075.008</t>
  </si>
  <si>
    <t>Corpo illuminante ad incasso, applicabile a pavimento o terreno, IP68, IK10, 15W alimentatore DALI		Compresi: allacciamenti elettrici, punto luce, alimentatore, lampade, accessori di fissaggio e cordino di sicurezza antisismico.	</t>
  </si>
  <si>
    <t>M I S U R A Z I O N I:</t>
  </si>
  <si>
    <t>Aree esterne </t>
  </si>
  <si>
    <t>30.00</t>
  </si>
  <si>
    <t/>
  </si>
  <si>
    <t/>
  </si>
  <si>
    <t/>
  </si>
  <si>
    <t>ROUND(PRODUCT(E$ROW_PU$:H$ROW_LUNG$),2)</t>
  </si>
  <si>
    <t>30.00</t>
  </si>
  <si>
    <t>3'</t>
  </si>
  <si>
    <t>SOMMANO n.</t>
  </si>
  <si>
    <t>ROUND(SUM(I$ROW_ID_SOMMANO_INIT$:I$ROW_ID_SOMMANO_FINE$),2)</t>
  </si>
  <si>
    <t>30.00</t>
  </si>
  <si>
    <t>523.85</t>
  </si>
  <si>
    <t>ROUND(PRODUCT(I$ROW_SOMMANO_QTA$:J$ROW_UNITARIO$),2)</t>
  </si>
  <si>
    <t>15715.50</t>
  </si>
  <si>
    <t/>
  </si>
  <si>
    <t>363</t>
  </si>
  <si>
    <t>E4000.200.001</t>
  </si>
  <si>
    <t>Punto luce da incasso a parete/soffitto eseguito con tubazione flessibile in PVC, cavi tipo FG17 (ex N07G9-K) sez. minima 1,5mmq, collegamenti elettrici e cassetta di derivazione sulla dorsale.</t>
  </si>
  <si>
    <t>M I S U R A Z I O N I:</t>
  </si>
  <si>
    <t>Specchio bagno</t>
  </si>
  <si>
    <t>5.00</t>
  </si>
  <si>
    <t/>
  </si>
  <si>
    <t/>
  </si>
  <si>
    <t/>
  </si>
  <si>
    <t>ROUND(PRODUCT(E$ROW_PU$:H$ROW_LUNG$),2)</t>
  </si>
  <si>
    <t>5.00</t>
  </si>
  <si>
    <t>3'</t>
  </si>
  <si>
    <t>SOMMANO n.</t>
  </si>
  <si>
    <t>ROUND(SUM(I$ROW_ID_SOMMANO_INIT$:I$ROW_ID_SOMMANO_FINE$),2)</t>
  </si>
  <si>
    <t>5.00</t>
  </si>
  <si>
    <t>41.46</t>
  </si>
  <si>
    <t>ROUND(PRODUCT(I$ROW_SOMMANO_QTA$:J$ROW_UNITARIO$),2)</t>
  </si>
  <si>
    <t>207.30</t>
  </si>
  <si>
    <t/>
  </si>
  <si>
    <t>364</t>
  </si>
  <si>
    <t>1E.06.060.0140.c</t>
  </si>
  <si>
    <t>Plafoniera a tenuta stagna per installazione diretta a parete o a soffitto, o a sospensione. Prodotto in conformità alle norme EN 60598-1  CEI 34-21, grado di protezione IP66 - IK08 in conformità alle norme EN 60529 e EN 50102.  Corpo stampato ad iniezione in policarbonato infrangibile ed autoestinguente di elevata resistenza meccanica, diffusore stampato ad iniezione in policarbonato trasparente, prismatizzato internamente, autoestinguente, stabilizzato ai raggi UV,  riflettore in alluminio speculare,  completa di connettore per installazione rapida;  equipaggiata con - lunghezza: - monolampada led 4000K 3700 lm potenza 29 w - lunghezza 1600 mm</t>
  </si>
  <si>
    <t>M I S U R A Z I O N I:</t>
  </si>
  <si>
    <t/>
  </si>
  <si>
    <t>30.00</t>
  </si>
  <si>
    <t/>
  </si>
  <si>
    <t/>
  </si>
  <si>
    <t/>
  </si>
  <si>
    <t>ROUND(PRODUCT(E$ROW_PU$:H$ROW_LUNG$),2)</t>
  </si>
  <si>
    <t>30.00</t>
  </si>
  <si>
    <t>3'</t>
  </si>
  <si>
    <t>SOMMANO cad</t>
  </si>
  <si>
    <t>ROUND(SUM(I$ROW_ID_SOMMANO_INIT$:I$ROW_ID_SOMMANO_FINE$),2)</t>
  </si>
  <si>
    <t>30.00</t>
  </si>
  <si>
    <t>148.96</t>
  </si>
  <si>
    <t>ROUND(PRODUCT(I$ROW_SOMMANO_QTA$:J$ROW_UNITARIO$),2)</t>
  </si>
  <si>
    <t>4468.80</t>
  </si>
  <si>
    <t/>
  </si>
  <si>
    <t>365</t>
  </si>
  <si>
    <t>E4301.409.001</t>
  </si>
  <si>
    <t>Fornitura e posa in opera di corpo illuminante con lampade fluorescenti compatte (TC) per posa in vista, grado di protezione IP65, corpo di forma rotonda in alluminio, diffusore opalino antiurto trasparente.	Compresi: allacciamenti elettrici, alimentatore, lampade, accessori di fissaggio e punto luce con tubazione in pvc, punto luce.</t>
  </si>
  <si>
    <t>M I S U R A Z I O N I:</t>
  </si>
  <si>
    <t/>
  </si>
  <si>
    <t>2.00</t>
  </si>
  <si>
    <t/>
  </si>
  <si>
    <t/>
  </si>
  <si>
    <t/>
  </si>
  <si>
    <t>ROUND(PRODUCT(E$ROW_PU$:H$ROW_LUNG$),2)</t>
  </si>
  <si>
    <t>2.00</t>
  </si>
  <si>
    <t>3'</t>
  </si>
  <si>
    <t>SOMMANO n.</t>
  </si>
  <si>
    <t>ROUND(SUM(I$ROW_ID_SOMMANO_INIT$:I$ROW_ID_SOMMANO_FINE$),2)</t>
  </si>
  <si>
    <t>2.00</t>
  </si>
  <si>
    <t>112.60</t>
  </si>
  <si>
    <t>ROUND(PRODUCT(I$ROW_SOMMANO_QTA$:J$ROW_UNITARIO$),2)</t>
  </si>
  <si>
    <t>225.20</t>
  </si>
  <si>
    <t/>
  </si>
  <si>
    <t>366</t>
  </si>
  <si>
    <t>015028</t>
  </si>
  <si>
    <t>Relè crepuscolare elettronico, in contenitore in ABS da esterno installato a muro o su palo, soglia di intervento regolabile 3-70 lux, ritardo fisso 10 sec, grado di protezione IP 53, portata relè 10 A per carico resistivo, alimentazione 230 V c.a.</t>
  </si>
  <si>
    <t>M I S U R A Z I O N I:</t>
  </si>
  <si>
    <t/>
  </si>
  <si>
    <t>1.00</t>
  </si>
  <si>
    <t/>
  </si>
  <si>
    <t/>
  </si>
  <si>
    <t/>
  </si>
  <si>
    <t>ROUND(PRODUCT(E$ROW_PU$:H$ROW_LUNG$),2)</t>
  </si>
  <si>
    <t>1.00</t>
  </si>
  <si>
    <t>3'</t>
  </si>
  <si>
    <t>SOMMANO cad</t>
  </si>
  <si>
    <t>ROUND(SUM(I$ROW_ID_SOMMANO_INIT$:I$ROW_ID_SOMMANO_FINE$),2)</t>
  </si>
  <si>
    <t>1.00</t>
  </si>
  <si>
    <t>63.05</t>
  </si>
  <si>
    <t>ROUND(PRODUCT(I$ROW_SOMMANO_QTA$:J$ROW_UNITARIO$),2)</t>
  </si>
  <si>
    <t>63.05</t>
  </si>
  <si>
    <t/>
  </si>
  <si>
    <t>367</t>
  </si>
  <si>
    <t>1E.13.010.0020.a</t>
  </si>
  <si>
    <t>Centrale di rivelazione analogico/indirizzata equipaggiata di 2 loops espandibile a 4 loops tramite modulo opzionale. Gestione di max. 128 indirizzi per singolo loop. La centrale dovrà disporre di  3 uscite RS232, 3 uscite USB, 1 uscita standard 10/100 Base T per connessione locale su LAN o remota WAN tramite rete Ethernet. La centrale consente il collegamento su rete locale e dedicata RS485 (con modulo network opzionale) di 32 elementi indirizzati quali centrali, o pannelli di ripetizione globali. La centrale dispone di pannello di controllo con display grafico, jog dial di navigazione e tasti per la selezione delle funzioni. Memoria di 9999 eventi. La programmazione può essere effettuata tramite programma specifico con PC collegato localmente tramite ingressi USB o remotamente tramite connessione TCP/IP. La centrale dispone di alimentatore caricabatteria interno 4A con spazio per 2 batterie 12V - 15Ah. Moduli di zona a led opzionali (20 o 40 zone). La centrale è conforme alle norme EN54  pt.2 - 4. Componenti:- equipaggiamento base</t>
  </si>
  <si>
    <t>M I S U R A Z I O N I:</t>
  </si>
  <si>
    <t/>
  </si>
  <si>
    <t>1.00</t>
  </si>
  <si>
    <t/>
  </si>
  <si>
    <t/>
  </si>
  <si>
    <t/>
  </si>
  <si>
    <t>ROUND(PRODUCT(E$ROW_PU$:H$ROW_LUNG$),2)</t>
  </si>
  <si>
    <t>1.00</t>
  </si>
  <si>
    <t>3'</t>
  </si>
  <si>
    <t>SOMMANO cad</t>
  </si>
  <si>
    <t>ROUND(SUM(I$ROW_ID_SOMMANO_INIT$:I$ROW_ID_SOMMANO_FINE$),2)</t>
  </si>
  <si>
    <t>1.00</t>
  </si>
  <si>
    <t>1667.72</t>
  </si>
  <si>
    <t>ROUND(PRODUCT(I$ROW_SOMMANO_QTA$:J$ROW_UNITARIO$),2)</t>
  </si>
  <si>
    <t>1667.72</t>
  </si>
  <si>
    <t/>
  </si>
  <si>
    <t>368</t>
  </si>
  <si>
    <t>1E.13.010.0040.a</t>
  </si>
  <si>
    <t>Componenti per ampliamenti: - modulo di espansione per 2 loops. Installazione diretta all'interno della centrale su bus di collegamento moduli.</t>
  </si>
  <si>
    <t>M I S U R A Z I O N I:</t>
  </si>
  <si>
    <t/>
  </si>
  <si>
    <t>1.00</t>
  </si>
  <si>
    <t/>
  </si>
  <si>
    <t/>
  </si>
  <si>
    <t/>
  </si>
  <si>
    <t>ROUND(PRODUCT(E$ROW_PU$:H$ROW_LUNG$),2)</t>
  </si>
  <si>
    <t>1.00</t>
  </si>
  <si>
    <t>3'</t>
  </si>
  <si>
    <t>SOMMANO cad</t>
  </si>
  <si>
    <t>ROUND(SUM(I$ROW_ID_SOMMANO_INIT$:I$ROW_ID_SOMMANO_FINE$),2)</t>
  </si>
  <si>
    <t>1.00</t>
  </si>
  <si>
    <t>301.33</t>
  </si>
  <si>
    <t>ROUND(PRODUCT(I$ROW_SOMMANO_QTA$:J$ROW_UNITARIO$),2)</t>
  </si>
  <si>
    <t>301.33</t>
  </si>
  <si>
    <t/>
  </si>
  <si>
    <t>369</t>
  </si>
  <si>
    <t>1E.13.060.0020</t>
  </si>
  <si>
    <t>Combinatore telefonico vocale in contenitore metallico, alimentazione 12Vdc, 4 canali di allarme + batteria bassa, 2 canali di blocco, 4 messaggi di allarme + messaggio comune + batteria bassa + stato impianto + guasto linea + stato uscita rele'. Possibilita' di attivazione remota tramite telefono di 2 uscite e di interrogazione su stato impianto e ultimo allarme. Alloggia accumulatore da 2,2Ah. Dim. :  300 x 260 x 65 mm. Assorbimento: 60 mA. Numero canali : 4+ canale controllo basso livello di alimentazione.</t>
  </si>
  <si>
    <t>M I S U R A Z I O N I:</t>
  </si>
  <si>
    <t/>
  </si>
  <si>
    <t>1.00</t>
  </si>
  <si>
    <t/>
  </si>
  <si>
    <t/>
  </si>
  <si>
    <t/>
  </si>
  <si>
    <t>ROUND(PRODUCT(E$ROW_PU$:H$ROW_LUNG$),2)</t>
  </si>
  <si>
    <t>1.00</t>
  </si>
  <si>
    <t>3'</t>
  </si>
  <si>
    <t>SOMMANO cad</t>
  </si>
  <si>
    <t>ROUND(SUM(I$ROW_ID_SOMMANO_INIT$:I$ROW_ID_SOMMANO_FINE$),2)</t>
  </si>
  <si>
    <t>1.00</t>
  </si>
  <si>
    <t>445.10</t>
  </si>
  <si>
    <t>ROUND(PRODUCT(I$ROW_SOMMANO_QTA$:J$ROW_UNITARIO$),2)</t>
  </si>
  <si>
    <t>445.10</t>
  </si>
  <si>
    <t/>
  </si>
  <si>
    <t>370</t>
  </si>
  <si>
    <t>1E.13.020.0010.a</t>
  </si>
  <si>
    <t>Rivelatori a basso profilo, tipologie:- sensore ottico di fumo ad effetto Tyndall di tipo analogico/indirizzato. Equipaggiato di 2 led per la segnalazione delle condizioni di allarme oltre ad una uscita elettronica per il collegamento di una segnalazione remota a basso assorbimento. Il sensore dispone di camera ottica rimovibile e sostituibile localmente senza l'ausilio di attrezzature particolari e senza necessità di ricalibratura. Conforme alle norme EN54  pt.7, con dichiarazione DOP.</t>
  </si>
  <si>
    <t>M I S U R A Z I O N I:</t>
  </si>
  <si>
    <t/>
  </si>
  <si>
    <t>42.00</t>
  </si>
  <si>
    <t/>
  </si>
  <si>
    <t/>
  </si>
  <si>
    <t/>
  </si>
  <si>
    <t>ROUND(PRODUCT(E$ROW_PU$:H$ROW_LUNG$),2)</t>
  </si>
  <si>
    <t>42.00</t>
  </si>
  <si>
    <t>3'</t>
  </si>
  <si>
    <t>SOMMANO cad</t>
  </si>
  <si>
    <t>ROUND(SUM(I$ROW_ID_SOMMANO_INIT$:I$ROW_ID_SOMMANO_FINE$),2)</t>
  </si>
  <si>
    <t>42.00</t>
  </si>
  <si>
    <t>98.35</t>
  </si>
  <si>
    <t>ROUND(PRODUCT(I$ROW_SOMMANO_QTA$:J$ROW_UNITARIO$),2)</t>
  </si>
  <si>
    <t>4130.70</t>
  </si>
  <si>
    <t/>
  </si>
  <si>
    <t>371</t>
  </si>
  <si>
    <t>1E.13.020.0010.d</t>
  </si>
  <si>
    <t>Rivelatori a basso profilo, tipologie:- rivelatore termovelocimetrico analogico indirizzato costituito da un doppio termistore. Intervento con veloce incremento di temperatura (10°C al minuto) od al raggiungimento di 58°C. Dotato di protocollo digitale avanzato che garantisce maggiori possibilità di gestione, capacità e flessibilità. Doppio led tricolore (rosso, verde e giallo) per visualizzazione a 360° programmabile lampeggiante o fisso.  Dotato di isolatore di corto circuito. Certificato CPR in accordo alle Normative EN54 parte 5 e 17. Alimentazione 15-32Vcc. Temperatura di funzionamento da -30 a +70°C. Umidità relativa sino a 93% senza condensa. </t>
  </si>
  <si>
    <t>M I S U R A Z I O N I:</t>
  </si>
  <si>
    <t/>
  </si>
  <si>
    <t>1.00</t>
  </si>
  <si>
    <t/>
  </si>
  <si>
    <t/>
  </si>
  <si>
    <t/>
  </si>
  <si>
    <t>ROUND(PRODUCT(E$ROW_PU$:H$ROW_LUNG$),2)</t>
  </si>
  <si>
    <t>1.00</t>
  </si>
  <si>
    <t>3'</t>
  </si>
  <si>
    <t>SOMMANO cad</t>
  </si>
  <si>
    <t>ROUND(SUM(I$ROW_ID_SOMMANO_INIT$:I$ROW_ID_SOMMANO_FINE$),2)</t>
  </si>
  <si>
    <t>1.00</t>
  </si>
  <si>
    <t>123.16</t>
  </si>
  <si>
    <t>ROUND(PRODUCT(I$ROW_SOMMANO_QTA$:J$ROW_UNITARIO$),2)</t>
  </si>
  <si>
    <t>123.16</t>
  </si>
  <si>
    <t/>
  </si>
  <si>
    <t>372</t>
  </si>
  <si>
    <t>1E.13.020.0050.a</t>
  </si>
  <si>
    <t>Pulsanti manuali indirizzabili:- pulsante indirizzato manuale da interno a rottura vetro, provvisto di led rosso per la segnalazione locale di allarme, doppio isolatore per protezione della linea di comunicazione. Fornito con chiave di test,  certificato CPR in accordo alla Normativa EN 54 parte 11 e 17. Alimentazione 15-28Vcc., corrente a riposo di 200 microA ed in allarme di 5mA con led attivo. Temperatura di funzionamento da 0°C a +50°C. Umidità relativa sino a 95%. Grado di protezione IP24D.</t>
  </si>
  <si>
    <t>M I S U R A Z I O N I:</t>
  </si>
  <si>
    <t/>
  </si>
  <si>
    <t>7.00</t>
  </si>
  <si>
    <t/>
  </si>
  <si>
    <t/>
  </si>
  <si>
    <t/>
  </si>
  <si>
    <t>ROUND(PRODUCT(E$ROW_PU$:H$ROW_LUNG$),2)</t>
  </si>
  <si>
    <t>7.00</t>
  </si>
  <si>
    <t>3'</t>
  </si>
  <si>
    <t>SOMMANO cad</t>
  </si>
  <si>
    <t>ROUND(SUM(I$ROW_ID_SOMMANO_INIT$:I$ROW_ID_SOMMANO_FINE$),2)</t>
  </si>
  <si>
    <t>7.00</t>
  </si>
  <si>
    <t>119.32</t>
  </si>
  <si>
    <t>ROUND(PRODUCT(I$ROW_SOMMANO_QTA$:J$ROW_UNITARIO$),2)</t>
  </si>
  <si>
    <t>835.24</t>
  </si>
  <si>
    <t/>
  </si>
  <si>
    <t>373</t>
  </si>
  <si>
    <t>1E.13.040.0160.q</t>
  </si>
  <si>
    <t>Segnalatori ottico/acustici: - pannello ottico/acustico autoalimentato di led's ad alta luminosità e buzzer con suono intermittente. Il pannello dispone di led per segnalazione anomalie, possibilità di test remoto e uscita elettronica per la  remotizzazione della segnalazione di anomal</t>
  </si>
  <si>
    <t>M I S U R A Z I O N I:</t>
  </si>
  <si>
    <t/>
  </si>
  <si>
    <t>19.00</t>
  </si>
  <si>
    <t/>
  </si>
  <si>
    <t/>
  </si>
  <si>
    <t/>
  </si>
  <si>
    <t>ROUND(PRODUCT(E$ROW_PU$:H$ROW_LUNG$),2)</t>
  </si>
  <si>
    <t>19.00</t>
  </si>
  <si>
    <t>3'</t>
  </si>
  <si>
    <t>SOMMANO cad</t>
  </si>
  <si>
    <t>ROUND(SUM(I$ROW_ID_SOMMANO_INIT$:I$ROW_ID_SOMMANO_FINE$),2)</t>
  </si>
  <si>
    <t>19.00</t>
  </si>
  <si>
    <t>161.04</t>
  </si>
  <si>
    <t>ROUND(PRODUCT(I$ROW_SOMMANO_QTA$:J$ROW_UNITARIO$),2)</t>
  </si>
  <si>
    <t>3059.76</t>
  </si>
  <si>
    <t/>
  </si>
  <si>
    <t>374</t>
  </si>
  <si>
    <t>1E.13.040.0160.t</t>
  </si>
  <si>
    <t>Segnalatori ottico/acustici: - ripetitore luminoso di allarme a basso assorbimento equipaggiato di 2 led.Da utilizzare con sostemi convenzionali o analogici"</t>
  </si>
  <si>
    <t>M I S U R A Z I O N I:</t>
  </si>
  <si>
    <t/>
  </si>
  <si>
    <t>1.00</t>
  </si>
  <si>
    <t/>
  </si>
  <si>
    <t/>
  </si>
  <si>
    <t/>
  </si>
  <si>
    <t>ROUND(PRODUCT(E$ROW_PU$:H$ROW_LUNG$),2)</t>
  </si>
  <si>
    <t>1.00</t>
  </si>
  <si>
    <t>3'</t>
  </si>
  <si>
    <t>SOMMANO cad</t>
  </si>
  <si>
    <t>ROUND(SUM(I$ROW_ID_SOMMANO_INIT$:I$ROW_ID_SOMMANO_FINE$),2)</t>
  </si>
  <si>
    <t>1.00</t>
  </si>
  <si>
    <t>21.11</t>
  </si>
  <si>
    <t>ROUND(PRODUCT(I$ROW_SOMMANO_QTA$:J$ROW_UNITARIO$),2)</t>
  </si>
  <si>
    <t>21.11</t>
  </si>
  <si>
    <t/>
  </si>
  <si>
    <t>375</t>
  </si>
  <si>
    <t>S0010.105.022N</t>
  </si>
  <si>
    <t>Terminale remoto per il riporto a distanza dello stato della centrale o anche dei suoi tasti funzione.	Dotato di display touch screen TFT da 7", risoluzione 800x480 pixel, retroilluminazione a LED	Il collegamento con la centrale avviene tramite porta di comunicazione RS-485.	È dotato di pulsanti che consentono la navigazione nelle diverse schermate dei menù e l'esecuzione di funzioni di gestione impianto: tacitazione, reset, disabilitazione e lamp-test.	Equipaggiato di 16 LED per la segnalazione degli eventi.	Il pannello è dotato di due livelli di password (operatore/programmazione) conformi alla normativa EN-54.2.		Compreso punto di alimentazione costituito da tubo protettivo flessibile in PVC pesante incassato o rigido se in vista, scatola terminale e cavo del tipo resistente al fuoco per 30 minuti, non propagante la fiamma e l'incendio, a ridotta emissione di gas tossici e fumi.</t>
  </si>
  <si>
    <t>M I S U R A Z I O N I:</t>
  </si>
  <si>
    <t/>
  </si>
  <si>
    <t>1.00</t>
  </si>
  <si>
    <t/>
  </si>
  <si>
    <t/>
  </si>
  <si>
    <t/>
  </si>
  <si>
    <t>ROUND(PRODUCT(E$ROW_PU$:H$ROW_LUNG$),2)</t>
  </si>
  <si>
    <t>1.00</t>
  </si>
  <si>
    <t>3'</t>
  </si>
  <si>
    <t>SOMMANO n.</t>
  </si>
  <si>
    <t>ROUND(SUM(I$ROW_ID_SOMMANO_INIT$:I$ROW_ID_SOMMANO_FINE$),2)</t>
  </si>
  <si>
    <t>1.00</t>
  </si>
  <si>
    <t>1143.46</t>
  </si>
  <si>
    <t>ROUND(PRODUCT(I$ROW_SOMMANO_QTA$:J$ROW_UNITARIO$),2)</t>
  </si>
  <si>
    <t>1143.46</t>
  </si>
  <si>
    <t/>
  </si>
  <si>
    <t>376</t>
  </si>
  <si>
    <t>S0010.110.002</t>
  </si>
  <si>
    <t>Modulo di uscita utilizzato per il comando su quadri elettrici, avvisatori, serrande tagliafuoco o similari, alloggiato entro scatola in materiale termoplastico, inseribile su linee indirizzabili.  	Il modulo viene indirizzato per mezzo di selettori rotanti con numerazione da 01 a 99. 	Questi è dotato di led verde lampeggiante normale e spento in allarme. Il modulo dispone d'isolatore di corto circuito.	Certificato CPR in accordo alle Normative EN54 parti 17 e 18		Compreso punto di alimentazione costituito da tubo protettivo flessibile in PVC pesante incassato o rigido se in vista, scatola terminale con coperchio trasparente e cavo di alimentazione/segnale, resistente al fuoco a ridotta emissione di gas tossici e fumi.</t>
  </si>
  <si>
    <t>M I S U R A Z I O N I:</t>
  </si>
  <si>
    <t/>
  </si>
  <si>
    <t>4.00</t>
  </si>
  <si>
    <t/>
  </si>
  <si>
    <t/>
  </si>
  <si>
    <t/>
  </si>
  <si>
    <t>ROUND(PRODUCT(E$ROW_PU$:H$ROW_LUNG$),2)</t>
  </si>
  <si>
    <t>4.00</t>
  </si>
  <si>
    <t>3'</t>
  </si>
  <si>
    <t>SOMMANO n.</t>
  </si>
  <si>
    <t>ROUND(SUM(I$ROW_ID_SOMMANO_INIT$:I$ROW_ID_SOMMANO_FINE$),2)</t>
  </si>
  <si>
    <t>4.00</t>
  </si>
  <si>
    <t>159.72</t>
  </si>
  <si>
    <t>ROUND(PRODUCT(I$ROW_SOMMANO_QTA$:J$ROW_UNITARIO$),2)</t>
  </si>
  <si>
    <t>638.88</t>
  </si>
  <si>
    <t/>
  </si>
  <si>
    <t>377</t>
  </si>
  <si>
    <t>S0010.112.001</t>
  </si>
  <si>
    <t>Modulo 1 ingresso miniaturizzato con isolatore, dotato di circuito di identificazione il quale assegna l'indirizzo dell'elemento per mezzo di due interruttori rotativi. Il modulo d'ingresso miniaturizzato permette di raccogliere le segnalazioni provenienti da sistemi diversi e di riportarle in un loop di rivelazione incendio ad indirizzo. Questi avrà due led che  lampeggeranno ad ogni interrogazione della centrale se così programmato. Il modulo può collegare tutti i dispositivi aventi contatto NA. Può essere montato all'interno di una scatola da incasso tipo 2503.	Compreso punto di alimentazione costituito da tubo protettivo flessibile in PVC pesante incassato o rigido se in vista, scatola terminale con coperchio trasparente e cavo di alimentazione/segnale, non propagante la fiamma e l'incendio, a ridotta emissione di gas tossici e fumi.</t>
  </si>
  <si>
    <t>M I S U R A Z I O N I:</t>
  </si>
  <si>
    <t/>
  </si>
  <si>
    <t>4.00</t>
  </si>
  <si>
    <t/>
  </si>
  <si>
    <t/>
  </si>
  <si>
    <t/>
  </si>
  <si>
    <t>ROUND(PRODUCT(E$ROW_PU$:H$ROW_LUNG$),2)</t>
  </si>
  <si>
    <t>4.00</t>
  </si>
  <si>
    <t>3'</t>
  </si>
  <si>
    <t>SOMMANO n.</t>
  </si>
  <si>
    <t>ROUND(SUM(I$ROW_ID_SOMMANO_INIT$:I$ROW_ID_SOMMANO_FINE$),2)</t>
  </si>
  <si>
    <t>4.00</t>
  </si>
  <si>
    <t>151.99</t>
  </si>
  <si>
    <t>ROUND(PRODUCT(I$ROW_SOMMANO_QTA$:J$ROW_UNITARIO$),2)</t>
  </si>
  <si>
    <t>607.96</t>
  </si>
  <si>
    <t/>
  </si>
  <si>
    <t>378</t>
  </si>
  <si>
    <t>S0010.113.011</t>
  </si>
  <si>
    <t>Scheda combinata composta da 1 modulo d'ingresso (IN) per rilevare la chiusura di contatti NA/NC e da 1 modulo con uscita (OUT) per dispositivi ottico/acustici su linea controllata in tensione o per dispositivi con scambio libero da potenziale.	Il modulo è dotato di due LED tricolore, di selettori rotanti per l'indirizzamento e di una morsettiera Plug and Play per semplificare il collegamento. Può essere montato	all'interno di una scatola da incasso tipo B503. 	Certificato CPR in accordo alle Normative EN54 parti 17 e 18		Compreso punto di alimentazione costituito da tubo protettivo flessibile in PVC pesante incassato o rigido se in vista,scatola terminale con coperchio trasparente e cavo di alimentazione/segnale, tipo resistente al fuoco, non propagante la fiamma e l'incendio, a ridotta emissione di gas tossici e fumi.</t>
  </si>
  <si>
    <t>M I S U R A Z I O N I:</t>
  </si>
  <si>
    <t/>
  </si>
  <si>
    <t>2.00</t>
  </si>
  <si>
    <t/>
  </si>
  <si>
    <t/>
  </si>
  <si>
    <t/>
  </si>
  <si>
    <t>ROUND(PRODUCT(E$ROW_PU$:H$ROW_LUNG$),2)</t>
  </si>
  <si>
    <t>2.00</t>
  </si>
  <si>
    <t>3'</t>
  </si>
  <si>
    <t>SOMMANO n.</t>
  </si>
  <si>
    <t>ROUND(SUM(I$ROW_ID_SOMMANO_INIT$:I$ROW_ID_SOMMANO_FINE$),2)</t>
  </si>
  <si>
    <t>2.00</t>
  </si>
  <si>
    <t>110.00</t>
  </si>
  <si>
    <t>ROUND(PRODUCT(I$ROW_SOMMANO_QTA$:J$ROW_UNITARIO$),2)</t>
  </si>
  <si>
    <t>220.00</t>
  </si>
  <si>
    <t/>
  </si>
  <si>
    <t>379</t>
  </si>
  <si>
    <t>S0010.113.055</t>
  </si>
  <si>
    <t>Scheda combinata composta da 5 moduli d'ingresso (IN) per rilevare la chiusura di contatti NA e da 5 moduli con uscita (OUT) a relè per dispositivi con contatti liberi da potenziale. Compatibile con centrali serie AM e alimenta a direttamente da loop. E' dotata di 10 LED la cui accensione è comandatadalla centrale e di morsettiere estraibili. I moduli sono provvisti di dip-switch per selezionare gli indirizzi e per escludere i signoli moduli, se non utilizzati.		Compreso punto di alimentazione costituito da tubo protettivo flessibile in PVC pesante incassato o rigido se in vista,scatola terminale con coperchio trasparente e cavo di alimentazione/segnale, tipo resistente al fuoco, non propagante la fiamma e l'incendio, a ridotta emissione di gas tossici e fumi.</t>
  </si>
  <si>
    <t>M I S U R A Z I O N I:</t>
  </si>
  <si>
    <t/>
  </si>
  <si>
    <t>1.00</t>
  </si>
  <si>
    <t/>
  </si>
  <si>
    <t/>
  </si>
  <si>
    <t/>
  </si>
  <si>
    <t>ROUND(PRODUCT(E$ROW_PU$:H$ROW_LUNG$),2)</t>
  </si>
  <si>
    <t>1.00</t>
  </si>
  <si>
    <t>3'</t>
  </si>
  <si>
    <t>SOMMANO n.</t>
  </si>
  <si>
    <t>ROUND(SUM(I$ROW_ID_SOMMANO_INIT$:I$ROW_ID_SOMMANO_FINE$),2)</t>
  </si>
  <si>
    <t>1.00</t>
  </si>
  <si>
    <t>438.00</t>
  </si>
  <si>
    <t>ROUND(PRODUCT(I$ROW_SOMMANO_QTA$:J$ROW_UNITARIO$),2)</t>
  </si>
  <si>
    <t>438.00</t>
  </si>
  <si>
    <t/>
  </si>
  <si>
    <t>380</t>
  </si>
  <si>
    <t>145026d</t>
  </si>
  <si>
    <t>Cavo antincendio schermato FTE29OHM16 resistente al fuoco per cicrcuiti di emergenza, guaina LSZH, U0/U 300/300 V, resistenza al fuoco PH 120 secondo norma CEI EN 50200, per impianti antincendio conformi norma CEI 20-105V2: 2 x 1,5 mmq</t>
  </si>
  <si>
    <t>M I S U R A Z I O N I:</t>
  </si>
  <si>
    <t>LOOP antincendio</t>
  </si>
  <si>
    <t>1170.00</t>
  </si>
  <si>
    <t/>
  </si>
  <si>
    <t/>
  </si>
  <si>
    <t/>
  </si>
  <si>
    <t>ROUND(PRODUCT(E$ROW_PU$:H$ROW_LUNG$),2)</t>
  </si>
  <si>
    <t>1170.00</t>
  </si>
  <si>
    <t>Alimentazione moduli</t>
  </si>
  <si>
    <t>165.00</t>
  </si>
  <si>
    <t/>
  </si>
  <si>
    <t/>
  </si>
  <si>
    <t/>
  </si>
  <si>
    <t>ROUND(PRODUCT(E$ROW_PU$:H$ROW_LUNG$),2)</t>
  </si>
  <si>
    <t>165.00</t>
  </si>
  <si>
    <t>3'</t>
  </si>
  <si>
    <t>SOMMANO m</t>
  </si>
  <si>
    <t>ROUND(SUM(I$ROW_ID_SOMMANO_INIT$:I$ROW_ID_SOMMANO_FINE$),2)</t>
  </si>
  <si>
    <t>1335.00</t>
  </si>
  <si>
    <t>4.35</t>
  </si>
  <si>
    <t>ROUND(PRODUCT(I$ROW_SOMMANO_QTA$:J$ROW_UNITARIO$),2)</t>
  </si>
  <si>
    <t>5807.25</t>
  </si>
  <si>
    <t/>
  </si>
  <si>
    <t>381</t>
  </si>
  <si>
    <t>S0010.900.003</t>
  </si>
  <si>
    <t>Ingegnerizzazione, programmazione e messa in funzione dell'impianto di rivelazione incendio.	Le attività incluse sono le seguenti:	- Licenza d'uso per Software di base per la gestione del sistema	- Assistenza allo start up	- Generazione di schemi elettrici di collegamento specifici per le apparecchiature adottate	- Verifica funzionale dell'impianto di rivelazione incendio seguente il completamento dell'installazione	- Stesura di disegni planimetrici as-built e schemi di collegamento, realizzazione a mezzo CAD dei tipici di montaggio e di distribuzione e posizionamento dei componenti in campo, al termine dei lavori di installazione	- Programmazione dei punti in centrale con tarature, attuazioni e comandi 	- Interfacciamento con centrale di rivelazione incendi esistente di edificio	- Messa in servizio del sistema rivelazione incendio, precollaudi e collaudi</t>
  </si>
  <si>
    <t>M I S U R A Z I O N I:</t>
  </si>
  <si>
    <t/>
  </si>
  <si>
    <t>1.00</t>
  </si>
  <si>
    <t/>
  </si>
  <si>
    <t/>
  </si>
  <si>
    <t/>
  </si>
  <si>
    <t>ROUND(PRODUCT(E$ROW_PU$:H$ROW_LUNG$),2)</t>
  </si>
  <si>
    <t>1.00</t>
  </si>
  <si>
    <t>3'</t>
  </si>
  <si>
    <t>SOMMANO a corpo</t>
  </si>
  <si>
    <t>ROUND(SUM(I$ROW_ID_SOMMANO_INIT$:I$ROW_ID_SOMMANO_FINE$),2)</t>
  </si>
  <si>
    <t>1.00</t>
  </si>
  <si>
    <t>461.36</t>
  </si>
  <si>
    <t>ROUND(PRODUCT(I$ROW_SOMMANO_QTA$:J$ROW_UNITARIO$),2)</t>
  </si>
  <si>
    <t>461.36</t>
  </si>
  <si>
    <t/>
  </si>
  <si>
    <t>382</t>
  </si>
  <si>
    <t>1E.08.010.0020</t>
  </si>
  <si>
    <t>Centrale per sistema di allarme antintrusione ed antieffrazione, in contenitore metallico, in grado di gestire contemporaneamente apparati elettronici del tipo cablato e via radio (senza fili) da 8 zone espandibili fino a 64 tramite concentratori (opzionali). Collegabile via bus con concentratore remoto (max n.7) fino ad una distanza massima di 1500 metri. Dotata  di n.16 ingressi per il collegamento diretto di sensori inerziali senza l'ausilio di interfacce. Comandata da tastiera con display a LCD dotata di tasto help per informazioni in linea, fino ad un max di 8 tastiere/lettori (non inclusa). Possibile gestione fino a 8 sistemi indipendenti (aree) ciascuno con 2 inserimenti di tipo parziale. Uscite preconfigurate per sirena esterna, interna e lampeggiante. Espansioni ad innesto ingressi e uscite. Massimo 50 utenti. Comandabili massimo 128 uscite. Combinatore telefonico PSTN ad innesto incluso. Invio eventi in formato digitale. Possibilità di invio agli utenti finali di messaggi SMS o vocali tramite modulo GSM (non incluso) . Comunicatore IP integrato per trasmissione pramite rete TCP-IP e Internent ; invio eventi e telegestione tramite IP, gestione IP statico/DHCP, diagnostica IP da tastiera, firewall e crittografia AES, supporto DNS e NTP (non incluso). Programmazione, tramite computer, remota oppure locale utilizzando la porta USB integrata. Conforme norma EN50131 Grado di sicurezza 3, Classe Ambientale II.</t>
  </si>
  <si>
    <t>M I S U R A Z I O N I:</t>
  </si>
  <si>
    <t/>
  </si>
  <si>
    <t>1.00</t>
  </si>
  <si>
    <t/>
  </si>
  <si>
    <t/>
  </si>
  <si>
    <t/>
  </si>
  <si>
    <t>ROUND(PRODUCT(E$ROW_PU$:H$ROW_LUNG$),2)</t>
  </si>
  <si>
    <t>1.00</t>
  </si>
  <si>
    <t>3'</t>
  </si>
  <si>
    <t>SOMMANO cad</t>
  </si>
  <si>
    <t>ROUND(SUM(I$ROW_ID_SOMMANO_INIT$:I$ROW_ID_SOMMANO_FINE$),2)</t>
  </si>
  <si>
    <t>1.00</t>
  </si>
  <si>
    <t>659.22</t>
  </si>
  <si>
    <t>ROUND(PRODUCT(I$ROW_SOMMANO_QTA$:J$ROW_UNITARIO$),2)</t>
  </si>
  <si>
    <t>659.22</t>
  </si>
  <si>
    <t/>
  </si>
  <si>
    <t>383</t>
  </si>
  <si>
    <t>1E.08.010.0060</t>
  </si>
  <si>
    <t>Concentratore remoto dotato di 8 ingressi espandibili fino a 32 mediante moduli ad innesto opzionali, 8 uscite open collector espandibili fino a 16 con la possibilità di montare moduli opzionali a relè. Conforme norma EN50131 Grado di sicurezza 3. Classe ambientale II. Il concentratore viene fornito in contenitore in acciaio in cui è possible alloggiare i moduli opzionali per le espansioni di ingresso e di uscita, nonchè la batteria in tampone da 7Ah ed è equipaggiato con un alimentatore switching supervisionato dotato di test dinamico della batteria. Il medesimo concentratore comunica con la centrale tramite il bus RS485 e può essere montato fino ad una distanza massima di 1500 metri dalla stessa. </t>
  </si>
  <si>
    <t>M I S U R A Z I O N I:</t>
  </si>
  <si>
    <t/>
  </si>
  <si>
    <t>1.00</t>
  </si>
  <si>
    <t/>
  </si>
  <si>
    <t/>
  </si>
  <si>
    <t/>
  </si>
  <si>
    <t>ROUND(PRODUCT(E$ROW_PU$:H$ROW_LUNG$),2)</t>
  </si>
  <si>
    <t>1.00</t>
  </si>
  <si>
    <t>3'</t>
  </si>
  <si>
    <t>SOMMANO cad</t>
  </si>
  <si>
    <t>ROUND(SUM(I$ROW_ID_SOMMANO_INIT$:I$ROW_ID_SOMMANO_FINE$),2)</t>
  </si>
  <si>
    <t>1.00</t>
  </si>
  <si>
    <t>599.64</t>
  </si>
  <si>
    <t>ROUND(PRODUCT(I$ROW_SOMMANO_QTA$:J$ROW_UNITARIO$),2)</t>
  </si>
  <si>
    <t>599.64</t>
  </si>
  <si>
    <t/>
  </si>
  <si>
    <t>384</t>
  </si>
  <si>
    <t>1E.08.050.0010</t>
  </si>
  <si>
    <t>Combinatore telefonico GSM/PSTN teleinterrogabile e teleprogrammabile, in contenitore di ridotte dimensioni, modulo GSM Dual Band integrato, dotato di 4 ingressi cablati espandibili a 8 con funzione split e di 4 uscite O.C. di stato, 4 uscite O.C. programmabili e tele controllabili; le uscite programmabili possono essere di tipo NA, NC o impulsive. Dotato di una uscita relè con contatti puliti programmabile per riprodurre varie segnalazioni di stato o una delle uscite programmabili. Il combinatore è in grado di inviare 16 diversi messaggi in fonia per una durata totale di oltre 200 sec., più di 70 SMS autocomposti e 15 SMS completamente personalizzabili. Il combinatore può memorizzare 16 numeri telefonici per le comunicazioni di allarme e/o di stato e 2 numeri telefonici per le comunicazioni in formato digitale. </t>
  </si>
  <si>
    <t>M I S U R A Z I O N I:</t>
  </si>
  <si>
    <t/>
  </si>
  <si>
    <t>1.00</t>
  </si>
  <si>
    <t/>
  </si>
  <si>
    <t/>
  </si>
  <si>
    <t/>
  </si>
  <si>
    <t>ROUND(PRODUCT(E$ROW_PU$:H$ROW_LUNG$),2)</t>
  </si>
  <si>
    <t>1.00</t>
  </si>
  <si>
    <t>3'</t>
  </si>
  <si>
    <t>SOMMANO cad</t>
  </si>
  <si>
    <t>ROUND(SUM(I$ROW_ID_SOMMANO_INIT$:I$ROW_ID_SOMMANO_FINE$),2)</t>
  </si>
  <si>
    <t>1.00</t>
  </si>
  <si>
    <t>794.57</t>
  </si>
  <si>
    <t>ROUND(PRODUCT(I$ROW_SOMMANO_QTA$:J$ROW_UNITARIO$),2)</t>
  </si>
  <si>
    <t>794.57</t>
  </si>
  <si>
    <t/>
  </si>
  <si>
    <t>385</t>
  </si>
  <si>
    <t>1E.08.010.0080</t>
  </si>
  <si>
    <t>Modulo di espansione a 8 ingressi per le centrali e per concentratori remoti espandibili. Collegabile direttamente ad innesto tramite lapposito connettore. Supporta i sensori inerziali.</t>
  </si>
  <si>
    <t>M I S U R A Z I O N I:</t>
  </si>
  <si>
    <t/>
  </si>
  <si>
    <t>1.00</t>
  </si>
  <si>
    <t/>
  </si>
  <si>
    <t/>
  </si>
  <si>
    <t/>
  </si>
  <si>
    <t>ROUND(PRODUCT(E$ROW_PU$:H$ROW_LUNG$),2)</t>
  </si>
  <si>
    <t>1.00</t>
  </si>
  <si>
    <t>3'</t>
  </si>
  <si>
    <t>SOMMANO cad</t>
  </si>
  <si>
    <t>ROUND(SUM(I$ROW_ID_SOMMANO_INIT$:I$ROW_ID_SOMMANO_FINE$),2)</t>
  </si>
  <si>
    <t>1.00</t>
  </si>
  <si>
    <t>107.83</t>
  </si>
  <si>
    <t>ROUND(PRODUCT(I$ROW_SOMMANO_QTA$:J$ROW_UNITARIO$),2)</t>
  </si>
  <si>
    <t>107.83</t>
  </si>
  <si>
    <t/>
  </si>
  <si>
    <t>386</t>
  </si>
  <si>
    <t>1E.08.020.0020.a</t>
  </si>
  <si>
    <t>Lettore remoto nelle seguenti tipologie :- di tessere di prossimità in policarbonato ad alta robustezza, collegabile direttamente al bus di comunicazione RS485 ad una distanza massima dalla centrale di 1500 metri oppure allingresso del concetratore per 4 varchi. Portata di lettura tipica di 6 - 8 cm. Il lettore è dotato di sensore ottico antirimozione ed integra due LED, uno rosso ed uno blu, configurabili come luce notturna, per lo stato di blocco dei varchi e stato delle aree di allarme. Il medesimo lettore è inoltre dotato di uscita open collector programmabile. Il circuito elettronico del lettore è completamente ricoperto da resina sintetica resistenze agli agenti atmosferici.</t>
  </si>
  <si>
    <t>M I S U R A Z I O N I:</t>
  </si>
  <si>
    <t/>
  </si>
  <si>
    <t>1.00</t>
  </si>
  <si>
    <t/>
  </si>
  <si>
    <t/>
  </si>
  <si>
    <t/>
  </si>
  <si>
    <t>ROUND(PRODUCT(E$ROW_PU$:H$ROW_LUNG$),2)</t>
  </si>
  <si>
    <t>1.00</t>
  </si>
  <si>
    <t>3'</t>
  </si>
  <si>
    <t>SOMMANO cad</t>
  </si>
  <si>
    <t>ROUND(SUM(I$ROW_ID_SOMMANO_INIT$:I$ROW_ID_SOMMANO_FINE$),2)</t>
  </si>
  <si>
    <t>1.00</t>
  </si>
  <si>
    <t>421.00</t>
  </si>
  <si>
    <t>ROUND(PRODUCT(I$ROW_SOMMANO_QTA$:J$ROW_UNITARIO$),2)</t>
  </si>
  <si>
    <t>421.00</t>
  </si>
  <si>
    <t/>
  </si>
  <si>
    <t>387</t>
  </si>
  <si>
    <t>1E.08.030.0030.a</t>
  </si>
  <si>
    <t>Rivelatore intelligente, doppia tecnologia ad infrarossi passivi e microonde. Nelle seguenti tipologie:- protezione volumetrica fino a 12 metri. Sensore infrarossi con 9 tende integrali. Ottica a specchio di precisione con tende a focale continua. Risposta di allarme intelligente basata sulla classificazione del segnale del PIR e del radar. Modulo a microonde di altà qualità a 5,8 GHz con tecnologia che permette di stabilire con precisione ill limite del campo di rilevazione del radar a bassa emissione di potenza (0,003 uW/cm² a 1 mt). Circuito elettronico ad innesto. Funzione integrata di fine linea/doppio bilanciamento su diversi livelli di bilanciamento impostabili. Portata selezionabile su 4 livelli (4, 6, 9, 12 metri). Compresa quota parte collegamenti, accessori, collaudo e quant'altro necessario per rendere l'impianto funzionante ed eseguito a regola d'arte. Conforme alla normativa EN50131 Livello di sicurezza 2 Classe Ambientale II.</t>
  </si>
  <si>
    <t>M I S U R A Z I O N I:</t>
  </si>
  <si>
    <t/>
  </si>
  <si>
    <t>22.00</t>
  </si>
  <si>
    <t/>
  </si>
  <si>
    <t/>
  </si>
  <si>
    <t/>
  </si>
  <si>
    <t>ROUND(PRODUCT(E$ROW_PU$:H$ROW_LUNG$),2)</t>
  </si>
  <si>
    <t>22.00</t>
  </si>
  <si>
    <t>3'</t>
  </si>
  <si>
    <t>SOMMANO cad</t>
  </si>
  <si>
    <t>ROUND(SUM(I$ROW_ID_SOMMANO_INIT$:I$ROW_ID_SOMMANO_FINE$),2)</t>
  </si>
  <si>
    <t>22.00</t>
  </si>
  <si>
    <t>116.01</t>
  </si>
  <si>
    <t>ROUND(PRODUCT(I$ROW_SOMMANO_QTA$:J$ROW_UNITARIO$),2)</t>
  </si>
  <si>
    <t>2552.22</t>
  </si>
  <si>
    <t/>
  </si>
  <si>
    <t>388</t>
  </si>
  <si>
    <t>1E.08.030.0110.f</t>
  </si>
  <si>
    <t>Sensori perimetrali, nelle tipologie: - contatto magnetico ad incasso ed a giorno con cavo. GAP 12 mm.</t>
  </si>
  <si>
    <t>M I S U R A Z I O N I:</t>
  </si>
  <si>
    <t/>
  </si>
  <si>
    <t>50.00</t>
  </si>
  <si>
    <t/>
  </si>
  <si>
    <t/>
  </si>
  <si>
    <t/>
  </si>
  <si>
    <t>ROUND(PRODUCT(E$ROW_PU$:H$ROW_LUNG$),2)</t>
  </si>
  <si>
    <t>50.00</t>
  </si>
  <si>
    <t>3'</t>
  </si>
  <si>
    <t>SOMMANO cad</t>
  </si>
  <si>
    <t>ROUND(SUM(I$ROW_ID_SOMMANO_INIT$:I$ROW_ID_SOMMANO_FINE$),2)</t>
  </si>
  <si>
    <t>50.00</t>
  </si>
  <si>
    <t>25.04</t>
  </si>
  <si>
    <t>ROUND(PRODUCT(I$ROW_SOMMANO_QTA$:J$ROW_UNITARIO$),2)</t>
  </si>
  <si>
    <t>1252.00</t>
  </si>
  <si>
    <t/>
  </si>
  <si>
    <t>389</t>
  </si>
  <si>
    <t>1E.08.070.0010.b</t>
  </si>
  <si>
    <t>Cavo schermato antifiamma certificato CEI-UNEL 36762 C-4. Nelle tipologie:- 4x0,22 </t>
  </si>
  <si>
    <t>M I S U R A Z I O N I:</t>
  </si>
  <si>
    <t/>
  </si>
  <si>
    <t>1750.00</t>
  </si>
  <si>
    <t/>
  </si>
  <si>
    <t/>
  </si>
  <si>
    <t/>
  </si>
  <si>
    <t>ROUND(PRODUCT(E$ROW_PU$:H$ROW_LUNG$),2)</t>
  </si>
  <si>
    <t>1750.00</t>
  </si>
  <si>
    <t>3'</t>
  </si>
  <si>
    <t>SOMMANO m</t>
  </si>
  <si>
    <t>ROUND(SUM(I$ROW_ID_SOMMANO_INIT$:I$ROW_ID_SOMMANO_FINE$),2)</t>
  </si>
  <si>
    <t>1750.00</t>
  </si>
  <si>
    <t>3.65</t>
  </si>
  <si>
    <t>ROUND(PRODUCT(I$ROW_SOMMANO_QTA$:J$ROW_UNITARIO$),2)</t>
  </si>
  <si>
    <t>6387.50</t>
  </si>
  <si>
    <t/>
  </si>
  <si>
    <t>390</t>
  </si>
  <si>
    <t>1E.08.070.0010.f</t>
  </si>
  <si>
    <t>Cavo schermato antifiamma certificato CEI-UNEL 36762 C-4. Nelle tipologie:- 2x0,75+6x0,22 </t>
  </si>
  <si>
    <t>M I S U R A Z I O N I:</t>
  </si>
  <si>
    <t/>
  </si>
  <si>
    <t>1100.00</t>
  </si>
  <si>
    <t/>
  </si>
  <si>
    <t/>
  </si>
  <si>
    <t/>
  </si>
  <si>
    <t>ROUND(PRODUCT(E$ROW_PU$:H$ROW_LUNG$),2)</t>
  </si>
  <si>
    <t>1100.00</t>
  </si>
  <si>
    <t>3'</t>
  </si>
  <si>
    <t>SOMMANO m</t>
  </si>
  <si>
    <t>ROUND(SUM(I$ROW_ID_SOMMANO_INIT$:I$ROW_ID_SOMMANO_FINE$),2)</t>
  </si>
  <si>
    <t>1100.00</t>
  </si>
  <si>
    <t>5.49</t>
  </si>
  <si>
    <t>ROUND(PRODUCT(I$ROW_SOMMANO_QTA$:J$ROW_UNITARIO$),2)</t>
  </si>
  <si>
    <t>6039.00</t>
  </si>
  <si>
    <t/>
  </si>
  <si>
    <t>391</t>
  </si>
  <si>
    <t>1E.08.070.0015</t>
  </si>
  <si>
    <t>Cavo di categoria 5, testato fino a 200MHz, costituito da due coppie di rame nudo + 1 filo di rame stagnato e nastro di alluminio come schermo. Raccomandato per lla stesura del bus RS485 delle centrali antintrusione. Certificato da SGC come conforme a ISO/ISEC 11801</t>
  </si>
  <si>
    <t>M I S U R A Z I O N I:</t>
  </si>
  <si>
    <t/>
  </si>
  <si>
    <t>35.00</t>
  </si>
  <si>
    <t/>
  </si>
  <si>
    <t/>
  </si>
  <si>
    <t/>
  </si>
  <si>
    <t>ROUND(PRODUCT(E$ROW_PU$:H$ROW_LUNG$),2)</t>
  </si>
  <si>
    <t>35.00</t>
  </si>
  <si>
    <t/>
  </si>
  <si>
    <t>50.00</t>
  </si>
  <si>
    <t/>
  </si>
  <si>
    <t/>
  </si>
  <si>
    <t/>
  </si>
  <si>
    <t>ROUND(PRODUCT(E$ROW_PU$:H$ROW_LUNG$),2)</t>
  </si>
  <si>
    <t>50.00</t>
  </si>
  <si>
    <t>3'</t>
  </si>
  <si>
    <t>SOMMANO m</t>
  </si>
  <si>
    <t>ROUND(SUM(I$ROW_ID_SOMMANO_INIT$:I$ROW_ID_SOMMANO_FINE$),2)</t>
  </si>
  <si>
    <t>85.00</t>
  </si>
  <si>
    <t>3.61</t>
  </si>
  <si>
    <t>ROUND(PRODUCT(I$ROW_SOMMANO_QTA$:J$ROW_UNITARIO$),2)</t>
  </si>
  <si>
    <t>306.85</t>
  </si>
  <si>
    <t/>
  </si>
  <si>
    <t>392</t>
  </si>
  <si>
    <t>1E.09.120.0050.a</t>
  </si>
  <si>
    <t>Videoregistratore digitale di rete IP (NVR) con Poe (Power Over Ethernet) integrato  che consente la registrazione e visualizzazione di segnali video provenienti da telecamere digitali con trasmissione di segnale ad alta risoluzione over IP secondo lo standard ONVIFF. Videoregistratore ad alte prestazioni con 8 o 16 porte PoE plug &amp; play, in  grado di collegare 8/16 telecamere IP e di fornire in tempo reale la registrazione (25/30 fps) con risoluzione Full HD 1080p su tutti i canali contemporaneamente. Larghezza di banda totale di 80/160 Mbps. Assegnazione automatica degli indirizzi IP. Ogni telecamera IP può essere configurata individualmente. Capacità di configurare, gestire e monitorare il sistema di videosorveglianza. Gestione con web browser e localmente utilizzando i controlli del pannello frontale, ed il menu a schermo sul monitor locale VGA o HDMI. Memorizzazione tramite dischi rigidi , accessibili  da sportello del pannello frontale chiudibile a chiave. Tre modalità di registrazione, continua, eventi e allarmi, o combinate.  Possibile connessione  a centrali antintrusione. Caratteristiche tacniche: Linux embedded Plug and Play configuratin - Fino a 80/160 Mbps di banda per la registrazione - Fino a 8/16 canali video - Fino a 8/16 porte PoE integrate - PoE-af &amp; PoE-at support - Fino a 24TB di archivio interno (4 x 6TB) - Accesso frontale ai dischi  - Registrazione FULL HD in tempo reale - Motion detection, VCA, privacy masking, tamper detection -  IP camera auto-discovery -  Supporto telecamere di altro costruttore grazie al supporto via ONVIF &amp; PSIA -  Configurazione telecamere esportabile/importabile - Custom protocol configuration (RTSP streaming) -  Supporto masterizzatore DVD USB - Navigator client / host o applicazione stand-alone senza licenza - App TVRmobile per dispositivi IOS e Android - nelle seguenti dotazioni:- 8 canali IP, 8 canali PoE, 4 Terabyte di memoria</t>
  </si>
  <si>
    <t>M I S U R A Z I O N I:</t>
  </si>
  <si>
    <t/>
  </si>
  <si>
    <t>1.00</t>
  </si>
  <si>
    <t/>
  </si>
  <si>
    <t/>
  </si>
  <si>
    <t/>
  </si>
  <si>
    <t>ROUND(PRODUCT(E$ROW_PU$:H$ROW_LUNG$),2)</t>
  </si>
  <si>
    <t>1.00</t>
  </si>
  <si>
    <t>3'</t>
  </si>
  <si>
    <t>SOMMANO cad</t>
  </si>
  <si>
    <t>ROUND(SUM(I$ROW_ID_SOMMANO_INIT$:I$ROW_ID_SOMMANO_FINE$),2)</t>
  </si>
  <si>
    <t>1.00</t>
  </si>
  <si>
    <t>2135.80</t>
  </si>
  <si>
    <t>ROUND(PRODUCT(I$ROW_SOMMANO_QTA$:J$ROW_UNITARIO$),2)</t>
  </si>
  <si>
    <t>2135.80</t>
  </si>
  <si>
    <t/>
  </si>
  <si>
    <t>393</t>
  </si>
  <si>
    <t>1E.09.010.0010</t>
  </si>
  <si>
    <t>Monitor a LED da 17" formato 5:4, risoluzione  1280x1024 pixel. Il monitor dovrà avere la possibilità di visualizzare i segnali provenienti dai diversi ingressi, in particolare in modalità VGA, HDMI, video composito. Dovranno essere presenti una connessione di ingresso VGA, una HDMI, un ingresso video analogico con risoluzione 960H (700TVL) ed una uscita video BNC, un ingresso audio RCA, un ingresso audio PC stereo ed una uscita cuffia. Dotato di tempo di risposta 5ms, contrasto 1000:1, filtro 3D Comb. Attraverso il menù OSD multilingua, dovrà essere possibile regolare tutte le funzioni tra cui: luminosità, contrasto, posizione orizzontale e verticale, temperatura colore, cambio sorgente, lingua, reset. Alimentazione di ingresso 12 Vcc, 3,33 A max (fornito di alimentatore 230Vca). Consumo max 30 W, dimensioni senza base (L x A x P in mm.) 384 x 310 x 63.</t>
  </si>
  <si>
    <t>M I S U R A Z I O N I:</t>
  </si>
  <si>
    <t/>
  </si>
  <si>
    <t>1.00</t>
  </si>
  <si>
    <t/>
  </si>
  <si>
    <t/>
  </si>
  <si>
    <t/>
  </si>
  <si>
    <t>ROUND(PRODUCT(E$ROW_PU$:H$ROW_LUNG$),2)</t>
  </si>
  <si>
    <t>1.00</t>
  </si>
  <si>
    <t>3'</t>
  </si>
  <si>
    <t>SOMMANO cad</t>
  </si>
  <si>
    <t>ROUND(SUM(I$ROW_ID_SOMMANO_INIT$:I$ROW_ID_SOMMANO_FINE$),2)</t>
  </si>
  <si>
    <t>1.00</t>
  </si>
  <si>
    <t>673.21</t>
  </si>
  <si>
    <t>ROUND(PRODUCT(I$ROW_SOMMANO_QTA$:J$ROW_UNITARIO$),2)</t>
  </si>
  <si>
    <t>673.21</t>
  </si>
  <si>
    <t/>
  </si>
  <si>
    <t>394</t>
  </si>
  <si>
    <t>1E.09.060.0030</t>
  </si>
  <si>
    <t>Telecamera IP intelligente Bullet con analisi video:funzioni di motion detection,  l'attraversamento di una linea, l'intrusione in un'area, il riconoscimento del volto, il conteggio degli oggetti, ecc., H.265/H.264, 3.0MPx , 2.8-12mm motorized lens, WDR, true D/N, 50m IR,  Audio, Alarm, BNC, micro SD/SHDC slot, POE (802.3-at) /12VDC, Heater, IP66 - Massima Risoluzione: 2048 × 1536 - Risoluzione in tempo reale: 2048 × 1536 @ 25 fps - Compatibile con gli standard aperti PSIA e ONVIF S Compressione H.264 e H.265 con triplo streaming - Registrazione fino a 128GB SDHC card - Sensore immagini CMOS 1/2.8'' - Filtro motorizzato IR Cut - Low Light: Colore: 0.008 Lux @ (F1.2, AGC ON), 0 Lux IR on -  Obiettivo motorizzato da 2.8 a 12mm - Fino a 50m illuminazione IR - Up to 120dB Wide Dynamic Range  Face detection, Audio Exception Detection, Intrusion Detection, De-focus Detection, Region of Interest (ROI), Electronic Image Stabilization (EIS), Defog, Scene Change Detection, Cross Line Detection, Advanced Motion Detection, Region Entrance Detection, Region ExitDetection, Object Removal, Object Left Behind, Object Counting</t>
  </si>
  <si>
    <t>M I S U R A Z I O N I:</t>
  </si>
  <si>
    <t/>
  </si>
  <si>
    <t>15.00</t>
  </si>
  <si>
    <t/>
  </si>
  <si>
    <t/>
  </si>
  <si>
    <t/>
  </si>
  <si>
    <t>ROUND(PRODUCT(E$ROW_PU$:H$ROW_LUNG$),2)</t>
  </si>
  <si>
    <t>15.00</t>
  </si>
  <si>
    <t>3'</t>
  </si>
  <si>
    <t>SOMMANO cad</t>
  </si>
  <si>
    <t>ROUND(SUM(I$ROW_ID_SOMMANO_INIT$:I$ROW_ID_SOMMANO_FINE$),2)</t>
  </si>
  <si>
    <t>15.00</t>
  </si>
  <si>
    <t>1335.22</t>
  </si>
  <si>
    <t>ROUND(PRODUCT(I$ROW_SOMMANO_QTA$:J$ROW_UNITARIO$),2)</t>
  </si>
  <si>
    <t>20028.30</t>
  </si>
  <si>
    <t/>
  </si>
  <si>
    <t>395</t>
  </si>
  <si>
    <t>1E.08.080.0260.c</t>
  </si>
  <si>
    <t>Armadi rack 19” per sistemi audio diffusione sonora - 28 unità struttura con montanti in acciaio, pannelli laterali removibili, porta posteriore, base con 4 ruote di cui 2 con freno, passaggi per uscita cavi, fornito assemblato</t>
  </si>
  <si>
    <t>M I S U R A Z I O N I:</t>
  </si>
  <si>
    <t/>
  </si>
  <si>
    <t>1.00</t>
  </si>
  <si>
    <t/>
  </si>
  <si>
    <t/>
  </si>
  <si>
    <t/>
  </si>
  <si>
    <t>ROUND(PRODUCT(E$ROW_PU$:H$ROW_LUNG$),2)</t>
  </si>
  <si>
    <t>1.00</t>
  </si>
  <si>
    <t>3'</t>
  </si>
  <si>
    <t>SOMMANO cad</t>
  </si>
  <si>
    <t>ROUND(SUM(I$ROW_ID_SOMMANO_INIT$:I$ROW_ID_SOMMANO_FINE$),2)</t>
  </si>
  <si>
    <t>1.00</t>
  </si>
  <si>
    <t>851.96</t>
  </si>
  <si>
    <t>ROUND(PRODUCT(I$ROW_SOMMANO_QTA$:J$ROW_UNITARIO$),2)</t>
  </si>
  <si>
    <t>851.96</t>
  </si>
  <si>
    <t/>
  </si>
  <si>
    <t>396</t>
  </si>
  <si>
    <t>1E.08.080.0270.b</t>
  </si>
  <si>
    <t>Porta in vetro temperato per armadio rack, serratura con maniglia a scomparsa e chiave di sicurezza, apertura reversibile - 28 unità</t>
  </si>
  <si>
    <t>M I S U R A Z I O N I:</t>
  </si>
  <si>
    <t/>
  </si>
  <si>
    <t>1.00</t>
  </si>
  <si>
    <t/>
  </si>
  <si>
    <t/>
  </si>
  <si>
    <t/>
  </si>
  <si>
    <t>ROUND(PRODUCT(E$ROW_PU$:H$ROW_LUNG$),2)</t>
  </si>
  <si>
    <t>1.00</t>
  </si>
  <si>
    <t>3'</t>
  </si>
  <si>
    <t>SOMMANO cad</t>
  </si>
  <si>
    <t>ROUND(SUM(I$ROW_ID_SOMMANO_INIT$:I$ROW_ID_SOMMANO_FINE$),2)</t>
  </si>
  <si>
    <t>1.00</t>
  </si>
  <si>
    <t>268.08</t>
  </si>
  <si>
    <t>ROUND(PRODUCT(I$ROW_SOMMANO_QTA$:J$ROW_UNITARIO$),2)</t>
  </si>
  <si>
    <t>268.08</t>
  </si>
  <si>
    <t/>
  </si>
  <si>
    <t>397</t>
  </si>
  <si>
    <t>1E.08.080.0010.b</t>
  </si>
  <si>
    <t>Sistema di amplificazione sonora con tecnologia digitale e controllo a microprocessore, compreso di mixer a 4 ingressi microfoni audio con connettori rimuovibili, sorgente sonora incorporata con lettore CD/USB/MP3 bluetooth e radio AM/FM  con RDS e controllo remoto, radio ed MP3 integrati ed ingresso ausiliario per sorgente esterna. Porta USB frontale per lettura di file MP3 e connettori a vite o RJ 45 per connessioni rapide di basi microfonichee altri apparecchi. Uscite ausiliarie per l’invio di segnali ad eventuali amplificatori addizionali. Generatore di tono di preavviso. Potenza: - 320 W</t>
  </si>
  <si>
    <t>M I S U R A Z I O N I:</t>
  </si>
  <si>
    <t/>
  </si>
  <si>
    <t>1.00</t>
  </si>
  <si>
    <t/>
  </si>
  <si>
    <t/>
  </si>
  <si>
    <t/>
  </si>
  <si>
    <t>ROUND(PRODUCT(E$ROW_PU$:H$ROW_LUNG$),2)</t>
  </si>
  <si>
    <t>1.00</t>
  </si>
  <si>
    <t>3'</t>
  </si>
  <si>
    <t>SOMMANO cad</t>
  </si>
  <si>
    <t>ROUND(SUM(I$ROW_ID_SOMMANO_INIT$:I$ROW_ID_SOMMANO_FINE$),2)</t>
  </si>
  <si>
    <t>1.00</t>
  </si>
  <si>
    <t>1547.25</t>
  </si>
  <si>
    <t>ROUND(PRODUCT(I$ROW_SOMMANO_QTA$:J$ROW_UNITARIO$),2)</t>
  </si>
  <si>
    <t>1547.25</t>
  </si>
  <si>
    <t/>
  </si>
  <si>
    <t>398</t>
  </si>
  <si>
    <t>1E.08.080.0020.a</t>
  </si>
  <si>
    <t>Espansioni e controllo: - unità di espansione fino ad ulteriori 6 zone per collegamento diretto con unità di distribuzione annunci con architettura dual-bus dotata di terminali di interconnessione per amplificatori di potenza per la gestione indipendente dei bus e di porte logiche per interfaccia con parti terze</t>
  </si>
  <si>
    <t>M I S U R A Z I O N I:</t>
  </si>
  <si>
    <t/>
  </si>
  <si>
    <t>1.00</t>
  </si>
  <si>
    <t/>
  </si>
  <si>
    <t/>
  </si>
  <si>
    <t/>
  </si>
  <si>
    <t>ROUND(PRODUCT(E$ROW_PU$:H$ROW_LUNG$),2)</t>
  </si>
  <si>
    <t>1.00</t>
  </si>
  <si>
    <t>3'</t>
  </si>
  <si>
    <t>SOMMANO cad</t>
  </si>
  <si>
    <t>ROUND(SUM(I$ROW_ID_SOMMANO_INIT$:I$ROW_ID_SOMMANO_FINE$),2)</t>
  </si>
  <si>
    <t>1.00</t>
  </si>
  <si>
    <t>691.79</t>
  </si>
  <si>
    <t>ROUND(PRODUCT(I$ROW_SOMMANO_QTA$:J$ROW_UNITARIO$),2)</t>
  </si>
  <si>
    <t>691.79</t>
  </si>
  <si>
    <t/>
  </si>
  <si>
    <t>399</t>
  </si>
  <si>
    <t>1E.08.080.0200.c</t>
  </si>
  <si>
    <t>Amplificatore integrato fino a 6 ingressi, tecnologia digitale controllata da microprocessore, uscite 100 V a bassa impedenza, ingressi universali e ingresso audio ausiliario con controllo dei toni, connettori terminali a vite, Rj 45 e XLR, annunci tramite base microfonica e generatore di tono di preavviso interno - potenza 320 W</t>
  </si>
  <si>
    <t>M I S U R A Z I O N I:</t>
  </si>
  <si>
    <t/>
  </si>
  <si>
    <t>1.00</t>
  </si>
  <si>
    <t/>
  </si>
  <si>
    <t/>
  </si>
  <si>
    <t/>
  </si>
  <si>
    <t>ROUND(PRODUCT(E$ROW_PU$:H$ROW_LUNG$),2)</t>
  </si>
  <si>
    <t>1.00</t>
  </si>
  <si>
    <t>3'</t>
  </si>
  <si>
    <t>SOMMANO cad</t>
  </si>
  <si>
    <t>ROUND(SUM(I$ROW_ID_SOMMANO_INIT$:I$ROW_ID_SOMMANO_FINE$),2)</t>
  </si>
  <si>
    <t>1.00</t>
  </si>
  <si>
    <t>847.98</t>
  </si>
  <si>
    <t>ROUND(PRODUCT(I$ROW_SOMMANO_QTA$:J$ROW_UNITARIO$),2)</t>
  </si>
  <si>
    <t>847.98</t>
  </si>
  <si>
    <t/>
  </si>
  <si>
    <t>400</t>
  </si>
  <si>
    <t>1E.08.080.0210.c</t>
  </si>
  <si>
    <t>Unità di potenza per controllo sorgenti sonore con connettori removibili o XLR o RJ 45 per la connessione di base microfonica via cavo, ingresso AUX per sorgenti sonore esterne (CD radio ecc) controllo tono e guadagno su ingresso AUX, uscita diffusori a bassa impedenza o a tensione costante 100 V - 70 V, amplificatore in classe D con alimentazione switching - potenza 320 W</t>
  </si>
  <si>
    <t>M I S U R A Z I O N I:</t>
  </si>
  <si>
    <t/>
  </si>
  <si>
    <t>1.00</t>
  </si>
  <si>
    <t/>
  </si>
  <si>
    <t/>
  </si>
  <si>
    <t/>
  </si>
  <si>
    <t>ROUND(PRODUCT(E$ROW_PU$:H$ROW_LUNG$),2)</t>
  </si>
  <si>
    <t>1.00</t>
  </si>
  <si>
    <t>3'</t>
  </si>
  <si>
    <t>SOMMANO cad</t>
  </si>
  <si>
    <t>ROUND(SUM(I$ROW_ID_SOMMANO_INIT$:I$ROW_ID_SOMMANO_FINE$),2)</t>
  </si>
  <si>
    <t>1.00</t>
  </si>
  <si>
    <t>754.17</t>
  </si>
  <si>
    <t>ROUND(PRODUCT(I$ROW_SOMMANO_QTA$:J$ROW_UNITARIO$),2)</t>
  </si>
  <si>
    <t>754.17</t>
  </si>
  <si>
    <t/>
  </si>
  <si>
    <t>401</t>
  </si>
  <si>
    <t>1E.08.080.0240</t>
  </si>
  <si>
    <t>Lettore / registratore digitale di file audio MP3 supporto chiavi USB e schede SD 32 GB di memoria, riproduzione di un file MP3 alla volta, dotato di telecomando per disattivazione comandi frontali, predisposizione per montaggio a rack 19”</t>
  </si>
  <si>
    <t>M I S U R A Z I O N I:</t>
  </si>
  <si>
    <t/>
  </si>
  <si>
    <t>1.00</t>
  </si>
  <si>
    <t/>
  </si>
  <si>
    <t/>
  </si>
  <si>
    <t/>
  </si>
  <si>
    <t>ROUND(PRODUCT(E$ROW_PU$:H$ROW_LUNG$),2)</t>
  </si>
  <si>
    <t>1.00</t>
  </si>
  <si>
    <t>3'</t>
  </si>
  <si>
    <t>SOMMANO cad</t>
  </si>
  <si>
    <t>ROUND(SUM(I$ROW_ID_SOMMANO_INIT$:I$ROW_ID_SOMMANO_FINE$),2)</t>
  </si>
  <si>
    <t>1.00</t>
  </si>
  <si>
    <t>595.42</t>
  </si>
  <si>
    <t>ROUND(PRODUCT(I$ROW_SOMMANO_QTA$:J$ROW_UNITARIO$),2)</t>
  </si>
  <si>
    <t>595.42</t>
  </si>
  <si>
    <t/>
  </si>
  <si>
    <t>402</t>
  </si>
  <si>
    <t>1E.08.080.0090.b</t>
  </si>
  <si>
    <t>Diffusore acustico con potenza 6/10 W regolabile tramite trimmer semifisso, realizzato in ABS: - da incasso a parete o soffitto, con griglia metallica di protezione</t>
  </si>
  <si>
    <t>M I S U R A Z I O N I:</t>
  </si>
  <si>
    <t/>
  </si>
  <si>
    <t>14.00</t>
  </si>
  <si>
    <t/>
  </si>
  <si>
    <t/>
  </si>
  <si>
    <t/>
  </si>
  <si>
    <t>ROUND(PRODUCT(E$ROW_PU$:H$ROW_LUNG$),2)</t>
  </si>
  <si>
    <t>14.00</t>
  </si>
  <si>
    <t>3'</t>
  </si>
  <si>
    <t>SOMMANO cad</t>
  </si>
  <si>
    <t>ROUND(SUM(I$ROW_ID_SOMMANO_INIT$:I$ROW_ID_SOMMANO_FINE$),2)</t>
  </si>
  <si>
    <t>14.00</t>
  </si>
  <si>
    <t>165.29</t>
  </si>
  <si>
    <t>ROUND(PRODUCT(I$ROW_SOMMANO_QTA$:J$ROW_UNITARIO$),2)</t>
  </si>
  <si>
    <t>2314.06</t>
  </si>
  <si>
    <t/>
  </si>
  <si>
    <t>403</t>
  </si>
  <si>
    <t>1E.08.080.0030.a</t>
  </si>
  <si>
    <t>Microfoni e radiomicrofoni - console annunci - basi microfoniche: - microfono dinamico unidirezionale ad impugnatura connettore XLR a 3 poli dotato di filtro anti-pop, interruttore con blocco di sicurezza On/OFF, cavo 5 metri e supporto per asta</t>
  </si>
  <si>
    <t>M I S U R A Z I O N I:</t>
  </si>
  <si>
    <t/>
  </si>
  <si>
    <t>1.00</t>
  </si>
  <si>
    <t/>
  </si>
  <si>
    <t/>
  </si>
  <si>
    <t/>
  </si>
  <si>
    <t>ROUND(PRODUCT(E$ROW_PU$:H$ROW_LUNG$),2)</t>
  </si>
  <si>
    <t>1.00</t>
  </si>
  <si>
    <t>3'</t>
  </si>
  <si>
    <t>SOMMANO cad</t>
  </si>
  <si>
    <t>ROUND(SUM(I$ROW_ID_SOMMANO_INIT$:I$ROW_ID_SOMMANO_FINE$),2)</t>
  </si>
  <si>
    <t>1.00</t>
  </si>
  <si>
    <t>69.36</t>
  </si>
  <si>
    <t>ROUND(PRODUCT(I$ROW_SOMMANO_QTA$:J$ROW_UNITARIO$),2)</t>
  </si>
  <si>
    <t>69.36</t>
  </si>
  <si>
    <t/>
  </si>
  <si>
    <t>404</t>
  </si>
  <si>
    <t>1E.07.050.0060.c</t>
  </si>
  <si>
    <t>Armadio a pavimento, con porta in vetro curvo, completo di pannelli laterali ad aggancio rapido, porta piena posteriore e coppia di montanti regolabili in profondità, piedini regolabili di livellamento, serratura e chiavi. Unità di cablaggio - Dimensioni (lxp):- 42 unità rack - 600x600mm</t>
  </si>
  <si>
    <t>M I S U R A Z I O N I:</t>
  </si>
  <si>
    <t/>
  </si>
  <si>
    <t>1.00</t>
  </si>
  <si>
    <t/>
  </si>
  <si>
    <t/>
  </si>
  <si>
    <t/>
  </si>
  <si>
    <t>ROUND(PRODUCT(E$ROW_PU$:H$ROW_LUNG$),2)</t>
  </si>
  <si>
    <t>1.00</t>
  </si>
  <si>
    <t>3'</t>
  </si>
  <si>
    <t>SOMMANO cad</t>
  </si>
  <si>
    <t>ROUND(SUM(I$ROW_ID_SOMMANO_INIT$:I$ROW_ID_SOMMANO_FINE$),2)</t>
  </si>
  <si>
    <t>1.00</t>
  </si>
  <si>
    <t>1035.38</t>
  </si>
  <si>
    <t>ROUND(PRODUCT(I$ROW_SOMMANO_QTA$:J$ROW_UNITARIO$),2)</t>
  </si>
  <si>
    <t>1035.38</t>
  </si>
  <si>
    <t/>
  </si>
  <si>
    <t>405</t>
  </si>
  <si>
    <t>1E.07.050.0110.e</t>
  </si>
  <si>
    <t>Pannello RJ45 preassemblato, in metallo verniciato, 19", completi di accessori per il montaggio, fermacavo, cartellini di identificazione sul fronte e sul retro:- 24 connettori RJ45, UTP categoria 6</t>
  </si>
  <si>
    <t>M I S U R A Z I O N I:</t>
  </si>
  <si>
    <t/>
  </si>
  <si>
    <t>7.00</t>
  </si>
  <si>
    <t/>
  </si>
  <si>
    <t/>
  </si>
  <si>
    <t/>
  </si>
  <si>
    <t>ROUND(PRODUCT(E$ROW_PU$:H$ROW_LUNG$),2)</t>
  </si>
  <si>
    <t>7.00</t>
  </si>
  <si>
    <t>3'</t>
  </si>
  <si>
    <t>SOMMANO cad</t>
  </si>
  <si>
    <t>ROUND(SUM(I$ROW_ID_SOMMANO_INIT$:I$ROW_ID_SOMMANO_FINE$),2)</t>
  </si>
  <si>
    <t>7.00</t>
  </si>
  <si>
    <t>239.84</t>
  </si>
  <si>
    <t>ROUND(PRODUCT(I$ROW_SOMMANO_QTA$:J$ROW_UNITARIO$),2)</t>
  </si>
  <si>
    <t>1678.88</t>
  </si>
  <si>
    <t/>
  </si>
  <si>
    <t>406</t>
  </si>
  <si>
    <t>1E.07.050.0160</t>
  </si>
  <si>
    <t>Pannello passacavo, in metallo zincato verniciato colore nero, 19", completo di accessori di fissaggio</t>
  </si>
  <si>
    <t>M I S U R A Z I O N I:</t>
  </si>
  <si>
    <t/>
  </si>
  <si>
    <t>7.00</t>
  </si>
  <si>
    <t/>
  </si>
  <si>
    <t/>
  </si>
  <si>
    <t/>
  </si>
  <si>
    <t>ROUND(PRODUCT(E$ROW_PU$:H$ROW_LUNG$),2)</t>
  </si>
  <si>
    <t>7.00</t>
  </si>
  <si>
    <t>3'</t>
  </si>
  <si>
    <t>SOMMANO cad</t>
  </si>
  <si>
    <t>ROUND(SUM(I$ROW_ID_SOMMANO_INIT$:I$ROW_ID_SOMMANO_FINE$),2)</t>
  </si>
  <si>
    <t>7.00</t>
  </si>
  <si>
    <t>47.56</t>
  </si>
  <si>
    <t>ROUND(PRODUCT(I$ROW_SOMMANO_QTA$:J$ROW_UNITARIO$),2)</t>
  </si>
  <si>
    <t>332.92</t>
  </si>
  <si>
    <t/>
  </si>
  <si>
    <t>407</t>
  </si>
  <si>
    <t>S0090.800.019</t>
  </si>
  <si>
    <t>Compresi:	- cavi di alimentazione e connessione	- cavi stack (uno per ogni switch)	- Tranceiver ottici (due per ogni switch)	- licenze server	- cavi in rame cat.6 da 5mt (pari al num di porte di ogni switch - Colori delle patch : Bianco - Rete standard di campus, Giallo - Rete industriale di processo, Rosso - Rete PLC)	- Dotati di led di diagnosi.	- punto di alimentazione</t>
  </si>
  <si>
    <t>M I S U R A Z I O N I:</t>
  </si>
  <si>
    <t>WIFI</t>
  </si>
  <si>
    <t>1.00</t>
  </si>
  <si>
    <t/>
  </si>
  <si>
    <t/>
  </si>
  <si>
    <t/>
  </si>
  <si>
    <t>ROUND(PRODUCT(E$ROW_PU$:H$ROW_LUNG$),2)</t>
  </si>
  <si>
    <t>1.00</t>
  </si>
  <si>
    <t>TVCC</t>
  </si>
  <si>
    <t>1.00</t>
  </si>
  <si>
    <t/>
  </si>
  <si>
    <t/>
  </si>
  <si>
    <t/>
  </si>
  <si>
    <t>ROUND(PRODUCT(E$ROW_PU$:H$ROW_LUNG$),2)</t>
  </si>
  <si>
    <t>1.00</t>
  </si>
  <si>
    <t>3'</t>
  </si>
  <si>
    <t>SOMMANO n.</t>
  </si>
  <si>
    <t>ROUND(SUM(I$ROW_ID_SOMMANO_INIT$:I$ROW_ID_SOMMANO_FINE$),2)</t>
  </si>
  <si>
    <t>2.00</t>
  </si>
  <si>
    <t>983.33</t>
  </si>
  <si>
    <t>ROUND(PRODUCT(I$ROW_SOMMANO_QTA$:J$ROW_UNITARIO$),2)</t>
  </si>
  <si>
    <t>1966.66</t>
  </si>
  <si>
    <t/>
  </si>
  <si>
    <t>408</t>
  </si>
  <si>
    <t>1E.07.050.0140</t>
  </si>
  <si>
    <t>Cassetto estraibile per connettori in fibra ottica, in metallo verniciato nero, 19", completo degli accessori di fissaggio, nella composizione di 12 ricettacoli per bussole MT-RJ/ST o per bussole SC</t>
  </si>
  <si>
    <t>M I S U R A Z I O N I:</t>
  </si>
  <si>
    <t/>
  </si>
  <si>
    <t>1.00</t>
  </si>
  <si>
    <t/>
  </si>
  <si>
    <t/>
  </si>
  <si>
    <t/>
  </si>
  <si>
    <t>ROUND(PRODUCT(E$ROW_PU$:H$ROW_LUNG$),2)</t>
  </si>
  <si>
    <t>1.00</t>
  </si>
  <si>
    <t>3'</t>
  </si>
  <si>
    <t>SOMMANO cad</t>
  </si>
  <si>
    <t>ROUND(SUM(I$ROW_ID_SOMMANO_INIT$:I$ROW_ID_SOMMANO_FINE$),2)</t>
  </si>
  <si>
    <t>1.00</t>
  </si>
  <si>
    <t>178.72</t>
  </si>
  <si>
    <t>ROUND(PRODUCT(I$ROW_SOMMANO_QTA$:J$ROW_UNITARIO$),2)</t>
  </si>
  <si>
    <t>178.72</t>
  </si>
  <si>
    <t/>
  </si>
  <si>
    <t>409</t>
  </si>
  <si>
    <t>1E.07.050.0180.a</t>
  </si>
  <si>
    <t>Pannello per prese di corrente standard italiano /tedesco 16A bivalente con interruttore, 19":- n. 5/6 prese con interruttore generale bipolare 16A 250V e spia luminosa</t>
  </si>
  <si>
    <t>M I S U R A Z I O N I:</t>
  </si>
  <si>
    <t/>
  </si>
  <si>
    <t>1.00</t>
  </si>
  <si>
    <t/>
  </si>
  <si>
    <t/>
  </si>
  <si>
    <t/>
  </si>
  <si>
    <t>ROUND(PRODUCT(E$ROW_PU$:H$ROW_LUNG$),2)</t>
  </si>
  <si>
    <t>1.00</t>
  </si>
  <si>
    <t>3'</t>
  </si>
  <si>
    <t>SOMMANO cad</t>
  </si>
  <si>
    <t>ROUND(SUM(I$ROW_ID_SOMMANO_INIT$:I$ROW_ID_SOMMANO_FINE$),2)</t>
  </si>
  <si>
    <t>1.00</t>
  </si>
  <si>
    <t>154.97</t>
  </si>
  <si>
    <t>ROUND(PRODUCT(I$ROW_SOMMANO_QTA$:J$ROW_UNITARIO$),2)</t>
  </si>
  <si>
    <t>154.97</t>
  </si>
  <si>
    <t/>
  </si>
  <si>
    <t>410</t>
  </si>
  <si>
    <t>095127e</t>
  </si>
  <si>
    <t>Presa modulare 8 pin tipo RJ45, in ABS: installata in scatola da parete o da incasso, completa di supporto e placca in resina: cat. 6A tipo toolless, per cavi FTP</t>
  </si>
  <si>
    <t>M I S U R A Z I O N I:</t>
  </si>
  <si>
    <t/>
  </si>
  <si>
    <t>115.00</t>
  </si>
  <si>
    <t/>
  </si>
  <si>
    <t/>
  </si>
  <si>
    <t/>
  </si>
  <si>
    <t>ROUND(PRODUCT(E$ROW_PU$:H$ROW_LUNG$),2)</t>
  </si>
  <si>
    <t>115.00</t>
  </si>
  <si>
    <t>WIFI</t>
  </si>
  <si>
    <t>13.00</t>
  </si>
  <si>
    <t/>
  </si>
  <si>
    <t/>
  </si>
  <si>
    <t/>
  </si>
  <si>
    <t>ROUND(PRODUCT(E$ROW_PU$:H$ROW_LUNG$),2)</t>
  </si>
  <si>
    <t>13.00</t>
  </si>
  <si>
    <t>3'</t>
  </si>
  <si>
    <t>SOMMANO cad</t>
  </si>
  <si>
    <t>ROUND(SUM(I$ROW_ID_SOMMANO_INIT$:I$ROW_ID_SOMMANO_FINE$),2)</t>
  </si>
  <si>
    <t>128.00</t>
  </si>
  <si>
    <t>63.81</t>
  </si>
  <si>
    <t>ROUND(PRODUCT(I$ROW_SOMMANO_QTA$:J$ROW_UNITARIO$),2)</t>
  </si>
  <si>
    <t>8167.68</t>
  </si>
  <si>
    <t/>
  </si>
  <si>
    <t>411</t>
  </si>
  <si>
    <t>095102a</t>
  </si>
  <si>
    <t>Cavo FTP schermato in lamina di alluminio, conduttori in rame 24 AWG e filo di continuità in rame Ø 0,5 mm, conforme ISO IEC 11801 - EN 50173: 4 coppie, guaina in LSZH, Cat. 6a, classe di reazione al fuoco Dca</t>
  </si>
  <si>
    <t>M I S U R A Z I O N I:</t>
  </si>
  <si>
    <t/>
  </si>
  <si>
    <t>4410.00</t>
  </si>
  <si>
    <t/>
  </si>
  <si>
    <t/>
  </si>
  <si>
    <t/>
  </si>
  <si>
    <t>ROUND(PRODUCT(E$ROW_PU$:H$ROW_LUNG$),2)</t>
  </si>
  <si>
    <t>4410.00</t>
  </si>
  <si>
    <t>3'</t>
  </si>
  <si>
    <t>SOMMANO m</t>
  </si>
  <si>
    <t>ROUND(SUM(I$ROW_ID_SOMMANO_INIT$:I$ROW_ID_SOMMANO_FINE$),2)</t>
  </si>
  <si>
    <t>4410.00</t>
  </si>
  <si>
    <t>2.50</t>
  </si>
  <si>
    <t>ROUND(PRODUCT(I$ROW_SOMMANO_QTA$:J$ROW_UNITARIO$),2)</t>
  </si>
  <si>
    <t>11025.00</t>
  </si>
  <si>
    <t/>
  </si>
  <si>
    <t>412</t>
  </si>
  <si>
    <t>095135e</t>
  </si>
  <si>
    <t>Patch-cord realizzata in cavo S/FTP 4 coppie, conduttori in rame 24AWG e connettori RJ45, conforme alla normativa ISO /IEC 11801 e EIA/TIA 568 C2-1, lunghezza: 200 cm, categoria 6A</t>
  </si>
  <si>
    <t>M I S U R A Z I O N I:</t>
  </si>
  <si>
    <t>Vedi voce n° 410 [cad 128.00]</t>
  </si>
  <si>
    <t/>
  </si>
  <si>
    <t/>
  </si>
  <si>
    <t/>
  </si>
  <si>
    <t/>
  </si>
  <si>
    <t>ROUND(PRODUCT(E$ROW_PU$:H$ROW_LUNG$,128.00),2)</t>
  </si>
  <si>
    <t>128.00</t>
  </si>
  <si>
    <t>3'</t>
  </si>
  <si>
    <t>SOMMANO cad</t>
  </si>
  <si>
    <t>ROUND(SUM(I$ROW_ID_SOMMANO_INIT$:I$ROW_ID_SOMMANO_FINE$),2)</t>
  </si>
  <si>
    <t>128.00</t>
  </si>
  <si>
    <t>16.57</t>
  </si>
  <si>
    <t>ROUND(PRODUCT(I$ROW_SOMMANO_QTA$:J$ROW_UNITARIO$),2)</t>
  </si>
  <si>
    <t>2120.96</t>
  </si>
  <si>
    <t/>
  </si>
  <si>
    <t>413</t>
  </si>
  <si>
    <t>235026c</t>
  </si>
  <si>
    <t>Cavo ottico multimodale OM3 tipo loose monotubo per esterno con riempitivo in gel (gel filled), guaina in PE: 12 fibre armatura dielettrica antiroditore</t>
  </si>
  <si>
    <t>M I S U R A Z I O N I:</t>
  </si>
  <si>
    <t>Verso ENTE fornitore</t>
  </si>
  <si>
    <t>50.00</t>
  </si>
  <si>
    <t/>
  </si>
  <si>
    <t/>
  </si>
  <si>
    <t/>
  </si>
  <si>
    <t>ROUND(PRODUCT(E$ROW_PU$:H$ROW_LUNG$),2)</t>
  </si>
  <si>
    <t>50.00</t>
  </si>
  <si>
    <t>3'</t>
  </si>
  <si>
    <t>SOMMANO m</t>
  </si>
  <si>
    <t>ROUND(SUM(I$ROW_ID_SOMMANO_INIT$:I$ROW_ID_SOMMANO_FINE$),2)</t>
  </si>
  <si>
    <t>50.00</t>
  </si>
  <si>
    <t>7.01</t>
  </si>
  <si>
    <t>ROUND(PRODUCT(I$ROW_SOMMANO_QTA$:J$ROW_UNITARIO$),2)</t>
  </si>
  <si>
    <t>350.50</t>
  </si>
  <si>
    <t/>
  </si>
  <si>
    <t>414</t>
  </si>
  <si>
    <t>1E.07.030.0050.d</t>
  </si>
  <si>
    <t>Cordoni di permutazione in fibra ottica 50/125 µ - MT - RJ / SC duplex  2m</t>
  </si>
  <si>
    <t>M I S U R A Z I O N I:</t>
  </si>
  <si>
    <t/>
  </si>
  <si>
    <t>5.00</t>
  </si>
  <si>
    <t/>
  </si>
  <si>
    <t/>
  </si>
  <si>
    <t/>
  </si>
  <si>
    <t>ROUND(PRODUCT(E$ROW_PU$:H$ROW_LUNG$),2)</t>
  </si>
  <si>
    <t>5.00</t>
  </si>
  <si>
    <t>3'</t>
  </si>
  <si>
    <t>SOMMANO cad</t>
  </si>
  <si>
    <t>ROUND(SUM(I$ROW_ID_SOMMANO_INIT$:I$ROW_ID_SOMMANO_FINE$),2)</t>
  </si>
  <si>
    <t>5.00</t>
  </si>
  <si>
    <t>74.13</t>
  </si>
  <si>
    <t>ROUND(PRODUCT(I$ROW_SOMMANO_QTA$:J$ROW_UNITARIO$),2)</t>
  </si>
  <si>
    <t>370.65</t>
  </si>
  <si>
    <t/>
  </si>
  <si>
    <t>415</t>
  </si>
  <si>
    <t>S0090.900.055</t>
  </si>
  <si>
    <t>Attestazione fibra ottica monomodale o multimodale compresi connettori (((bussola SC/SC))) su cassetto a rack 19" unificato, compresi contrassegni su ogni fibra attestata, test e certificazione dell'intervento eseguito a regola d'arte</t>
  </si>
  <si>
    <t>M I S U R A Z I O N I:</t>
  </si>
  <si>
    <t/>
  </si>
  <si>
    <t>24.00</t>
  </si>
  <si>
    <t/>
  </si>
  <si>
    <t/>
  </si>
  <si>
    <t/>
  </si>
  <si>
    <t>ROUND(PRODUCT(E$ROW_PU$:H$ROW_LUNG$),2)</t>
  </si>
  <si>
    <t>24.00</t>
  </si>
  <si>
    <t>3'</t>
  </si>
  <si>
    <t>SOMMANO n.</t>
  </si>
  <si>
    <t>ROUND(SUM(I$ROW_ID_SOMMANO_INIT$:I$ROW_ID_SOMMANO_FINE$),2)</t>
  </si>
  <si>
    <t>24.00</t>
  </si>
  <si>
    <t>17.05</t>
  </si>
  <si>
    <t>ROUND(PRODUCT(I$ROW_SOMMANO_QTA$:J$ROW_UNITARIO$),2)</t>
  </si>
  <si>
    <t>409.20</t>
  </si>
  <si>
    <t/>
  </si>
  <si>
    <t>416</t>
  </si>
  <si>
    <t>095164a</t>
  </si>
  <si>
    <t>Certificazione di cavi e componenti di reti lan, con rilascio di report dettagliato per ogni tratta misurata, secondo norme ISO IEC 11801, EN 50173 classi C, D, E, F e TIA 568B CAT. 3, 5, 5E, 6 e 7; valutata per ogni tratta misurata</t>
  </si>
  <si>
    <t>M I S U R A Z I O N I:</t>
  </si>
  <si>
    <t>Vedi voce n° 410 [cad 128.00]</t>
  </si>
  <si>
    <t/>
  </si>
  <si>
    <t/>
  </si>
  <si>
    <t/>
  </si>
  <si>
    <t/>
  </si>
  <si>
    <t>ROUND(PRODUCT(E$ROW_PU$:H$ROW_LUNG$,128.00),2)</t>
  </si>
  <si>
    <t>128.00</t>
  </si>
  <si>
    <t>3'</t>
  </si>
  <si>
    <t>SOMMANO cad</t>
  </si>
  <si>
    <t>ROUND(SUM(I$ROW_ID_SOMMANO_INIT$:I$ROW_ID_SOMMANO_FINE$),2)</t>
  </si>
  <si>
    <t>128.00</t>
  </si>
  <si>
    <t>27.71</t>
  </si>
  <si>
    <t>ROUND(PRODUCT(I$ROW_SOMMANO_QTA$:J$ROW_UNITARIO$),2)</t>
  </si>
  <si>
    <t>3546.88</t>
  </si>
  <si>
    <t/>
  </si>
  <si>
    <t>417</t>
  </si>
  <si>
    <t>Z0010.199.000</t>
  </si>
  <si>
    <t>Secondo quanto riportato nel Capitolato Speciale di Appalto, negli elaborati di progetto e nei particolari di dettaglio, gli oneri per la protezione sismica degli impianti si intendono comprensivi di:	- Sistemi di ancoraggio e staffaggio delle distribuzioni principali e secondarie (tubazioni, canali, passerelle elettriche etc)	- Sistemi di ancoraggio a terra o a parete delle apparecchiature, a titolo esemplificativo ma non esaustivo si intendono: quadri elettrici, UPS, Caldaie, UTA, Gruppi frigo, Pompe di calore, Estrattori etc.. 	- Sistemi di ancoraggio a soffitto di apparecchiature, a titolo esemplificativo ma non esaustivo si intendono: corpi illuminanti, diffucori acustici, etc..	- Certificazioni di conformità dei sistemi installati	- Verifica dei disegni costruttivi strutturali per la progettazione dei sistemi di ancoraggio più idonei	- Relazioni di calcolo a firma di tecnico abilitato		Normativa di riferimento:	- D.M. 17 gennaio 2018  NTC2018 - “Aggiornamento delle norme tecniche per le costruzioni”	- Circolare n. 7/2019 del C.S.LL.PP - "Istruzioni per l’applicazione dell’aggiornamento delle “Norme tecniche per le costruzioni” di cui al decreto ministeriale 17 gennaio 2018"	- Linee di indirizzo per la vulnerabilità sismica dell'impiantistica antincendio (aprile 2012)</t>
  </si>
  <si>
    <t>M I S U R A Z I O N I:</t>
  </si>
  <si>
    <t/>
  </si>
  <si>
    <t>1.00</t>
  </si>
  <si>
    <t/>
  </si>
  <si>
    <t/>
  </si>
  <si>
    <t/>
  </si>
  <si>
    <t>ROUND(PRODUCT(E$ROW_PU$:H$ROW_LUNG$),2)</t>
  </si>
  <si>
    <t>1.00</t>
  </si>
  <si>
    <t>3'</t>
  </si>
  <si>
    <t>SOMMANO a corpo</t>
  </si>
  <si>
    <t>ROUND(SUM(I$ROW_ID_SOMMANO_INIT$:I$ROW_ID_SOMMANO_FINE$),2)</t>
  </si>
  <si>
    <t>1.00</t>
  </si>
  <si>
    <t>3006.39</t>
  </si>
  <si>
    <t>ROUND(PRODUCT(I$ROW_SOMMANO_QTA$:J$ROW_UNITARIO$),2)</t>
  </si>
  <si>
    <t>3006.39</t>
  </si>
  <si>
    <t/>
  </si>
  <si>
    <t>418</t>
  </si>
  <si>
    <t>S0081.600.021</t>
  </si>
  <si>
    <t>Cavo di collegamento tra centrale di diffusione sonora e diffusori per sistemi audio, posato in tubazioni e/o canalizzazioni predisposte, guaina LSZH.	Classe Classe Eca	</t>
  </si>
  <si>
    <t>M I S U R A Z I O N I:</t>
  </si>
  <si>
    <t/>
  </si>
  <si>
    <t>490.00</t>
  </si>
  <si>
    <t/>
  </si>
  <si>
    <t/>
  </si>
  <si>
    <t/>
  </si>
  <si>
    <t>ROUND(PRODUCT(E$ROW_PU$:H$ROW_LUNG$),2)</t>
  </si>
  <si>
    <t>490.00</t>
  </si>
  <si>
    <t>3'</t>
  </si>
  <si>
    <t>SOMMANO m</t>
  </si>
  <si>
    <t>ROUND(SUM(I$ROW_ID_SOMMANO_INIT$:I$ROW_ID_SOMMANO_FINE$),2)</t>
  </si>
  <si>
    <t>490.00</t>
  </si>
  <si>
    <t>2.80</t>
  </si>
  <si>
    <t>ROUND(PRODUCT(I$ROW_SOMMANO_QTA$:J$ROW_UNITARIO$),2)</t>
  </si>
  <si>
    <t>1372.00</t>
  </si>
  <si>
    <t/>
  </si>
  <si>
    <t>419</t>
  </si>
  <si>
    <t>S0081.900.001</t>
  </si>
  <si>
    <t>Ingegnerizzazione, programmazione e messa in funzione degli impianti di diffusione sonora	Le attività incluse sono le seguenti:	- accessori di completamento impianto (resistenze di bilanciamento, impedenze di chiusura linea, alimentatori di zona-ramo, programmatori/configuratori di schede ecc...)	- misure acustiche preliminari e finali	- realizzazione delle schede tecniche descrittive degli apparati e delle loro funzioni	- generazione di disegni costruttivi, risultanti dall'analisi dei percorsi reali delle tubazioni,  con indicazione della tipologia delle reti elettriche necessarie al buon funzionamento e verifica dei parametri tecnici necessari  (formazione cavo, distanze, resistenza, caduta di tensione, ecc.)	- generazione di schemi elettrici di collegamento specifici per le apparecchiature adottate	- verifica funzionale degli impianti di diffusione sonora seguente il completamento dell'installazione	- stesura di disegni planimetrici as built e schemi di collegamento, realizzazione a mezzo CAD dei tipici di montaggio e di distribuzione e posizionamento dei componenti in campo, al termine dei lavori di installazione	- programmazione della centrale con tarature, messaggi preregistrati	- messa in servizio, precollaudi e collaudi	</t>
  </si>
  <si>
    <t>M I S U R A Z I O N I:</t>
  </si>
  <si>
    <t/>
  </si>
  <si>
    <t>1.00</t>
  </si>
  <si>
    <t/>
  </si>
  <si>
    <t/>
  </si>
  <si>
    <t/>
  </si>
  <si>
    <t>ROUND(PRODUCT(E$ROW_PU$:H$ROW_LUNG$),2)</t>
  </si>
  <si>
    <t>1.00</t>
  </si>
  <si>
    <t>3'</t>
  </si>
  <si>
    <t>SOMMANO n.</t>
  </si>
  <si>
    <t>ROUND(SUM(I$ROW_ID_SOMMANO_INIT$:I$ROW_ID_SOMMANO_FINE$),2)</t>
  </si>
  <si>
    <t>1.00</t>
  </si>
  <si>
    <t>461.36</t>
  </si>
  <si>
    <t>ROUND(PRODUCT(I$ROW_SOMMANO_QTA$:J$ROW_UNITARIO$),2)</t>
  </si>
  <si>
    <t>461.36</t>
  </si>
  <si>
    <t/>
  </si>
  <si>
    <t>420</t>
  </si>
  <si>
    <t>S0050.900.001</t>
  </si>
  <si>
    <t>Le attività incluse sono le seguenti:	- accessori di completamento impianto	- realizzazione delle schede tecniche descrittive degli apparati e delle loro funzioni	- generazione di disegni costruttivi, risultanti dall'analisi dei percorsi reali delle tubazioni, con indicazione  della tipologia delle reti necessarie al buon funzionamento e verifica dei parametri tecnici necessari  	- generazione di eventuali schemi elettrici di collegamento specifici per le apparecchiature adottate	- verifica funzionale dell'impianto TVCC seguente il completamento dell'installazione	- configurazione dei database di visualizzazione giornaliera e sequenze cicliche	- sviluppo su sistema di videoregistrazione di software necessario al funzionamento in LAN	- licenze software accessorie	- messa in servizio sistema TVCC, precollaudi e collaudi</t>
  </si>
  <si>
    <t>M I S U R A Z I O N I:</t>
  </si>
  <si>
    <t/>
  </si>
  <si>
    <t>1.00</t>
  </si>
  <si>
    <t/>
  </si>
  <si>
    <t/>
  </si>
  <si>
    <t/>
  </si>
  <si>
    <t>ROUND(PRODUCT(E$ROW_PU$:H$ROW_LUNG$),2)</t>
  </si>
  <si>
    <t>1.00</t>
  </si>
  <si>
    <t>3'</t>
  </si>
  <si>
    <t>SOMMANO a corpo</t>
  </si>
  <si>
    <t>ROUND(SUM(I$ROW_ID_SOMMANO_INIT$:I$ROW_ID_SOMMANO_FINE$),2)</t>
  </si>
  <si>
    <t>1.00</t>
  </si>
  <si>
    <t>461.36</t>
  </si>
  <si>
    <t>ROUND(PRODUCT(I$ROW_SOMMANO_QTA$:J$ROW_UNITARIO$),2)</t>
  </si>
  <si>
    <t>461.36</t>
  </si>
  <si>
    <t/>
  </si>
  <si>
    <t>421</t>
  </si>
  <si>
    <t>S0060.900.010</t>
  </si>
  <si>
    <t>Le attività incluse sono le seguenti:	- accessori di completamento impianto	- realizzazione delle schede tecniche descrittive degli apparati e delle loro funzioni	- generazione di disegni costruttivi, risultanti dall'analisi dei percorsi reali delle tubazioni,  con indicazione della tipologia delle reti elettriche necessarie al buon funzionamento e verifica dei parametri tecnici necessari  (formazione cavo, distanze, resistenza, caduta di tensione, ecc.)	- generazione di schemi elettrici di collegamento specifici per le apparecchiature adottate	- verifica funzionale dell'impianto antintrusione seguente il completamento dell'installazione	- stesura di disegni planimetrici as built e schemi di collegamento, realizzazione a mezzo CAD dei tipici di montaggio e di distribuzione e posizionamento dei componenti in campo, al termine dei lavori di installazione	- programmazione dei punti in centrale con tarature, interazioni con impianto TVCC, attuazioni e comandi	- messa in servizio del sistema antintrusione, precollaudi e collaudi	- Licenza integrazione impianto antintrusione su sistema di supervisione 	</t>
  </si>
  <si>
    <t>M I S U R A Z I O N I:</t>
  </si>
  <si>
    <t/>
  </si>
  <si>
    <t>1.00</t>
  </si>
  <si>
    <t/>
  </si>
  <si>
    <t/>
  </si>
  <si>
    <t/>
  </si>
  <si>
    <t>ROUND(PRODUCT(E$ROW_PU$:H$ROW_LUNG$),2)</t>
  </si>
  <si>
    <t>1.00</t>
  </si>
  <si>
    <t>3'</t>
  </si>
  <si>
    <t>SOMMANO a corpo</t>
  </si>
  <si>
    <t>ROUND(SUM(I$ROW_ID_SOMMANO_INIT$:I$ROW_ID_SOMMANO_FINE$),2)</t>
  </si>
  <si>
    <t>1.00</t>
  </si>
  <si>
    <t>461.36</t>
  </si>
  <si>
    <t>ROUND(PRODUCT(I$ROW_SOMMANO_QTA$:J$ROW_UNITARIO$),2)</t>
  </si>
  <si>
    <t>461.36</t>
  </si>
  <si>
    <t/>
  </si>
  <si>
    <t>422</t>
  </si>
  <si>
    <t>E4501.102.003D</t>
  </si>
  <si>
    <t>Centrale di diagnosi e controllo centralizzato delle luci di emergenza in grado di effettuare il controllo della regolare entrata in funzione degli apparecchi e di verificare che l'autonomia degli apparecchi non sia inferiore a quella dichiarata.		Funzionamento a 24V con tecnologia PLC per la gestione, il comando e il monitoraggio degli apparecchi d’illuminazione delle aree antipanico, dei percorsi di esodo, e delle zone ad alto rischio come definito dalla norma EN1838, ma altresì utilizzati come illuminazione d'accento e cortesia. Per garantire ulteriore sicurezza di carica delle batterie, la centrale deve poter essere utilizzata in combinazione con fonti energetiche alternative quali il fotovoltaico e l'energia eolica.	Caratteristiche tecniche:	- Funzione automatica SU FLASH® per l’indirizzamento e la ricerca degli apparecchi di illuminazione;	- LCU per la regolazione dell’intensità d’illuminazione degli apparecchi in funzionamento ordinario;	- 2 ingressi aggiuntivi per attivazione apparecchio liberamente programmabili;	- 2 tasti funzione liberamente programmabili;	- Collegamento a reti TCP/IP,	- Interfaccia WEB integrata.		Specifiche tecniche:	Allacciamento alla rete: 230 V CA 50 Hz (230 V CA ±10%)	Tensione d’uscita: 24Vdc ±10%	Corrente massima d’uscita: 2 A / 70 W per circuito	Temperatura ambientale ammessa: da 0° C a +35° C	Numero Circuiti di alimentazione: 6	Numero Apparecchi di illuminazione d’emergenza: 120	Protezione circuiti: 	classe III (SELV) sino a 20 apparecchi per circuito; 	Classe di protezione: IP20 / I	Alloggiamento: Lamiera di acciaio, verniciata a polveri in RAL 9005 nero	Modello batteria: Batteria ermetica al piombo ed esente da manutenzione, High Performance, Conforme a EUROBAT, 10 anni a 20°		Compreso n.1 modulo monitoraggio 3PH da 8 ingessi		Compresa installazione, collegamento delle linee in ingresso ed uscita, programmazione, verifica ed ogni altro onere per dare la centrale perfettamente funzionante secondo le specifiche indicate sul C.S.A.</t>
  </si>
  <si>
    <t>M I S U R A Z I O N I:</t>
  </si>
  <si>
    <t/>
  </si>
  <si>
    <t>1.00</t>
  </si>
  <si>
    <t/>
  </si>
  <si>
    <t/>
  </si>
  <si>
    <t/>
  </si>
  <si>
    <t>ROUND(PRODUCT(E$ROW_PU$:H$ROW_LUNG$),2)</t>
  </si>
  <si>
    <t>1.00</t>
  </si>
  <si>
    <t>3'</t>
  </si>
  <si>
    <t>SOMMANO n.</t>
  </si>
  <si>
    <t>ROUND(SUM(I$ROW_ID_SOMMANO_INIT$:I$ROW_ID_SOMMANO_FINE$),2)</t>
  </si>
  <si>
    <t>1.00</t>
  </si>
  <si>
    <t>4775.01</t>
  </si>
  <si>
    <t>ROUND(PRODUCT(I$ROW_SOMMANO_QTA$:J$ROW_UNITARIO$),2)</t>
  </si>
  <si>
    <t>4775.01</t>
  </si>
  <si>
    <t/>
  </si>
  <si>
    <t>423</t>
  </si>
  <si>
    <t>E4501.800.130D</t>
  </si>
  <si>
    <t>Apparecchio illuminazione di emergenza AD INCASSO su Totem - 1W	Apparecchio d’illuminazione d’emergenza, tipo LED	Alimentazione 24V DC.	Compresa di targa di identificazione, verniciatura personalizzata e punto luce con cavo resistente al fuoco</t>
  </si>
  <si>
    <t>M I S U R A Z I O N I:</t>
  </si>
  <si>
    <t>Incasso su totem</t>
  </si>
  <si>
    <t>24.00</t>
  </si>
  <si>
    <t/>
  </si>
  <si>
    <t/>
  </si>
  <si>
    <t/>
  </si>
  <si>
    <t>ROUND(PRODUCT(E$ROW_PU$:H$ROW_LUNG$),2)</t>
  </si>
  <si>
    <t>24.00</t>
  </si>
  <si>
    <t>3'</t>
  </si>
  <si>
    <t>SOMMANO n.</t>
  </si>
  <si>
    <t>ROUND(SUM(I$ROW_ID_SOMMANO_INIT$:I$ROW_ID_SOMMANO_FINE$),2)</t>
  </si>
  <si>
    <t>24.00</t>
  </si>
  <si>
    <t>338.77</t>
  </si>
  <si>
    <t>ROUND(PRODUCT(I$ROW_SOMMANO_QTA$:J$ROW_UNITARIO$),2)</t>
  </si>
  <si>
    <t>8130.48</t>
  </si>
  <si>
    <t/>
  </si>
  <si>
    <t>424</t>
  </si>
  <si>
    <t>E4501.800.131D</t>
  </si>
  <si>
    <t>Apparecchio illuminazione di emergenza IN VISTA SIMMETRICO (zone antipanico) (Galvagnina) - 3.72w - 390lm	Apparecchio d’illuminazione d’emergenza, tipo LED	Alimentazione 24V DC.	Compresa di targa di identificazione, verniciatura personalizzata e punto luce con cavo resistente al fuoco</t>
  </si>
  <si>
    <t>M I S U R A Z I O N I:</t>
  </si>
  <si>
    <t/>
  </si>
  <si>
    <t>15.00</t>
  </si>
  <si>
    <t/>
  </si>
  <si>
    <t/>
  </si>
  <si>
    <t/>
  </si>
  <si>
    <t>ROUND(PRODUCT(E$ROW_PU$:H$ROW_LUNG$),2)</t>
  </si>
  <si>
    <t>15.00</t>
  </si>
  <si>
    <t>3'</t>
  </si>
  <si>
    <t>SOMMANO n.</t>
  </si>
  <si>
    <t>ROUND(SUM(I$ROW_ID_SOMMANO_INIT$:I$ROW_ID_SOMMANO_FINE$),2)</t>
  </si>
  <si>
    <t>15.00</t>
  </si>
  <si>
    <t>254.27</t>
  </si>
  <si>
    <t>ROUND(PRODUCT(I$ROW_SOMMANO_QTA$:J$ROW_UNITARIO$),2)</t>
  </si>
  <si>
    <t>3814.05</t>
  </si>
  <si>
    <t/>
  </si>
  <si>
    <t>425</t>
  </si>
  <si>
    <t>E4501.800.133D</t>
  </si>
  <si>
    <t>Apparecchio illuminazione di emergenza in vista a parete (Galvagnina) - 1.3W - 187.5lm	Apparecchio d’illuminazione d’emergenza, tipo LED	Alimentazione 24V DC.	Compresa di targa di identificazione, verniciatura personalizzata e punto luce con cavo resistente al fuoco</t>
  </si>
  <si>
    <t>M I S U R A Z I O N I:</t>
  </si>
  <si>
    <t/>
  </si>
  <si>
    <t>21.00</t>
  </si>
  <si>
    <t/>
  </si>
  <si>
    <t/>
  </si>
  <si>
    <t/>
  </si>
  <si>
    <t>ROUND(PRODUCT(E$ROW_PU$:H$ROW_LUNG$),2)</t>
  </si>
  <si>
    <t>21.00</t>
  </si>
  <si>
    <t>3'</t>
  </si>
  <si>
    <t>SOMMANO n.</t>
  </si>
  <si>
    <t>ROUND(SUM(I$ROW_ID_SOMMANO_INIT$:I$ROW_ID_SOMMANO_FINE$),2)</t>
  </si>
  <si>
    <t>21.00</t>
  </si>
  <si>
    <t>262.45</t>
  </si>
  <si>
    <t>ROUND(PRODUCT(I$ROW_SOMMANO_QTA$:J$ROW_UNITARIO$),2)</t>
  </si>
  <si>
    <t>5511.45</t>
  </si>
  <si>
    <t/>
  </si>
  <si>
    <t>426</t>
  </si>
  <si>
    <t>E4501.900.005E</t>
  </si>
  <si>
    <t>Le attività incluse sono le seguenti:	- accessori di completamento impianto	- realizzazione delle schede tecniche descrittive degli apparati e delle loro funzioni	- generazione di disegni costruttivi, risultanti dall'analisi dei percorsi reali delle tubazioni,  con indicazione della tipologia delle reti elettriche necessarie al buon funzionamento e verifica dei parametri tecnici necessari (formazione cavo, distanze, resistenza, caduta di tensione, ecc.)	- generazione di schemi elettrici di collegamento specifici per le apparecchiature adottate	- verifica funzionale dell'impianto	- stesura di disegni planimetrici as built e schemi di collegamento, realizzazione a mezzo CAD dei tipici di montaggio e di distribuzione e posizionamento dei componenti in campo, al termine dei lavori di installazione	- messa in servizio del sistema, precollaudi e collaudi</t>
  </si>
  <si>
    <t>M I S U R A Z I O N I:</t>
  </si>
  <si>
    <t/>
  </si>
  <si>
    <t>1.00</t>
  </si>
  <si>
    <t/>
  </si>
  <si>
    <t/>
  </si>
  <si>
    <t/>
  </si>
  <si>
    <t>ROUND(PRODUCT(E$ROW_PU$:H$ROW_LUNG$),2)</t>
  </si>
  <si>
    <t>1.00</t>
  </si>
  <si>
    <t>3'</t>
  </si>
  <si>
    <t>SOMMANO n.</t>
  </si>
  <si>
    <t>ROUND(SUM(I$ROW_ID_SOMMANO_INIT$:I$ROW_ID_SOMMANO_FINE$),2)</t>
  </si>
  <si>
    <t>1.00</t>
  </si>
  <si>
    <t>461.36</t>
  </si>
  <si>
    <t>ROUND(PRODUCT(I$ROW_SOMMANO_QTA$:J$ROW_UNITARIO$),2)</t>
  </si>
  <si>
    <t>461.36</t>
  </si>
  <si>
    <t/>
  </si>
  <si>
    <t>427</t>
  </si>
  <si>
    <t>E7200.017.10S</t>
  </si>
  <si>
    <t>Gateway REG-K KNX DALI Premium a un canale per collegare il bus DALI al sistema KNX. Supporta il controllo (commutazione e dimming) di 64 ballast elettronici comandabili singolarmente o raggruppabili in 16 gruppi, ed il controllo fino a 16 scenari. Controllo DT8-Colour lato DALI, fino a 16 modelli di colore con fino a 300 comandi sulla base di un timer settimanale. Test dei ballast DALI per illuminazione di emergenza con batteria centrale o integrata con intervalli di prova selezionabili.Gestibile sia da dispositivo che da web server integrato.  Montaggio su guide DIN EN 60715. Tensione di alimentazione: 100-240 V CA/CC. 	Uscite: 1x DALI D+, D-, DC 16-18 V (isolamento base, non SELV), 128 mA max, a prova di	cortocircuito	Interfacce: KNX, Ethernet RJ-45, DALI	Tipo: dispositivo di controllo di categoria I (single master)	Larghezza dispositivo: 4 moduli = circa 72 mm	Dispositivo configurabile con software ETS e eConfigure KNX di Schneider Electric.		Compresi: oneri per inserimento del modulo entro quadro elettrico (qualora previsto per installazione entro quadro già predisposto) oppure entro apposita scatola di contenimento (scatola conteggiata a parte). Sono altresi compresi gli oneri per la configurazione del modulo, quota parte per alimentatore AD/DC da installare entro il quadro nonchè oneri per gli allacciamenti elettrici e di segnale lato modulo, punto di alimentazione.</t>
  </si>
  <si>
    <t>M I S U R A Z I O N I:</t>
  </si>
  <si>
    <t/>
  </si>
  <si>
    <t>3.00</t>
  </si>
  <si>
    <t/>
  </si>
  <si>
    <t/>
  </si>
  <si>
    <t/>
  </si>
  <si>
    <t>ROUND(PRODUCT(E$ROW_PU$:H$ROW_LUNG$),2)</t>
  </si>
  <si>
    <t>3.00</t>
  </si>
  <si>
    <t>3'</t>
  </si>
  <si>
    <t>SOMMANO n.</t>
  </si>
  <si>
    <t>ROUND(SUM(I$ROW_ID_SOMMANO_INIT$:I$ROW_ID_SOMMANO_FINE$),2)</t>
  </si>
  <si>
    <t>3.00</t>
  </si>
  <si>
    <t>684.67</t>
  </si>
  <si>
    <t>ROUND(PRODUCT(I$ROW_SOMMANO_QTA$:J$ROW_UNITARIO$),2)</t>
  </si>
  <si>
    <t>2054.01</t>
  </si>
  <si>
    <t/>
  </si>
  <si>
    <t>428</t>
  </si>
  <si>
    <t>E7200.017.03S</t>
  </si>
  <si>
    <t>Per il comando indipendente di 8 carichi 	Master SpaceLogic KNX Commutazione/Veneziane per il controllo indipendente di un massimo di 4 azionamenti per veneziane/tapparelle o per la commutazione di fino a 8 carichi. Il numero di canali può essere aumentato collegando le Estensioni SpaceLogic KNX. Tensione nominale: AC 250 V, 50-60 Hz Corrente nominale: 16 A AC-1, IEC 60947-4-1 / 10 A, IEC 60669-2-5 		Compresi: oneri per inserimento del modulo entro quadro elettrico (qualora previsto per installazione entro quadro già predisposto) oppure entro apposita scatola di contenimento (scatola conteggiata a parte). Sono altresi compresi gli oneri per la configurazione del modulo, quota parte per alimentatore AD/DC da installare entro il quadro nonchè oneri per gli allacciamenti elettrici e di segnale lato modulo, punto di alimentazione.</t>
  </si>
  <si>
    <t>M I S U R A Z I O N I:</t>
  </si>
  <si>
    <t/>
  </si>
  <si>
    <t>1.00</t>
  </si>
  <si>
    <t/>
  </si>
  <si>
    <t/>
  </si>
  <si>
    <t/>
  </si>
  <si>
    <t>ROUND(PRODUCT(E$ROW_PU$:H$ROW_LUNG$),2)</t>
  </si>
  <si>
    <t>1.00</t>
  </si>
  <si>
    <t>3'</t>
  </si>
  <si>
    <t>SOMMANO n.</t>
  </si>
  <si>
    <t>ROUND(SUM(I$ROW_ID_SOMMANO_INIT$:I$ROW_ID_SOMMANO_FINE$),2)</t>
  </si>
  <si>
    <t>1.00</t>
  </si>
  <si>
    <t>475.39</t>
  </si>
  <si>
    <t>ROUND(PRODUCT(I$ROW_SOMMANO_QTA$:J$ROW_UNITARIO$),2)</t>
  </si>
  <si>
    <t>475.39</t>
  </si>
  <si>
    <t/>
  </si>
  <si>
    <t>429</t>
  </si>
  <si>
    <t>E7200.051.15S</t>
  </si>
  <si>
    <t>Alimentatore per l'alimentazione dei moduli del sistema bus dimensionato con una scorta minima del 30% della potenza necessaria prevista in progetto.	Compresi oneri per installazione e cablaggio, punto di alimentazione.	Caratteristiche: 	Alimentatore KNX REG-K/640 mA: Modulo di alimentazione necessario ad una linea di dispositivi. Dotato di bobina d’isolamento integrata, con pulsante di interruzione e ripristino della linea. Montaggio su guide DIN E60715.	Tensione di rete: 110-230 v CA, 50-60 Hz	Tensione di uscita: CC a 30V	Corrente in uscita: 640mA max, a prova di circuito		Sono inclusi tutti gli accessori di fissaggio e di collegamento al fine di ottenere un'installazione a regola d'arte.</t>
  </si>
  <si>
    <t>M I S U R A Z I O N I:</t>
  </si>
  <si>
    <t/>
  </si>
  <si>
    <t>2.00</t>
  </si>
  <si>
    <t/>
  </si>
  <si>
    <t/>
  </si>
  <si>
    <t/>
  </si>
  <si>
    <t>ROUND(PRODUCT(E$ROW_PU$:H$ROW_LUNG$),2)</t>
  </si>
  <si>
    <t>2.00</t>
  </si>
  <si>
    <t>3'</t>
  </si>
  <si>
    <t>SOMMANO n.</t>
  </si>
  <si>
    <t>ROUND(SUM(I$ROW_ID_SOMMANO_INIT$:I$ROW_ID_SOMMANO_FINE$),2)</t>
  </si>
  <si>
    <t>2.00</t>
  </si>
  <si>
    <t>423.55</t>
  </si>
  <si>
    <t>ROUND(PRODUCT(I$ROW_SOMMANO_QTA$:J$ROW_UNITARIO$),2)</t>
  </si>
  <si>
    <t>847.10</t>
  </si>
  <si>
    <t/>
  </si>
  <si>
    <t>430</t>
  </si>
  <si>
    <t>E7200.41.03S</t>
  </si>
  <si>
    <t>SpaceLYnk webserver e controllore logico.	Consente di configurare e visualizzare la soluzione domotica KNX, integrata con sistemi a protocollo Modbus (con utilizzo di modelli Modbus preconfigurati (31 dispositivi), BacNET (2000 punti), ed EnOcean. Offre funzione di interfaccia utente per controllo (con piantine personalizzate oppure con visulizzazione a widget) e gestione delle funzioni, funzione gateway per la comunicazione tra dispositivi, memoria, analisi e invio dati, controllo eventi via e-mail in caso di problemi. Integrazione con dispositivi di terze parti su RS-232 (IR,AV), programmazione, streaming telecamere, 		registro dati con andamenti, controllo da locale o remoto del sistema con connessione su porta ethernet. Certificazione BACnet - "BACnet Application Specific Controller (B-ASC)" Alimentazione: 24 Vcc, 2 W Larghezza dispositivo: 3 moduli, circa 54 mm PRODUTTORE SCHNEIDER ELECTRIC Attività di engineering per configurazione sistema Space Lynk. 		Attività di engineering per configurazione sistema Space Lynk.	Compreso Alimentatore Modicon modulare 100-240Vac, in uscita 1,25A, 30W, 24V DC 		Compresi: oneri per inserimento del modulo entro quadro elettrico (qualora previsto per installazione entro quadro già predisposto) oppure entro apposita scatola di contenimento (scatola conteggiata a parte). Sono altresi compresi gli oneri per la configurazione del modulo, quota parte per alimentatore AD/DC da installare entro il quadro nonchè oneri per gli allacciamenti elettrici e di segnale lato modulo, punto di alimentazione, punto di alimentazione.</t>
  </si>
  <si>
    <t>M I S U R A Z I O N I:</t>
  </si>
  <si>
    <t/>
  </si>
  <si>
    <t>1.00</t>
  </si>
  <si>
    <t/>
  </si>
  <si>
    <t/>
  </si>
  <si>
    <t/>
  </si>
  <si>
    <t>ROUND(PRODUCT(E$ROW_PU$:H$ROW_LUNG$),2)</t>
  </si>
  <si>
    <t>1.00</t>
  </si>
  <si>
    <t>3'</t>
  </si>
  <si>
    <t>SOMMANO n.</t>
  </si>
  <si>
    <t>ROUND(SUM(I$ROW_ID_SOMMANO_INIT$:I$ROW_ID_SOMMANO_FINE$),2)</t>
  </si>
  <si>
    <t>1.00</t>
  </si>
  <si>
    <t>3194.11</t>
  </si>
  <si>
    <t>ROUND(PRODUCT(I$ROW_SOMMANO_QTA$:J$ROW_UNITARIO$),2)</t>
  </si>
  <si>
    <t>3194.11</t>
  </si>
  <si>
    <t/>
  </si>
  <si>
    <t>431</t>
  </si>
  <si>
    <t>1E.02.040.0085.a</t>
  </si>
  <si>
    <t>Cavo bipolare flessibile, conforme ai requisiti previsti dalla Normativa Europea Regolamento UE 305/2011 - Prodotti da Costruzione CPR,  di rame ricotto isolato con materiale isolante in gomma HEPR ad alto modulo di qualità G16, guaina termoplastica di qualità M16, norme di riferimento CEI 20-13, CEI 20-67; sigla di designazione FG16OM16 0,6/1 kV, sezione nominale:- 2x1,5 mm²</t>
  </si>
  <si>
    <t>M I S U R A Z I O N I:</t>
  </si>
  <si>
    <t>BUS DALI PT</t>
  </si>
  <si>
    <t>280.00</t>
  </si>
  <si>
    <t/>
  </si>
  <si>
    <t/>
  </si>
  <si>
    <t/>
  </si>
  <si>
    <t>ROUND(PRODUCT(E$ROW_PU$:H$ROW_LUNG$),2)</t>
  </si>
  <si>
    <t>280.00</t>
  </si>
  <si>
    <t>BUS DALI P1</t>
  </si>
  <si>
    <t>290.00</t>
  </si>
  <si>
    <t/>
  </si>
  <si>
    <t/>
  </si>
  <si>
    <t/>
  </si>
  <si>
    <t>ROUND(PRODUCT(E$ROW_PU$:H$ROW_LUNG$),2)</t>
  </si>
  <si>
    <t>290.00</t>
  </si>
  <si>
    <t>BUS SEGNAPASSO AREE ESTERNE</t>
  </si>
  <si>
    <t>150.00</t>
  </si>
  <si>
    <t/>
  </si>
  <si>
    <t/>
  </si>
  <si>
    <t/>
  </si>
  <si>
    <t>ROUND(PRODUCT(E$ROW_PU$:H$ROW_LUNG$),2)</t>
  </si>
  <si>
    <t>150.00</t>
  </si>
  <si>
    <t>3'</t>
  </si>
  <si>
    <t>SOMMANO m</t>
  </si>
  <si>
    <t>ROUND(SUM(I$ROW_ID_SOMMANO_INIT$:I$ROW_ID_SOMMANO_FINE$),2)</t>
  </si>
  <si>
    <t>720.00</t>
  </si>
  <si>
    <t>2.28</t>
  </si>
  <si>
    <t>ROUND(PRODUCT(I$ROW_SOMMANO_QTA$:J$ROW_UNITARIO$),2)</t>
  </si>
  <si>
    <t>1641.60</t>
  </si>
  <si>
    <t/>
  </si>
  <si>
    <t>432</t>
  </si>
  <si>
    <t>1E.12.060.0160</t>
  </si>
  <si>
    <t>Cavo per sistemi Bus 2x0,50 mmq con guaina LSZH, tensione nominale 300/500 V.	Lunghezza: 100m</t>
  </si>
  <si>
    <t>M I S U R A Z I O N I:</t>
  </si>
  <si>
    <t>Strumenti</t>
  </si>
  <si>
    <t>80.00</t>
  </si>
  <si>
    <t/>
  </si>
  <si>
    <t/>
  </si>
  <si>
    <t/>
  </si>
  <si>
    <t>ROUND(PRODUCT(E$ROW_PU$:H$ROW_LUNG$),2)</t>
  </si>
  <si>
    <t>80.00</t>
  </si>
  <si>
    <t>3'</t>
  </si>
  <si>
    <t>SOMMANO m</t>
  </si>
  <si>
    <t>ROUND(SUM(I$ROW_ID_SOMMANO_INIT$:I$ROW_ID_SOMMANO_FINE$),2)</t>
  </si>
  <si>
    <t>80.00</t>
  </si>
  <si>
    <t>0.44</t>
  </si>
  <si>
    <t>ROUND(PRODUCT(I$ROW_SOMMANO_QTA$:J$ROW_UNITARIO$),2)</t>
  </si>
  <si>
    <t>35.20</t>
  </si>
  <si>
    <t/>
  </si>
  <si>
    <t>433</t>
  </si>
  <si>
    <t>E7200.900.08</t>
  </si>
  <si>
    <t>Le attività incluse sono le seguenti:	- accessori di completamento impianto	- realizzazione delle schede tecniche descrittive degli apparati e delle loro funzioni	- generazione di disegni costruttivi, risultanti dall'analisi dei percorsi reali delle tubazioni,  con indicazione della tipologia delle reti elettriche necessarie al buon funzionamento e verifica dei parametri tecnici necessari  (formazione cavo, distanze, resistenza, ecc.)	- generazione di schemi elettrici di collegamento specifici per le apparecchiature adottate	- verifica funzionale dell'impianto seguente il completamento dell'installazione	- stesura di disegni planimetrici as built e schemi di collegamento, realizzazione a mezzo CAD dei tipici di montaggio e di distribuzione e posizionamento dei componenti in campo, al termine dei lavori di installazione	- programmazione sistema BUS (punti in centrale con tarature, attuazioni e comandi) con software da parte di un programmatore certificato	- supporto e assistenza all'installatore termofluidico per la realizzazione delle interazioni tra gli impianti elettrici e gli impianti termofluidici e la realizzazione delle mappe grafiche.	- messa in servizio del sistema, precollaudi e collaudi		Programmazione Quadri Elettrici	- Programmazione del sistema BMS per l’acquisizione delle variabili del dispositivo intelligente	- Integrazione delle grandezze con protocollo interoperabile (Bacnet, Modbus, KNX, Lonworks, M-Bus, Web Services)	- Analisi dell’elenco dei punti e definizione degli acronimi		Programmazione KNX	- Engineering	- Commissioning	- Indirizzamento dispositivi	- Configurazione dispositivi	- Messa in servizio Gateway DALI	- Schemi elettrici di collegamento	- Messa in funzione	- Configurazione Webserver	- Programmazione logiche KNX</t>
  </si>
  <si>
    <t>M I S U R A Z I O N I:</t>
  </si>
  <si>
    <t/>
  </si>
  <si>
    <t>1.00</t>
  </si>
  <si>
    <t/>
  </si>
  <si>
    <t/>
  </si>
  <si>
    <t/>
  </si>
  <si>
    <t>ROUND(PRODUCT(E$ROW_PU$:H$ROW_LUNG$),2)</t>
  </si>
  <si>
    <t>1.00</t>
  </si>
  <si>
    <t>3'</t>
  </si>
  <si>
    <t>SOMMANO a corpo</t>
  </si>
  <si>
    <t>ROUND(SUM(I$ROW_ID_SOMMANO_INIT$:I$ROW_ID_SOMMANO_FINE$),2)</t>
  </si>
  <si>
    <t>1.00</t>
  </si>
  <si>
    <t>1106.51</t>
  </si>
  <si>
    <t>ROUND(PRODUCT(I$ROW_SOMMANO_QTA$:J$ROW_UNITARIO$),2)</t>
  </si>
  <si>
    <t>1106.51</t>
  </si>
  <si>
    <t/>
  </si>
  <si>
    <t>434</t>
  </si>
  <si>
    <t>S0090.100.001</t>
  </si>
  <si>
    <t>Apparecchiatura attiva - standalone media converter	100TX to 100FX (SC)  standalone media converter (AT-MC102XL)</t>
  </si>
  <si>
    <t>M I S U R A Z I O N I:</t>
  </si>
  <si>
    <t/>
  </si>
  <si>
    <t>1.00</t>
  </si>
  <si>
    <t/>
  </si>
  <si>
    <t/>
  </si>
  <si>
    <t/>
  </si>
  <si>
    <t>ROUND(PRODUCT(E$ROW_PU$:H$ROW_LUNG$),2)</t>
  </si>
  <si>
    <t>1.00</t>
  </si>
  <si>
    <t>3'</t>
  </si>
  <si>
    <t>SOMMANO n.</t>
  </si>
  <si>
    <t>ROUND(SUM(I$ROW_ID_SOMMANO_INIT$:I$ROW_ID_SOMMANO_FINE$),2)</t>
  </si>
  <si>
    <t>1.00</t>
  </si>
  <si>
    <t>280.00</t>
  </si>
  <si>
    <t>ROUND(PRODUCT(I$ROW_SOMMANO_QTA$:J$ROW_UNITARIO$),2)</t>
  </si>
  <si>
    <t>280.00</t>
  </si>
  <si>
    <t/>
  </si>
  <si>
    <t>435</t>
  </si>
  <si>
    <t>S0090.100.011</t>
  </si>
  <si>
    <t>Apparecchiatura attiva - netgear 5 port 10/100 business-call descktop switch (FS105)</t>
  </si>
  <si>
    <t>M I S U R A Z I O N I:</t>
  </si>
  <si>
    <t/>
  </si>
  <si>
    <t>1.00</t>
  </si>
  <si>
    <t/>
  </si>
  <si>
    <t/>
  </si>
  <si>
    <t/>
  </si>
  <si>
    <t>ROUND(PRODUCT(E$ROW_PU$:H$ROW_LUNG$),2)</t>
  </si>
  <si>
    <t>1.00</t>
  </si>
  <si>
    <t>3'</t>
  </si>
  <si>
    <t>SOMMANO n.</t>
  </si>
  <si>
    <t>ROUND(SUM(I$ROW_ID_SOMMANO_INIT$:I$ROW_ID_SOMMANO_FINE$),2)</t>
  </si>
  <si>
    <t>1.00</t>
  </si>
  <si>
    <t>45.00</t>
  </si>
  <si>
    <t>ROUND(PRODUCT(I$ROW_SOMMANO_QTA$:J$ROW_UNITARIO$),2)</t>
  </si>
  <si>
    <t>45.00</t>
  </si>
  <si>
    <t/>
  </si>
  <si>
    <t>436</t>
  </si>
  <si>
    <t>1C.28.200.0010.b</t>
  </si>
  <si>
    <t>Assistenza per esecuzione impianto elettrico:	- telecomunicazioni	- antincendio	- antintrusione	- citofonici di controllo, e similari completo di tubazioni	- canalizzazioni, quadri scatole	- interruttori prese	- cassette	- corpi illuminanti. 		Si conferma che dagli importi  da considerare  ai fini della applicazione delle percentuali di assistenza, devono essere detratti gli importi dei corpi illuminanti, delle apparecchiature inserite nei quadri o armadi, degli apparecchi di telecomunicazione e segnalazione, delle apparecchiature di ripresa video, dei centralini e delle apparecchiature da appoggiare a tavolo o pavimento: - interventi di manutenzione ordinaria, straordinaria, restauro, risanamento conservativo, ristrutturazione edilizia</t>
  </si>
  <si>
    <t>M I S U R A Z I O N I:</t>
  </si>
  <si>
    <t/>
  </si>
  <si>
    <t>151615.84</t>
  </si>
  <si>
    <t/>
  </si>
  <si>
    <t/>
  </si>
  <si>
    <t/>
  </si>
  <si>
    <t>ROUND(PRODUCT(E$ROW_PU$:H$ROW_LUNG$),2)</t>
  </si>
  <si>
    <t>151615.84</t>
  </si>
  <si>
    <t>3'</t>
  </si>
  <si>
    <t>SOMMANO %</t>
  </si>
  <si>
    <t>ROUND(SUM(I$ROW_ID_SOMMANO_INIT$:I$ROW_ID_SOMMANO_FINE$),2)</t>
  </si>
  <si>
    <t>151615.84</t>
  </si>
  <si>
    <t>19.00</t>
  </si>
  <si>
    <t>ROUND(PRODUCT(I$ROW_SOMMANO_QTA$:J$ROW_UNITARIO$)/100,2)</t>
  </si>
  <si>
    <t>28807.01</t>
  </si>
  <si>
    <t/>
  </si>
  <si>
    <t>437</t>
  </si>
  <si>
    <t>1M.14.060.0030.c</t>
  </si>
  <si>
    <t>Tubazioni in pe reticolato secondo UNI EN ISO 15875 in rotoli con guaina isolante, complete di raccorderia, pezzi speciali, giunzioni, guarnizioni e staffaggi. 	I prezzi unitari includono maggiorazione sia per completamenti sopra indicati sia per sfridi, e devono essere applicati alla lunghezza misurata sull'asse.	Diametri (De: diametro esterno x spessore, in mm): - De25 x 3,5 mm</t>
  </si>
  <si>
    <t>M I S U R A Z I O N I:</t>
  </si>
  <si>
    <t/>
  </si>
  <si>
    <t>250.00</t>
  </si>
  <si>
    <t/>
  </si>
  <si>
    <t/>
  </si>
  <si>
    <t/>
  </si>
  <si>
    <t>ROUND(PRODUCT(E$ROW_PU$:H$ROW_LUNG$),2)</t>
  </si>
  <si>
    <t>250.00</t>
  </si>
  <si>
    <t>3'</t>
  </si>
  <si>
    <t>SOMMANO m</t>
  </si>
  <si>
    <t>ROUND(SUM(I$ROW_ID_SOMMANO_INIT$:I$ROW_ID_SOMMANO_FINE$),2)</t>
  </si>
  <si>
    <t>250.00</t>
  </si>
  <si>
    <t>10.53</t>
  </si>
  <si>
    <t>ROUND(PRODUCT(I$ROW_SOMMANO_QTA$:J$ROW_UNITARIO$),2)</t>
  </si>
  <si>
    <t>2632.50</t>
  </si>
  <si>
    <t/>
  </si>
  <si>
    <t>438</t>
  </si>
  <si>
    <t>1M.14.010.0020.a</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</si>
  <si>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DN25 x 2,3 mm</t>
  </si>
  <si>
    <t>M I S U R A Z I O N I:</t>
  </si>
  <si>
    <t/>
  </si>
  <si>
    <t>10.00</t>
  </si>
  <si>
    <t/>
  </si>
  <si>
    <t/>
  </si>
  <si>
    <t/>
  </si>
  <si>
    <t>ROUND(PRODUCT(E$ROW_PU$:H$ROW_LUNG$),2)</t>
  </si>
  <si>
    <t>10.00</t>
  </si>
  <si>
    <t>3'</t>
  </si>
  <si>
    <t>SOMMANO m</t>
  </si>
  <si>
    <t>ROUND(SUM(I$ROW_ID_SOMMANO_INIT$:I$ROW_ID_SOMMANO_FINE$),2)</t>
  </si>
  <si>
    <t>10.00</t>
  </si>
  <si>
    <t>13.27</t>
  </si>
  <si>
    <t>ROUND(PRODUCT(I$ROW_SOMMANO_QTA$:J$ROW_UNITARIO$),2)</t>
  </si>
  <si>
    <t>132.70</t>
  </si>
  <si>
    <t/>
  </si>
  <si>
    <t>439</t>
  </si>
  <si>
    <t>1M.14.010.0020.b</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</si>
  <si>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DN32 x 2,6 mm</t>
  </si>
  <si>
    <t>M I S U R A Z I O N I:</t>
  </si>
  <si>
    <t/>
  </si>
  <si>
    <t>145.00</t>
  </si>
  <si>
    <t/>
  </si>
  <si>
    <t/>
  </si>
  <si>
    <t/>
  </si>
  <si>
    <t>ROUND(PRODUCT(E$ROW_PU$:H$ROW_LUNG$),2)</t>
  </si>
  <si>
    <t>145.00</t>
  </si>
  <si>
    <t>3'</t>
  </si>
  <si>
    <t>SOMMANO m</t>
  </si>
  <si>
    <t>ROUND(SUM(I$ROW_ID_SOMMANO_INIT$:I$ROW_ID_SOMMANO_FINE$),2)</t>
  </si>
  <si>
    <t>145.00</t>
  </si>
  <si>
    <t>17.11</t>
  </si>
  <si>
    <t>ROUND(PRODUCT(I$ROW_SOMMANO_QTA$:J$ROW_UNITARIO$),2)</t>
  </si>
  <si>
    <t>2480.95</t>
  </si>
  <si>
    <t/>
  </si>
  <si>
    <t>440</t>
  </si>
  <si>
    <t>1M.14.010.0020.c</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</si>
  <si>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DN40 x 2,6 mm</t>
  </si>
  <si>
    <t>M I S U R A Z I O N I:</t>
  </si>
  <si>
    <t/>
  </si>
  <si>
    <t>90.00</t>
  </si>
  <si>
    <t/>
  </si>
  <si>
    <t/>
  </si>
  <si>
    <t/>
  </si>
  <si>
    <t>ROUND(PRODUCT(E$ROW_PU$:H$ROW_LUNG$),2)</t>
  </si>
  <si>
    <t>90.00</t>
  </si>
  <si>
    <t>3'</t>
  </si>
  <si>
    <t>SOMMANO m</t>
  </si>
  <si>
    <t>ROUND(SUM(I$ROW_ID_SOMMANO_INIT$:I$ROW_ID_SOMMANO_FINE$),2)</t>
  </si>
  <si>
    <t>90.00</t>
  </si>
  <si>
    <t>19.45</t>
  </si>
  <si>
    <t>ROUND(PRODUCT(I$ROW_SOMMANO_QTA$:J$ROW_UNITARIO$),2)</t>
  </si>
  <si>
    <t>1750.50</t>
  </si>
  <si>
    <t/>
  </si>
  <si>
    <t>441</t>
  </si>
  <si>
    <t>1M.14.010.0020.d</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</si>
  <si>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DN50 x 2,9 mm</t>
  </si>
  <si>
    <t>M I S U R A Z I O N I:</t>
  </si>
  <si>
    <t/>
  </si>
  <si>
    <t>135.00</t>
  </si>
  <si>
    <t/>
  </si>
  <si>
    <t/>
  </si>
  <si>
    <t/>
  </si>
  <si>
    <t>ROUND(PRODUCT(E$ROW_PU$:H$ROW_LUNG$),2)</t>
  </si>
  <si>
    <t>135.00</t>
  </si>
  <si>
    <t>3'</t>
  </si>
  <si>
    <t>SOMMANO m</t>
  </si>
  <si>
    <t>ROUND(SUM(I$ROW_ID_SOMMANO_INIT$:I$ROW_ID_SOMMANO_FINE$),2)</t>
  </si>
  <si>
    <t>135.00</t>
  </si>
  <si>
    <t>26.96</t>
  </si>
  <si>
    <t>ROUND(PRODUCT(I$ROW_SOMMANO_QTA$:J$ROW_UNITARIO$),2)</t>
  </si>
  <si>
    <t>3639.60</t>
  </si>
  <si>
    <t/>
  </si>
  <si>
    <t>442</t>
  </si>
  <si>
    <t>1M.14.010.0020.e</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</si>
  <si>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DN65 x 2,9 mm</t>
  </si>
  <si>
    <t>M I S U R A Z I O N I:</t>
  </si>
  <si>
    <t/>
  </si>
  <si>
    <t>80.00</t>
  </si>
  <si>
    <t/>
  </si>
  <si>
    <t/>
  </si>
  <si>
    <t/>
  </si>
  <si>
    <t>ROUND(PRODUCT(E$ROW_PU$:H$ROW_LUNG$),2)</t>
  </si>
  <si>
    <t>80.00</t>
  </si>
  <si>
    <t>Centrale termica</t>
  </si>
  <si>
    <t>65.00</t>
  </si>
  <si>
    <t/>
  </si>
  <si>
    <t/>
  </si>
  <si>
    <t/>
  </si>
  <si>
    <t>ROUND(PRODUCT(E$ROW_PU$:H$ROW_LUNG$),2)</t>
  </si>
  <si>
    <t>65.00</t>
  </si>
  <si>
    <t>3'</t>
  </si>
  <si>
    <t>SOMMANO m</t>
  </si>
  <si>
    <t>ROUND(SUM(I$ROW_ID_SOMMANO_INIT$:I$ROW_ID_SOMMANO_FINE$),2)</t>
  </si>
  <si>
    <t>145.00</t>
  </si>
  <si>
    <t>30.75</t>
  </si>
  <si>
    <t>ROUND(PRODUCT(I$ROW_SOMMANO_QTA$:J$ROW_UNITARIO$),2)</t>
  </si>
  <si>
    <t>4458.75</t>
  </si>
  <si>
    <t/>
  </si>
  <si>
    <t>443</t>
  </si>
  <si>
    <t>1M.14.010.0020.f</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</si>
  <si>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DN80 x 3,2 mm</t>
  </si>
  <si>
    <t>M I S U R A Z I O N I:</t>
  </si>
  <si>
    <t>Centrale termica</t>
  </si>
  <si>
    <t>20.00</t>
  </si>
  <si>
    <t/>
  </si>
  <si>
    <t/>
  </si>
  <si>
    <t/>
  </si>
  <si>
    <t>ROUND(PRODUCT(E$ROW_PU$:H$ROW_LUNG$),2)</t>
  </si>
  <si>
    <t>20.00</t>
  </si>
  <si>
    <t>3'</t>
  </si>
  <si>
    <t>SOMMANO m</t>
  </si>
  <si>
    <t>ROUND(SUM(I$ROW_ID_SOMMANO_INIT$:I$ROW_ID_SOMMANO_FINE$),2)</t>
  </si>
  <si>
    <t>20.00</t>
  </si>
  <si>
    <t>39.55</t>
  </si>
  <si>
    <t>ROUND(PRODUCT(I$ROW_SOMMANO_QTA$:J$ROW_UNITARIO$),2)</t>
  </si>
  <si>
    <t>791.00</t>
  </si>
  <si>
    <t/>
  </si>
  <si>
    <t>444</t>
  </si>
  <si>
    <t>1M.14.010.0020.h</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</si>
  <si>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DN125 x 4,0 mm</t>
  </si>
  <si>
    <t>M I S U R A Z I O N I:</t>
  </si>
  <si>
    <t>Collettore</t>
  </si>
  <si>
    <t>5.00</t>
  </si>
  <si>
    <t/>
  </si>
  <si>
    <t/>
  </si>
  <si>
    <t/>
  </si>
  <si>
    <t>ROUND(PRODUCT(E$ROW_PU$:H$ROW_LUNG$),2)</t>
  </si>
  <si>
    <t>5.00</t>
  </si>
  <si>
    <t>3'</t>
  </si>
  <si>
    <t>SOMMANO m</t>
  </si>
  <si>
    <t>ROUND(SUM(I$ROW_ID_SOMMANO_INIT$:I$ROW_ID_SOMMANO_FINE$),2)</t>
  </si>
  <si>
    <t>5.00</t>
  </si>
  <si>
    <t>72.27</t>
  </si>
  <si>
    <t>ROUND(PRODUCT(I$ROW_SOMMANO_QTA$:J$ROW_UNITARIO$),2)</t>
  </si>
  <si>
    <t>361.35</t>
  </si>
  <si>
    <t/>
  </si>
  <si>
    <t>445</t>
  </si>
  <si>
    <t>1M.16.070.0060.c</t>
  </si>
  <si>
    <t>Coibentazione per tubazioni con elastomero espanso a cellule chiuse, resistenza alla fiamma classe 1, fattore di permeabilità µ minimo 7.000, in guaine o lastre spessore minimo 32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- 32 x 35 mm - DN25</t>
  </si>
  <si>
    <t>M I S U R A Z I O N I:</t>
  </si>
  <si>
    <t/>
  </si>
  <si>
    <t>10.00</t>
  </si>
  <si>
    <t/>
  </si>
  <si>
    <t/>
  </si>
  <si>
    <t/>
  </si>
  <si>
    <t>ROUND(PRODUCT(E$ROW_PU$:H$ROW_LUNG$),2)</t>
  </si>
  <si>
    <t>10.00</t>
  </si>
  <si>
    <t>3'</t>
  </si>
  <si>
    <t>SOMMANO m</t>
  </si>
  <si>
    <t>ROUND(SUM(I$ROW_ID_SOMMANO_INIT$:I$ROW_ID_SOMMANO_FINE$),2)</t>
  </si>
  <si>
    <t>10.00</t>
  </si>
  <si>
    <t>24.60</t>
  </si>
  <si>
    <t>ROUND(PRODUCT(I$ROW_SOMMANO_QTA$:J$ROW_UNITARIO$),2)</t>
  </si>
  <si>
    <t>246.00</t>
  </si>
  <si>
    <t/>
  </si>
  <si>
    <t>446</t>
  </si>
  <si>
    <t>1M.16.070.0060.d</t>
  </si>
  <si>
    <t>Coibentazione per tubazioni con elastomero espanso a cellule chiuse, resistenza alla fiamma classe 1, fattore di permeabilità µ minimo 7.000, in guaine o lastre spessore minimo 32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- 32 x 42 mm - DN32</t>
  </si>
  <si>
    <t>M I S U R A Z I O N I:</t>
  </si>
  <si>
    <t/>
  </si>
  <si>
    <t>145.00</t>
  </si>
  <si>
    <t/>
  </si>
  <si>
    <t/>
  </si>
  <si>
    <t/>
  </si>
  <si>
    <t>ROUND(PRODUCT(E$ROW_PU$:H$ROW_LUNG$),2)</t>
  </si>
  <si>
    <t>145.00</t>
  </si>
  <si>
    <t>3'</t>
  </si>
  <si>
    <t>SOMMANO m</t>
  </si>
  <si>
    <t>ROUND(SUM(I$ROW_ID_SOMMANO_INIT$:I$ROW_ID_SOMMANO_FINE$),2)</t>
  </si>
  <si>
    <t>145.00</t>
  </si>
  <si>
    <t>29.55</t>
  </si>
  <si>
    <t>ROUND(PRODUCT(I$ROW_SOMMANO_QTA$:J$ROW_UNITARIO$),2)</t>
  </si>
  <si>
    <t>4284.75</t>
  </si>
  <si>
    <t/>
  </si>
  <si>
    <t>447</t>
  </si>
  <si>
    <t>1M.16.070.0060.e</t>
  </si>
  <si>
    <t>Coibentazione per tubazioni con elastomero espanso a cellule chiuse, resistenza alla fiamma classe 1, fattore di permeabilità µ minimo 7.000, in guaine o lastre spessore minimo 32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- 32 x 48 mm - DN40</t>
  </si>
  <si>
    <t>M I S U R A Z I O N I:</t>
  </si>
  <si>
    <t/>
  </si>
  <si>
    <t>90.00</t>
  </si>
  <si>
    <t/>
  </si>
  <si>
    <t/>
  </si>
  <si>
    <t/>
  </si>
  <si>
    <t>ROUND(PRODUCT(E$ROW_PU$:H$ROW_LUNG$),2)</t>
  </si>
  <si>
    <t>90.00</t>
  </si>
  <si>
    <t>3'</t>
  </si>
  <si>
    <t>SOMMANO m</t>
  </si>
  <si>
    <t>ROUND(SUM(I$ROW_ID_SOMMANO_INIT$:I$ROW_ID_SOMMANO_FINE$),2)</t>
  </si>
  <si>
    <t>90.00</t>
  </si>
  <si>
    <t>32.02</t>
  </si>
  <si>
    <t>ROUND(PRODUCT(I$ROW_SOMMANO_QTA$:J$ROW_UNITARIO$),2)</t>
  </si>
  <si>
    <t>2881.80</t>
  </si>
  <si>
    <t/>
  </si>
  <si>
    <t>448</t>
  </si>
  <si>
    <t>1M.16.070.0050.f</t>
  </si>
  <si>
    <t>Coibentazione per tubazioni con elastomero espanso a cellule chiuse, resistenza alla fiamma classe 1, fattore di permeabilità µ minimo 7.000, in guaine o lastre spessore minimo 25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- 25 x 60 mm - DN50</t>
  </si>
  <si>
    <t>M I S U R A Z I O N I:</t>
  </si>
  <si>
    <t/>
  </si>
  <si>
    <t>270.00</t>
  </si>
  <si>
    <t/>
  </si>
  <si>
    <t/>
  </si>
  <si>
    <t/>
  </si>
  <si>
    <t>ROUND(PRODUCT(E$ROW_PU$:H$ROW_LUNG$),2)</t>
  </si>
  <si>
    <t>270.00</t>
  </si>
  <si>
    <t>3'</t>
  </si>
  <si>
    <t>SOMMANO m</t>
  </si>
  <si>
    <t>ROUND(SUM(I$ROW_ID_SOMMANO_INIT$:I$ROW_ID_SOMMANO_FINE$),2)</t>
  </si>
  <si>
    <t>270.00</t>
  </si>
  <si>
    <t>31.32</t>
  </si>
  <si>
    <t>ROUND(PRODUCT(I$ROW_SOMMANO_QTA$:J$ROW_UNITARIO$),2)</t>
  </si>
  <si>
    <t>8456.40</t>
  </si>
  <si>
    <t/>
  </si>
  <si>
    <t>449</t>
  </si>
  <si>
    <t>1M.16.070.0050.g</t>
  </si>
  <si>
    <t>Coibentazione per tubazioni con elastomero espanso a cellule chiuse, resistenza alla fiamma classe 1, fattore di permeabilità µ minimo 7.000, in guaine o lastre spessore minimo 25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- 25 x 76 mm - DN65</t>
  </si>
  <si>
    <t>M I S U R A Z I O N I:</t>
  </si>
  <si>
    <t/>
  </si>
  <si>
    <t>160.00</t>
  </si>
  <si>
    <t/>
  </si>
  <si>
    <t/>
  </si>
  <si>
    <t/>
  </si>
  <si>
    <t>ROUND(PRODUCT(E$ROW_PU$:H$ROW_LUNG$),2)</t>
  </si>
  <si>
    <t>160.00</t>
  </si>
  <si>
    <t>Centrale termica</t>
  </si>
  <si>
    <t>130.00</t>
  </si>
  <si>
    <t/>
  </si>
  <si>
    <t/>
  </si>
  <si>
    <t/>
  </si>
  <si>
    <t>ROUND(PRODUCT(E$ROW_PU$:H$ROW_LUNG$),2)</t>
  </si>
  <si>
    <t>130.00</t>
  </si>
  <si>
    <t>3'</t>
  </si>
  <si>
    <t>SOMMANO m</t>
  </si>
  <si>
    <t>ROUND(SUM(I$ROW_ID_SOMMANO_INIT$:I$ROW_ID_SOMMANO_FINE$),2)</t>
  </si>
  <si>
    <t>290.00</t>
  </si>
  <si>
    <t>41.22</t>
  </si>
  <si>
    <t>ROUND(PRODUCT(I$ROW_SOMMANO_QTA$:J$ROW_UNITARIO$),2)</t>
  </si>
  <si>
    <t>11953.80</t>
  </si>
  <si>
    <t/>
  </si>
  <si>
    <t>450</t>
  </si>
  <si>
    <t>T300.0000.00010</t>
  </si>
  <si>
    <t>Termostato ad incasso su totem per ventilconvettori.	Compreso di:	- Unità di potenza: regolatore per fan coil con acquisizione del valore di temperatura da una sonda collegata al suo ingesso analogio o dal comando a parete. L'apprecchio è idoneo a impianti di distribuzione idaulica a 2 o 4 tubi con comando di tipo ON/OFF di uno o due elettrovalvole e di una ventilante a tre velocità asicrona o con motore ECM. Il dispositivo comprende inoltre 3 ingressi liberamente configurabili come analogici o digitali. La tastiera a membrana	permette il comando manuale e comprende i LED per l'indicazione di stato; un pulsante permette di lavorare in	automatico o in manuale.	- Sonda 	- Kit dotato di placca e adattatore	- Cavi e cablaggio di collegamento alle untià interne comandate		E quant'altro necesserio per dare il lavoro a regola d'arte	</t>
  </si>
  <si>
    <t>M I S U R A Z I O N I:</t>
  </si>
  <si>
    <t/>
  </si>
  <si>
    <t>23.00</t>
  </si>
  <si>
    <t/>
  </si>
  <si>
    <t/>
  </si>
  <si>
    <t/>
  </si>
  <si>
    <t>ROUND(PRODUCT(E$ROW_PU$:H$ROW_LUNG$),2)</t>
  </si>
  <si>
    <t>23.00</t>
  </si>
  <si>
    <t>3'</t>
  </si>
  <si>
    <t>SOMMANO n.</t>
  </si>
  <si>
    <t>ROUND(SUM(I$ROW_ID_SOMMANO_INIT$:I$ROW_ID_SOMMANO_FINE$),2)</t>
  </si>
  <si>
    <t>23.00</t>
  </si>
  <si>
    <t>718.19</t>
  </si>
  <si>
    <t>ROUND(PRODUCT(I$ROW_SOMMANO_QTA$:J$ROW_UNITARIO$),2)</t>
  </si>
  <si>
    <t>16518.37</t>
  </si>
  <si>
    <t/>
  </si>
  <si>
    <t>451</t>
  </si>
  <si>
    <t>1M.16.070.0050.h</t>
  </si>
  <si>
    <t>Coibentazione per tubazioni con elastomero espanso a cellule chiuse, resistenza alla fiamma classe 1, fattore di permeabilità µ minimo 7.000, in guaine o lastre spessore minimo 25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- 25 x 89 mm - DN80</t>
  </si>
  <si>
    <t>M I S U R A Z I O N I:</t>
  </si>
  <si>
    <t>Centrale termica</t>
  </si>
  <si>
    <t>40.00</t>
  </si>
  <si>
    <t/>
  </si>
  <si>
    <t/>
  </si>
  <si>
    <t/>
  </si>
  <si>
    <t>ROUND(PRODUCT(E$ROW_PU$:H$ROW_LUNG$),2)</t>
  </si>
  <si>
    <t>40.00</t>
  </si>
  <si>
    <t>3'</t>
  </si>
  <si>
    <t>SOMMANO m</t>
  </si>
  <si>
    <t>ROUND(SUM(I$ROW_ID_SOMMANO_INIT$:I$ROW_ID_SOMMANO_FINE$),2)</t>
  </si>
  <si>
    <t>40.00</t>
  </si>
  <si>
    <t>48.64</t>
  </si>
  <si>
    <t>ROUND(PRODUCT(I$ROW_SOMMANO_QTA$:J$ROW_UNITARIO$),2)</t>
  </si>
  <si>
    <t>1945.60</t>
  </si>
  <si>
    <t/>
  </si>
  <si>
    <t>452</t>
  </si>
  <si>
    <t>1M.16.070.0050.i</t>
  </si>
  <si>
    <t>Coibentazione per tubazioni con elastomero espanso a cellule chiuse, resistenza alla fiamma classe 1, fattore di permeabilità µ minimo 7.000, in guaine o lastre spessore minimo 25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Grandezze (mm: spessore minimo elastomero per il diametro esterno tubo [diametri non indicati: prevedere immediatamente superiore] - DN: diametro nominale tubazione): - 25 mm, oltre DN80</t>
  </si>
  <si>
    <t>M I S U R A Z I O N I:</t>
  </si>
  <si>
    <t/>
  </si>
  <si>
    <t>5.00</t>
  </si>
  <si>
    <t/>
  </si>
  <si>
    <t/>
  </si>
  <si>
    <t/>
  </si>
  <si>
    <t>ROUND(PRODUCT(E$ROW_PU$:H$ROW_LUNG$),2)</t>
  </si>
  <si>
    <t>5.00</t>
  </si>
  <si>
    <t>3'</t>
  </si>
  <si>
    <t>SOMMANO m²</t>
  </si>
  <si>
    <t>ROUND(SUM(I$ROW_ID_SOMMANO_INIT$:I$ROW_ID_SOMMANO_FINE$),2)</t>
  </si>
  <si>
    <t>5.00</t>
  </si>
  <si>
    <t>73.47</t>
  </si>
  <si>
    <t>ROUND(PRODUCT(I$ROW_SOMMANO_QTA$:J$ROW_UNITARIO$),2)</t>
  </si>
  <si>
    <t>367.35</t>
  </si>
  <si>
    <t/>
  </si>
  <si>
    <t>453</t>
  </si>
  <si>
    <t>1M.16.030.0040.a</t>
  </si>
  <si>
    <t>Aumenti di prezzo per finiture a coibentazioni per canali.	Gli aumenti di prezzo includono una maggiorazione per: forme speciali, sigillatura giunti a tenuta d'acqua per canali ubicati all'esterno, materiali di fissaggio, accessori vari di montaggio e sfridi.	Tipi di finiture, spessore lamierino: - lamierino in alluminio, sp. 0,6 mm</t>
  </si>
  <si>
    <t>M I S U R A Z I O N I:</t>
  </si>
  <si>
    <t>Centrale termica</t>
  </si>
  <si>
    <t>65.00</t>
  </si>
  <si>
    <t/>
  </si>
  <si>
    <t/>
  </si>
  <si>
    <t/>
  </si>
  <si>
    <t>ROUND(PRODUCT(E$ROW_PU$:H$ROW_LUNG$),2)</t>
  </si>
  <si>
    <t>65.00</t>
  </si>
  <si>
    <t>3'</t>
  </si>
  <si>
    <t>SOMMANO m²</t>
  </si>
  <si>
    <t>ROUND(SUM(I$ROW_ID_SOMMANO_INIT$:I$ROW_ID_SOMMANO_FINE$),2)</t>
  </si>
  <si>
    <t>65.00</t>
  </si>
  <si>
    <t>32.66</t>
  </si>
  <si>
    <t>ROUND(PRODUCT(I$ROW_SOMMANO_QTA$:J$ROW_UNITARIO$),2)</t>
  </si>
  <si>
    <t>2122.90</t>
  </si>
  <si>
    <t/>
  </si>
  <si>
    <t>454</t>
  </si>
  <si>
    <t>T300.0000.00020</t>
  </si>
  <si>
    <t>Ventilconvettore canalizzabile Pt. 4 kW - Pf. 3,55 kW	Composto da:	- Staffaggi	- Struttura portante: in lamiera zincata, spessore 1 mm, composta da due spalle laterali e da una parete posteriore isolate con materassino in polietilene, spessore 3 mm, a cellule chiuse classe M1.	- Gruppo ventilante: costituito da ventilatori centrifughi a doppia aspirazione, particolarmente silenziosi, con giranti in alluminio o materiale plastico bilanciate staticamente e dinamicamente, direttamente calettate sull'albero motore.	- Motore elettrico: sincrono a magneti permanenti, del tipo trifase, controllato con corrente ricostruita secondo un'onda sinusoidale. La scheda elettronica ad inverter per il controllo del funzionamento motore è alimentata a 230 Volt in monofase e, con un sistema di switching, provvede alla generazione di una alimentazione di tipo trifase modulata in frequenza e forma d'onda. Il tipo di alimentazione elettrica richiesta per la macchina è quindi monofase con tensione 230 V e frequenza 50-60 Hz.	- Batteria di scambio:è costruita con tubi di rame ed alette in alluminio fissate ai tubi con procedimento di mandrinatura meccanica. La batteria principale e l'eventuale batteria addizionale sono dotate di due attacchi Ø 1/2" gas femmina. I collettori sono corredati di sfoghi d'aria e di scarichi d'acqua Ø 1/8" gas. Lo scambiatore non è adatto ad essere utilizzato in atmosfere corrosive o in tutti quegli ambienti in cui si possano generare corrosioni nei confronti dell'alluminio. La posizione di serie degli attacchi è sul lato sinistro guardando l'apparecchio dal lato uscita aria.	Le batterie sono di tipo reversibile: il lato degli attacchi può perciò essere invertito in fase di montaggio in cantiere.	Bacinella raccogli condensa in materiale plastico (ABS UL94 HB), realizzata a forma di L e fissata alla struttura interna; la bacinella è isolata con materassino in polietilene, spessore 3 mm, a cellule chiuseclasse M1. Il tubo di scarico condensa è Ø 15 esterno.	- Filtro: rigenerabile in polipropilene a nido d'ape. Il telaio, in lamiera zincata, è inserito in guide fissate sulla struttura interna che permettono una facile estrazione per la pulizia periodica.	- Valvola a tre vie ON/OFF 230V e kit di montaggio con detentore e regolazione micrometrica.	- Pompa di rilancio condensa		E quant'altro necesserio per dare il lavoro a regola d'arte</t>
  </si>
  <si>
    <t>M I S U R A Z I O N I:</t>
  </si>
  <si>
    <t/>
  </si>
  <si>
    <t>3.00</t>
  </si>
  <si>
    <t/>
  </si>
  <si>
    <t/>
  </si>
  <si>
    <t/>
  </si>
  <si>
    <t>ROUND(PRODUCT(E$ROW_PU$:H$ROW_LUNG$),2)</t>
  </si>
  <si>
    <t>3.00</t>
  </si>
  <si>
    <t>3'</t>
  </si>
  <si>
    <t>SOMMANO n.</t>
  </si>
  <si>
    <t>ROUND(SUM(I$ROW_ID_SOMMANO_INIT$:I$ROW_ID_SOMMANO_FINE$),2)</t>
  </si>
  <si>
    <t>3.00</t>
  </si>
  <si>
    <t>968.02</t>
  </si>
  <si>
    <t>ROUND(PRODUCT(I$ROW_SOMMANO_QTA$:J$ROW_UNITARIO$),2)</t>
  </si>
  <si>
    <t>2904.06</t>
  </si>
  <si>
    <t/>
  </si>
  <si>
    <t>455</t>
  </si>
  <si>
    <t>T300.0000.00030</t>
  </si>
  <si>
    <t>Ventilconvettore canalizzabile Pt. 6,27 kW - Pf. 5,43 kW	Composto da:	- Struttura portante: in lamiera zincata, spessore 1 mm, composta da due spalle laterali e da una parete posteriore isolate con materassino in polietilene, spessore 3 mm, a cellule chiuse classe M1.	- Gruppo ventilante: costituito da ventilatori centrifughi a doppia aspirazione, particolarmente silenziosi, con giranti in alluminio o materiale plastico bilanciate staticamente e dinamicamente, direttamente calettate sull'albero motore.	- Motore elettrico: sincrono a magneti permanenti, del tipo trifase, controllato con corrente ricostruita secondo un'onda sinusoidale. La scheda elettronica ad inverter per il controllo del funzionamento motore è alimentata a 230 Volt in monofase e, con un sistema di switching, provvede alla generazione di una alimentazione di tipo trifase modulata in frequenza e forma d'onda. Il tipo di alimentazione elettrica richiesta per la macchina è quindi monofase con tensione 230 V e frequenza 50-60 Hz.	- Batteria di scambio:è costruita con tubi di rame ed alette in alluminio fissate ai tubi con procedimento di mandrinatura meccanica. La batteria principale e l'eventuale batteria addizionale sono dotate di due attacchi Ø 1/2" gas femmina. I collettori sono corredati di sfoghi d'aria e di scarichi d'acqua Ø 1/8" gas. Lo scambiatore non è adatto ad essere utilizzato in atmosfere corrosive o in tutti quegli ambienti in cui si possano generare corrosioni nei confronti dell'alluminio. La posizione di serie degli attacchi è sul lato sinistro guardando l'apparecchio dal lato uscita aria.	Le batterie sono di tipo reversibile: il lato degli attacchi può perciò essere invertito in fase di montaggio in cantiere.	Bacinella raccogli condensa in materiale plastico (ABS UL94 HB), realizzata a forma di L e fissata alla struttura interna; la bacinella è isolata con materassino in polietilene, spessore 3 mm, a cellule chiuseclasse M1. Il tubo di scarico condensa è Ø 15 esterno.	- Filtro: rigenerabile in polipropilene a nido d'ape. Il telaio, in lamiera zincata, è inserito in guide fissate sulla struttura interna che permettono una facile estrazione per la pulizia periodica.	- Valvola a tre vie ON/OFF 230V e kit di montaggio con detentore e regolazione micrometrica.	- Pompa di rilancio condensa		E quant'altro necesserio per dare il lavoro a regola d'arte</t>
  </si>
  <si>
    <t>M I S U R A Z I O N I:</t>
  </si>
  <si>
    <t/>
  </si>
  <si>
    <t>10.00</t>
  </si>
  <si>
    <t/>
  </si>
  <si>
    <t/>
  </si>
  <si>
    <t/>
  </si>
  <si>
    <t>ROUND(PRODUCT(E$ROW_PU$:H$ROW_LUNG$),2)</t>
  </si>
  <si>
    <t>10.00</t>
  </si>
  <si>
    <t>3'</t>
  </si>
  <si>
    <t>SOMMANO n.</t>
  </si>
  <si>
    <t>ROUND(SUM(I$ROW_ID_SOMMANO_INIT$:I$ROW_ID_SOMMANO_FINE$),2)</t>
  </si>
  <si>
    <t>10.00</t>
  </si>
  <si>
    <t>1046.09</t>
  </si>
  <si>
    <t>ROUND(PRODUCT(I$ROW_SOMMANO_QTA$:J$ROW_UNITARIO$),2)</t>
  </si>
  <si>
    <t>10460.90</t>
  </si>
  <si>
    <t/>
  </si>
  <si>
    <t>456</t>
  </si>
  <si>
    <t>T300.0000.00040</t>
  </si>
  <si>
    <t>Ventilconvettore a pavimento Pt. 4,82 kW - Pf. 2,25 kW, calpestabile, in lamiera d’acciaio zincato, rivestito con vernice a polvere di color grigio antracite	(RAL 7016), con sistema esterno di regolazione dell'altezza premontato con un dispositivo antivibrante.	Composto da:	- Batteria: ìcomposta da tubi in rame e alette in alluminio, verniciata in grigio antracite (RAL 7016) e alloggiata, con disaccoppiamento acustico, in strutture trasversali in acciaio zincato e verniciato. Attacco eurocono, frontale o lato ambiente, con dado di raccordo e sfiato d‘aria.	- Ventilatore: Ventilatore tangenziale, con copertura protettiva, motori EC da 24V regolabili liberamente (0 - 10 V) precablati e pronti per il collegamento.	- Griglia in alluminio arrotolabile	- Filtro di aspirazione PPI 30 scuro L = 1400 mm	- Materassino fonoassorbente di 4 mm L = 1400 mm	- Valvola ON/OFF 2 vie 	- Pompa scarico condensa	- staffe laterali e centrali		E quant'altro necesserio per dare il lavoro a regola d'arte		Dimensioni: 1400x175x350 mm</t>
  </si>
  <si>
    <t>M I S U R A Z I O N I:</t>
  </si>
  <si>
    <t/>
  </si>
  <si>
    <t>2.00</t>
  </si>
  <si>
    <t/>
  </si>
  <si>
    <t/>
  </si>
  <si>
    <t/>
  </si>
  <si>
    <t>ROUND(PRODUCT(E$ROW_PU$:H$ROW_LUNG$),2)</t>
  </si>
  <si>
    <t>2.00</t>
  </si>
  <si>
    <t>3'</t>
  </si>
  <si>
    <t>SOMMANO n.</t>
  </si>
  <si>
    <t>ROUND(SUM(I$ROW_ID_SOMMANO_INIT$:I$ROW_ID_SOMMANO_FINE$),2)</t>
  </si>
  <si>
    <t>2.00</t>
  </si>
  <si>
    <t>2166.36</t>
  </si>
  <si>
    <t>ROUND(PRODUCT(I$ROW_SOMMANO_QTA$:J$ROW_UNITARIO$),2)</t>
  </si>
  <si>
    <t>4332.72</t>
  </si>
  <si>
    <t/>
  </si>
  <si>
    <t>457</t>
  </si>
  <si>
    <t>T300.0000.00050</t>
  </si>
  <si>
    <t>Ventilconvettore a pavimento Pt. 6,85 kW - Pf. 3,08 kW, calpestabile, in lamiera d’acciaio zincato, rivestito con vernice a polvere di color grigio antracite	(RAL 7016), con sistema esterno di regolazione dell'altezza premontato con un dispositivo antivibrante.	Composto da:	- Batteria: ìcomposta da tubi in rame e alette in alluminio, verniciata in grigio antracite (RAL 7016) e alloggiata, con disaccoppiamento acustico, in strutture trasversali in acciaio zincato e verniciato. Attacco eurocono, frontale o lato ambiente, con dado di raccordo e sfiato d‘aria.	- Ventilatore: Ventilatore tangenziale, con copertura protettiva, motori EC da 24V regolabili liberamente (0 - 10 V) precablati e pronti per il collegamento.	- Griglia in alluminio arrotolabile	- Filtro di aspirazione PPI 30 scuro L = 1700 mm	- Materassino fonoassorbente di 4 mm L = 1700 mm	- Valvola ON/OFF 2 vie 	- Pompa scarico condensa	- staffe laterali e centrali		E quant'altro necesserio per dare il lavoro a regola d'arte		Dimensioni: 1700x175x350 mm</t>
  </si>
  <si>
    <t>M I S U R A Z I O N I:</t>
  </si>
  <si>
    <t/>
  </si>
  <si>
    <t>15.00</t>
  </si>
  <si>
    <t/>
  </si>
  <si>
    <t/>
  </si>
  <si>
    <t/>
  </si>
  <si>
    <t>ROUND(PRODUCT(E$ROW_PU$:H$ROW_LUNG$),2)</t>
  </si>
  <si>
    <t>15.00</t>
  </si>
  <si>
    <t>3'</t>
  </si>
  <si>
    <t>SOMMANO n.</t>
  </si>
  <si>
    <t>ROUND(SUM(I$ROW_ID_SOMMANO_INIT$:I$ROW_ID_SOMMANO_FINE$),2)</t>
  </si>
  <si>
    <t>15.00</t>
  </si>
  <si>
    <t>2706.84</t>
  </si>
  <si>
    <t>ROUND(PRODUCT(I$ROW_SOMMANO_QTA$:J$ROW_UNITARIO$),2)</t>
  </si>
  <si>
    <t>40602.60</t>
  </si>
  <si>
    <t/>
  </si>
  <si>
    <t>458</t>
  </si>
  <si>
    <t>T300.0000.00060</t>
  </si>
  <si>
    <t>Ventilconvettore a pavimento Pt. 8,58 kW - Pf. 3,75 kW, calpestabile, in lamiera d’acciaio zincato, rivestito con vernice a polvere di color grigio antracite	(RAL 7016), con sistema esterno di regolazione dell'altezza premontato con un dispositivo antivibrante.	Composto da:	- Batteria: ìcomposta da tubi in rame e alette in alluminio, verniciata in grigio antracite (RAL 7016) e alloggiata, con disaccoppiamento acustico, in strutture trasversali in acciaio zincato e verniciato. Attacco eurocono, frontale o lato ambiente, con dado di raccordo e sfiato d‘aria.	- Ventilatore: Ventilatore tangenziale, con copertura protettiva, motori EC da 24V regolabili liberamente (0 - 10 V) precablati e pronti per il collegamento.	- Griglia in alluminio arrotolabile	- Filtro di aspirazione PPI 30 scuro L = 2000 mm	- Materassino fonoassorbente di 4 mm L = 2000 mm	- Valvola ON/OFF 2 vie 	- Pompa scarico condensa	- staffe laterali e centrali		E quant'altro necesserio per dare il lavoro a regola d'arte		Dimensioni: 2000x175x350 mm</t>
  </si>
  <si>
    <t>M I S U R A Z I O N I:</t>
  </si>
  <si>
    <t/>
  </si>
  <si>
    <t>12.00</t>
  </si>
  <si>
    <t/>
  </si>
  <si>
    <t/>
  </si>
  <si>
    <t/>
  </si>
  <si>
    <t>ROUND(PRODUCT(E$ROW_PU$:H$ROW_LUNG$),2)</t>
  </si>
  <si>
    <t>12.00</t>
  </si>
  <si>
    <t>3'</t>
  </si>
  <si>
    <t>SOMMANO n.</t>
  </si>
  <si>
    <t>ROUND(SUM(I$ROW_ID_SOMMANO_INIT$:I$ROW_ID_SOMMANO_FINE$),2)</t>
  </si>
  <si>
    <t>12.00</t>
  </si>
  <si>
    <t>2896.75</t>
  </si>
  <si>
    <t>ROUND(PRODUCT(I$ROW_SOMMANO_QTA$:J$ROW_UNITARIO$),2)</t>
  </si>
  <si>
    <t>34761.00</t>
  </si>
  <si>
    <t/>
  </si>
  <si>
    <t>459</t>
  </si>
  <si>
    <t>T300.0000.00070</t>
  </si>
  <si>
    <t>Ventilconvettore a parete pensile Pt. 3,57 kW - Pf. 3,27 kW, realizzato in ABS UL94 HB autoestinguente con elevate caratteristiche ed un’ottima resistenza all’invecchiamento. Il colore è RAL 9003, finitura lucida.	Composto da:	- Staffaggi	- Filtro: di tipo sintetico rigenerabile lavabile, facilmente accessibile.	- Gruppo ventilante: costituito da un ventilatore tangenziale in materiale plastico con supporto in gomma	- Motore elettronico: tipo brushless sincrono a magneti permanenti, del tipo trifase, controllato con corrente ricostruita secondo un’onda sinusoidale. La scheda elettronica ad inverter per il controllo del funzionamento motore è limentata a 230 Volt in monofase e, con un sistema di switching, provvede alla  generazione di una alimentazione di tipo trifase modulata in frequenza e forma d’onda. Il tipo di alimentazione elettrica richiesta per la macchina è quindi monofase con tensione 230 - 240 V e frequenza 50 - 60 Hz	- Batteria di scambio termico: È costruita con tubi di rame ed alette in alluminio fissate ai tubi con procedimento di mandrinatura meccanica. La batteria è dotata di due attacchi Ø 1/2” gas femmina. I collettori sono corredati di sfoghi d’aria e di scarichi d’acqua Ø 1/8” gas. Lo scambiatore non è adatto ad essere utilizzato in atmosfere corrosive o in tutti quegli ambienti in cui si possano generare corrosioni nei confronti dell’alluminio. La posizione degli attacchi idraulici è sul lato sinistro guardando l’apparecchio di fronte. Bacinella raccolta condensa In materiale plastico con attacco Ø 16mm esterno. Dima di fissaggio insieme ad ogni apparecchio viene fornita una dima in cartone per il fissaggio a muro dell’apparecchio.	Caratteristiche tecniche:	Le prestazioni sono riferite alle seguenti condizioni di funzionamento:	RAFFREDDAMENTO (funzionamento estivo)	Temperatura aria: + 27°C b.s. / + 19°C b.u.	Temperatura acqua: + 7°C entrata / + 12°C uscita	Alla massima velcità	Resa totale 3,27 kW	Portata 620 mc/h	Potenza acustica 53 dB(A)		E quant'altro necesserio per dare il lavoro a regola d'arte	</t>
  </si>
  <si>
    <t>M I S U R A Z I O N I:</t>
  </si>
  <si>
    <t/>
  </si>
  <si>
    <t>1.00</t>
  </si>
  <si>
    <t/>
  </si>
  <si>
    <t/>
  </si>
  <si>
    <t/>
  </si>
  <si>
    <t>ROUND(PRODUCT(E$ROW_PU$:H$ROW_LUNG$),2)</t>
  </si>
  <si>
    <t>1.00</t>
  </si>
  <si>
    <t>3'</t>
  </si>
  <si>
    <t>SOMMANO n.</t>
  </si>
  <si>
    <t>ROUND(SUM(I$ROW_ID_SOMMANO_INIT$:I$ROW_ID_SOMMANO_FINE$),2)</t>
  </si>
  <si>
    <t>1.00</t>
  </si>
  <si>
    <t>1017.18</t>
  </si>
  <si>
    <t>ROUND(PRODUCT(I$ROW_SOMMANO_QTA$:J$ROW_UNITARIO$),2)</t>
  </si>
  <si>
    <t>1017.18</t>
  </si>
  <si>
    <t/>
  </si>
  <si>
    <t>460</t>
  </si>
  <si>
    <t>T300.0000.00080</t>
  </si>
  <si>
    <t>Ventilconvettore a parete pensile Pt. 4,2 kW - Pf. 3,72 kW, realizzato in ABS UL94 HB autoestinguente con elevate caratteristiche ed un’ottima resistenza all’invecchiamento. Il colore è RAL 9003, finitura lucida.	Composto da:	- Staffaggi	- Filtro: di tipo sintetico rigenerabile lavabile, facilmente accessibile.	- Gruppo ventilante: costituito da un ventilatore tangenziale in materiale plastico con supporto in gomma	- Motore elettronico: tipo brushless sincrono a magneti permanenti, del tipo trifase, controllato con corrente ricostruita secondo un’onda sinusoidale. La scheda elettronica ad inverter per il controllo del funzionamento motore è limentata a 230 Volt in monofase e, con un sistema di switching, provvede alla  generazione di una alimentazione di tipo trifase modulata in frequenza e forma d’onda. Il tipo di alimentazione elettrica richiesta per la macchina è quindi monofase con tensione 230 - 240 V e frequenza 50 - 60 Hz	- Batteria di scambio termico: È costruita con tubi di rame ed alette in alluminio fissate ai tubi con procedimento di mandrinatura meccanica. La batteria è dotata di due attacchi Ø 1/2” gas femmina. I collettori sono corredati di sfoghi d’aria e di scarichi d’acqua Ø 1/8” gas. Lo scambiatore non è adatto ad essere utilizzato in atmosfere corrosive o in tutti quegli ambienti in cui si possano generare corrosioni nei confronti dell’alluminio. La posizione degli attacchi idraulici è sul lato sinistro guardando l’apparecchio di fronte. Bacinella raccolta condensa In materiale plastico con attacco Ø 16mm esterno. Dima di fissaggio insieme ad ogni apparecchio viene fornita una dima in cartone per il fissaggio a muro dell’apparecchio.	Caratteristiche tecniche:	Le prestazioni sono riferite alle seguenti condizioni di funzionamento:	RAFFREDDAMENTO (funzionamento estivo)	Temperatura aria: + 27°C b.s. / + 19°C b.u.	Temperatura acqua: + 7°C entrata / + 12°C uscita	Alla massima velcità	Resa totale 3,72 kW	Portata 770 mc/h	Potenza acustica 57 dB(A)		E quant'altro necesserio per dare il lavoro a regola d'arte	</t>
  </si>
  <si>
    <t>M I S U R A Z I O N I:</t>
  </si>
  <si>
    <t/>
  </si>
  <si>
    <t>2.00</t>
  </si>
  <si>
    <t/>
  </si>
  <si>
    <t/>
  </si>
  <si>
    <t/>
  </si>
  <si>
    <t>ROUND(PRODUCT(E$ROW_PU$:H$ROW_LUNG$),2)</t>
  </si>
  <si>
    <t>2.00</t>
  </si>
  <si>
    <t>3'</t>
  </si>
  <si>
    <t>SOMMANO n.</t>
  </si>
  <si>
    <t>ROUND(SUM(I$ROW_ID_SOMMANO_INIT$:I$ROW_ID_SOMMANO_FINE$),2)</t>
  </si>
  <si>
    <t>2.00</t>
  </si>
  <si>
    <t>1037.76</t>
  </si>
  <si>
    <t>ROUND(PRODUCT(I$ROW_SOMMANO_QTA$:J$ROW_UNITARIO$),2)</t>
  </si>
  <si>
    <t>2075.52</t>
  </si>
  <si>
    <t/>
  </si>
  <si>
    <t>461</t>
  </si>
  <si>
    <t>T300.0000.00090</t>
  </si>
  <si>
    <t>Pompa di calore geotermica reversibile Pt. 48.4 kW - Pf. 58.8 kW.	Pompa di calore per installazione interna per riscaldamento e raffrescamento con regolazione integrata. Il comando integrato tramite set per montaggio a parete può essere impiegato anche come comando remoto collegato con cavi. Possibilità di collegamento variabili per gli attacchi geotermici e del riscaldamento sul lato posteriore del mantello. Ottimizzazione del rumore tramite isolamento acustico del mantello, piastra di supporto compressore oscillante per il disaccoppiamento delle vibrazioni e collegamento diretto al sistema di riscaldamento. Elevati indici di efficienza grazie alla valvola di espansione elettronica e regolazione elettronica delle pompe in funzione delle temperature di distribuzione nel circuito geotermico e nel circuito utilizzatore. Esercizio di riscaldamento e raffrescamento ottimizzato grazie ad una valvola di distribuzione a 4 vie interna inclusa nello stato di fornitura, comandata dalla regolazione. Sorveglianza con sensori del circuito frigorifero per una maggiore sicurezza di esercizio e contacalorie integrato. Funzionalità FWO per una preparazione ACS più efficiente con temperature ACS e portate di erogazione più elevate grazie al caricamento bollitore ottimizzato.  Costruzione universale con due compressori per adattamento della potenzialità. Soft start, sonde di mandata e ritorno integrate per circuito geotermico e circuito di riscaldamento, defangatore per il circuito geotermico, sonda esterna, fornitura di circolatori per circuito geotermico e circuito utilizzatore. La pompa di calore rispetta le direttive riguardanti la sicurezza e le condizioni tecniche di allacciamento (TAB) della EVU.	Dati tecnici:	- Luogo di installazione: interna	- Temperatura di mandata max. 62 Gradi C	- Mantello verniciato a polveri	- Installazione / Colore: interna / bianco (simile RAL 9003)	Limiti temperatura di esercizio:	- Acqua di riscaldamento / Glicole: 62 Grad C / -5 Grad C 	- Glicole: -5 Grad C bis 25 Grad C 	Potenzialità di riscaldamento / COP:	- con temperatura fonte di calore 0°C, Temperatura di mandata circuito di riscaldamento 35°C	1 compressore: 25,10 kW / 4,90	2 compressori: 48,40 kW / 4,50	Assorbimento elettrico nominale:	- Con temperatura fonte di calore 0°C, Temperatura di mandata circuito di riscaldamento 35°C: 10,8 kW 	Refrigerante R410A: 8,70 kg 	Portata circuito sorgente glicole (fonte di calore) con differenza di pressione 	interna: 12,2 m3/h / 42900 Pa	Portata circuito riscaldamento con differenza di pressione interna: 8,4 m3/h / 53600 Pa 	Dimensioni (L x P x H): 1000 x 810 x 1660 mm 	Peso (incl. imballo): ca 490 kg 	Tensione ausiliaria: 230 V 	Tensione di alimentazione: 3 / 400 V / 50 Hz 	Corrente di avviamento con soft-start: 49 A 	Allacciamenti apparecchio lato 	riscaldamento: G 2"1/2 	Allacciamenti apparecchio lato 	geotermico: G 2"1/2		Il tutto compreso di:	- Pompa lato sorgente (gruppo compreso di valvole, valvole di non ritorno, manometri e termometri)	- Gruppo di sicurezza per circuito glicolico (Vaso di espansione e valvole di sicureza)	- Sonda di temperatura esterna	- Manager di cascata per la regolazione	- Valvola a 4 vie	- Resistenze elettrica da 3 kW	- Carica di glicole del campo geotermico	- Cavi e cablaggi di tutte le apparecchiature e al controllore della PdC		E quant'altro necessario per eseguire il lavoro a perfetta regola d'arte.</t>
  </si>
  <si>
    <t>M I S U R A Z I O N I:</t>
  </si>
  <si>
    <t/>
  </si>
  <si>
    <t>2.00</t>
  </si>
  <si>
    <t/>
  </si>
  <si>
    <t/>
  </si>
  <si>
    <t/>
  </si>
  <si>
    <t>ROUND(PRODUCT(E$ROW_PU$:H$ROW_LUNG$),2)</t>
  </si>
  <si>
    <t>2.00</t>
  </si>
  <si>
    <t>3'</t>
  </si>
  <si>
    <t>SOMMANO n.</t>
  </si>
  <si>
    <t>ROUND(SUM(I$ROW_ID_SOMMANO_INIT$:I$ROW_ID_SOMMANO_FINE$),2)</t>
  </si>
  <si>
    <t>2.00</t>
  </si>
  <si>
    <t>52479.73</t>
  </si>
  <si>
    <t>ROUND(PRODUCT(I$ROW_SOMMANO_QTA$:J$ROW_UNITARIO$),2)</t>
  </si>
  <si>
    <t>104959.46</t>
  </si>
  <si>
    <t/>
  </si>
  <si>
    <t>462</t>
  </si>
  <si>
    <t>T300.0000.00100</t>
  </si>
  <si>
    <t>Sonda geotermica a doppia U in materiale PE 100-RC secondo PAS 1075, stabilizzata ai raggi UV, colore nero (RAL9004), SDR 11, completa di verbale di collaudo e certificato di garanzia, prodotta secondo le normative DVS. Controllo qualità in conformità a SKZ HR 3.26. Temperature di esercizio: da -20°C a +30°C max., pressione di esercizio: 16 bar (C = 1,25). Dimensioni tubo 32 x 2,9, diametro piede di sonda: 96 mm. Il prezzo si intende compreso di: tubazione in polietilene secondo norma DIN 8074/75 utilizzato come collettore o tubo di riempimento per l’inserimento a pressione nei fori di perforazione, peso per sonda completo di set barre piatte , distanziale per posizionamento tubi della sonda nel foro, raccordo a Y per tubi, manicotto elettrosaldabile per saldatura a caldo dei tubi, e tutti gli accessori speciali per il corretto funzionamento. Perforazione con trivella di foro in verticale per una lunghezza fino a 100 m ed avente un diametro di mm 110 di alloggiamento ad una sonda geotermica, compreso il rilascio del protocollo di trivellazione. Colmatura del foro con miscela di cemento e betonite a partire dal piè di sonda a salire. Comprensivo di stratigrafia del terreno e report di tenuta e portata. Nel prezzo si intende comprensivo di: oneri alla sicurezza, trasporto con qualunque mezzo a discarica autorizzata di materiale di risulta di qualunque natura e specie purché esente da amianto, anche se bagnato, fino ad una distanza di km 10, compreso il carico e lo scarico, lo spianamento e l'eventuale configurazione del materiale scaricato, con esclusione degli oneri di conferimento a discarica, smaltimento di materiale da demolizioni e rimozioni privo di ulteriori scorie e frammenti diversi. Nel prezzo si intende compreso il ralascio del protocollo di trivellazione, comprensivo di stratigrafia del terreno e report della prova di tenuta e di portata. E' compensato ogni onere ed accessorio, anche se non espressamente indicato, necessario per la corretta posa in opera a regola d'arte secondo le normative vigenti.</t>
  </si>
  <si>
    <t>M I S U R A Z I O N I:</t>
  </si>
  <si>
    <t/>
  </si>
  <si>
    <t>16.00</t>
  </si>
  <si>
    <t/>
  </si>
  <si>
    <t/>
  </si>
  <si>
    <t/>
  </si>
  <si>
    <t>ROUND(PRODUCT(E$ROW_PU$:H$ROW_LUNG$),2)</t>
  </si>
  <si>
    <t>16.00</t>
  </si>
  <si>
    <t>3'</t>
  </si>
  <si>
    <t>SOMMANO n.</t>
  </si>
  <si>
    <t>ROUND(SUM(I$ROW_ID_SOMMANO_INIT$:I$ROW_ID_SOMMANO_FINE$),2)</t>
  </si>
  <si>
    <t>16.00</t>
  </si>
  <si>
    <t>4347.96</t>
  </si>
  <si>
    <t>ROUND(PRODUCT(I$ROW_SOMMANO_QTA$:J$ROW_UNITARIO$),2)</t>
  </si>
  <si>
    <t>69567.36</t>
  </si>
  <si>
    <t/>
  </si>
  <si>
    <t>463</t>
  </si>
  <si>
    <t>T300.0000.00110</t>
  </si>
  <si>
    <t>Test di risposta termica del terreno (Ground Response Test). Mediante l’utilizzo di una sonda geotermica utile a determinare le seguenti proprietà termiche del terreno: Temperatura indisturbata, Conducibilità termica, Coefficiente globale di scambio termico, Resistenza della sonda. Compreso simulazione mediante apposito software del funzionamento del campo di geoscambio fino a 25 anni di esercizio. 	Nel prezzo si intende compreso e compensato ogni onere ed accessorio, anche se non espressamente indicato, necessario per la corretta esecuzione del test a regola d'arte secondo le normative vigenti.	</t>
  </si>
  <si>
    <t>M I S U R A Z I O N I:</t>
  </si>
  <si>
    <t/>
  </si>
  <si>
    <t>1.00</t>
  </si>
  <si>
    <t/>
  </si>
  <si>
    <t/>
  </si>
  <si>
    <t/>
  </si>
  <si>
    <t>ROUND(PRODUCT(E$ROW_PU$:H$ROW_LUNG$),2)</t>
  </si>
  <si>
    <t>1.00</t>
  </si>
  <si>
    <t>3'</t>
  </si>
  <si>
    <t>SOMMANO a corpo</t>
  </si>
  <si>
    <t>ROUND(SUM(I$ROW_ID_SOMMANO_INIT$:I$ROW_ID_SOMMANO_FINE$),2)</t>
  </si>
  <si>
    <t>1.00</t>
  </si>
  <si>
    <t>4179.86</t>
  </si>
  <si>
    <t>ROUND(PRODUCT(I$ROW_SOMMANO_QTA$:J$ROW_UNITARIO$),2)</t>
  </si>
  <si>
    <t>4179.86</t>
  </si>
  <si>
    <t/>
  </si>
  <si>
    <t>464</t>
  </si>
  <si>
    <t>1M.14.060.0060.b</t>
  </si>
  <si>
    <t>Tubazioni in pe reticolato con barriera anti-ossigeno secondo UNI EN ISO 15875 in rotoli, complete di raccorderia, pezzi speciali, giunzioni, guarnizioni e staffaggi. 	I prezzi unitari includono maggiorazione sia per completamenti sopra indicati sia per sfridi, e devono essere applicati alla lunghezza misurata sull'asse.	Diametri (De: diametro esterno x spessore, in mm): - De40 x 3,7 mm</t>
  </si>
  <si>
    <t>M I S U R A Z I O N I:</t>
  </si>
  <si>
    <t/>
  </si>
  <si>
    <t>1300.00</t>
  </si>
  <si>
    <t/>
  </si>
  <si>
    <t/>
  </si>
  <si>
    <t/>
  </si>
  <si>
    <t>ROUND(PRODUCT(E$ROW_PU$:H$ROW_LUNG$),2)</t>
  </si>
  <si>
    <t>1300.00</t>
  </si>
  <si>
    <t>3'</t>
  </si>
  <si>
    <t>SOMMANO m</t>
  </si>
  <si>
    <t>ROUND(SUM(I$ROW_ID_SOMMANO_INIT$:I$ROW_ID_SOMMANO_FINE$),2)</t>
  </si>
  <si>
    <t>1300.00</t>
  </si>
  <si>
    <t>14.20</t>
  </si>
  <si>
    <t>ROUND(PRODUCT(I$ROW_SOMMANO_QTA$:J$ROW_UNITARIO$),2)</t>
  </si>
  <si>
    <t>18460.00</t>
  </si>
  <si>
    <t/>
  </si>
  <si>
    <t>465</t>
  </si>
  <si>
    <t>T300.0000.00120</t>
  </si>
  <si>
    <t>Pozzetto con collettore di distribuzione 8+8 vie Diam.40 in polietilene completamente premontato per il collegamento dei circuiti sonde. Collaudo di pressione in fabbrica. Agibile fino a 200 kg. Lunghezza x larghezza x altezza: 100 x 80 x 115 cm. Tubo base di distribuzione in PE 100 63 x 5,8. Dimensione attacchi saldati 32 x 2,9 o 40 x 3,7. Distanza fra gli attacchi: 100 mm. Attacchi per lo sfiato con valvola a sfera da 1”. Collegamento senza misuratore di portata con valvole a sfera polimeriche da 1 1/4” a tutti gli attacchi, collegamento con misuratore di portata con valvole a sfera polimeriche da 1 1/4” a tutti gli attacchi della mandata e misuratore di portata chiudibile su tutti gli attacchi del ritorno. Nel prezzo si intende compreso e compensato ogni onere ed accessorio, anche se non espressamente indicato, necessario per la corretta posa in opera a regola d'arte secondo le normative vigenti.</t>
  </si>
  <si>
    <t>M I S U R A Z I O N I:</t>
  </si>
  <si>
    <t/>
  </si>
  <si>
    <t>2.00</t>
  </si>
  <si>
    <t/>
  </si>
  <si>
    <t/>
  </si>
  <si>
    <t/>
  </si>
  <si>
    <t>ROUND(PRODUCT(E$ROW_PU$:H$ROW_LUNG$),2)</t>
  </si>
  <si>
    <t>2.00</t>
  </si>
  <si>
    <t>3'</t>
  </si>
  <si>
    <t>SOMMANO n.</t>
  </si>
  <si>
    <t>ROUND(SUM(I$ROW_ID_SOMMANO_INIT$:I$ROW_ID_SOMMANO_FINE$),2)</t>
  </si>
  <si>
    <t>2.00</t>
  </si>
  <si>
    <t>5470.16</t>
  </si>
  <si>
    <t>ROUND(PRODUCT(I$ROW_SOMMANO_QTA$:J$ROW_UNITARIO$),2)</t>
  </si>
  <si>
    <t>10940.32</t>
  </si>
  <si>
    <t/>
  </si>
  <si>
    <t>466</t>
  </si>
  <si>
    <t>1M.04.040.0040.a</t>
  </si>
  <si>
    <t>Serbatoi inerziali per acqua calda o refrigerata verticali in acciaio inox AISI 316, condizioni d'esercizio massime 6 bar e 99 °C, completi di coibentazione con guscio in PVC.	Grandezze (l: capacità): - l 500</t>
  </si>
  <si>
    <t>M I S U R A Z I O N I:</t>
  </si>
  <si>
    <t/>
  </si>
  <si>
    <t>2.00</t>
  </si>
  <si>
    <t/>
  </si>
  <si>
    <t/>
  </si>
  <si>
    <t/>
  </si>
  <si>
    <t>ROUND(PRODUCT(E$ROW_PU$:H$ROW_LUNG$),2)</t>
  </si>
  <si>
    <t>2.00</t>
  </si>
  <si>
    <t>3'</t>
  </si>
  <si>
    <t>SOMMANO cad</t>
  </si>
  <si>
    <t>ROUND(SUM(I$ROW_ID_SOMMANO_INIT$:I$ROW_ID_SOMMANO_FINE$),2)</t>
  </si>
  <si>
    <t>2.00</t>
  </si>
  <si>
    <t>1250.27</t>
  </si>
  <si>
    <t>ROUND(PRODUCT(I$ROW_SOMMANO_QTA$:J$ROW_UNITARIO$),2)</t>
  </si>
  <si>
    <t>2500.54</t>
  </si>
  <si>
    <t/>
  </si>
  <si>
    <t>467</t>
  </si>
  <si>
    <t>T140.0700.00070</t>
  </si>
  <si>
    <t>Tubazione in PEAD.	Impieghi:	- Impianto rete di acqua in pressione;	- Impianto antincendio;	- Impianti industriali;	- Impianti di irrigazione.	Caratteristiche:	- Materiale tubazione polietilene alta densità (PEAD);	- PE100;	- di tipo RC (Resistant to Crack) ad elevata resistenza alla crescita lenta della frattura;	- PN 10;	- SDR 17;	- Certificato secondo UNI EN 12201-2.	Compreso di:	- Pezzi speciali;	- Sfridi;	- Ogni onere ed accessorio il tutto per dare il lavoro compiuto a perfetta regola d'arte.		De 75</t>
  </si>
  <si>
    <t>M I S U R A Z I O N I:</t>
  </si>
  <si>
    <t/>
  </si>
  <si>
    <t>20.00</t>
  </si>
  <si>
    <t/>
  </si>
  <si>
    <t/>
  </si>
  <si>
    <t/>
  </si>
  <si>
    <t>ROUND(PRODUCT(E$ROW_PU$:H$ROW_LUNG$),2)</t>
  </si>
  <si>
    <t>20.00</t>
  </si>
  <si>
    <t>3'</t>
  </si>
  <si>
    <t>SOMMANO m</t>
  </si>
  <si>
    <t>ROUND(SUM(I$ROW_ID_SOMMANO_INIT$:I$ROW_ID_SOMMANO_FINE$),2)</t>
  </si>
  <si>
    <t>20.00</t>
  </si>
  <si>
    <t>14.91</t>
  </si>
  <si>
    <t>ROUND(PRODUCT(I$ROW_SOMMANO_QTA$:J$ROW_UNITARIO$),2)</t>
  </si>
  <si>
    <t>298.20</t>
  </si>
  <si>
    <t/>
  </si>
  <si>
    <t>468</t>
  </si>
  <si>
    <t>T140.1200.00020</t>
  </si>
  <si>
    <t>Tubazione in PP.	Impieghi:	- Impianto rete scarichi;	Caratteristiche:	- Materiale tubazione in polipropilene; 	- Temperatura di esercizio -10°C/+95°C;	- Livelli di rumone, a vel. di 2 l/s di 17 dB(A);	- Certificato secondo EN 14366;	Compreso di:	- Pezzi speciali;	- Sfridi;	- Ogni onere ed accessorio il tutto per dare il lavoro compiuto a perfetta regola d'arte.		De 32</t>
  </si>
  <si>
    <t>M I S U R A Z I O N I:</t>
  </si>
  <si>
    <t/>
  </si>
  <si>
    <t>185.00</t>
  </si>
  <si>
    <t/>
  </si>
  <si>
    <t/>
  </si>
  <si>
    <t/>
  </si>
  <si>
    <t>ROUND(PRODUCT(E$ROW_PU$:H$ROW_LUNG$),2)</t>
  </si>
  <si>
    <t>185.00</t>
  </si>
  <si>
    <t>3'</t>
  </si>
  <si>
    <t>SOMMANO m</t>
  </si>
  <si>
    <t>ROUND(SUM(I$ROW_ID_SOMMANO_INIT$:I$ROW_ID_SOMMANO_FINE$),2)</t>
  </si>
  <si>
    <t>185.00</t>
  </si>
  <si>
    <t>7.98</t>
  </si>
  <si>
    <t>ROUND(PRODUCT(I$ROW_SOMMANO_QTA$:J$ROW_UNITARIO$),2)</t>
  </si>
  <si>
    <t>1476.30</t>
  </si>
  <si>
    <t/>
  </si>
  <si>
    <t>469</t>
  </si>
  <si>
    <t>T140.1200.00040</t>
  </si>
  <si>
    <t>Tubazione in PP.	Impieghi:	- Impianto rete scarichi;	Caratteristiche:	- Materiale tubazione in polipropilene; 	- Temperatura di esercizio -10°C/+95°C;	- Livelli di rumone, a vel. di 2 l/s di 17 dB(A);	- Certificato secondo EN 14366;	Compreso di:	- Pezzi speciali;	- Sfridi;	- Ogni onere ed accessorio il tutto per dare il lavoro compiuto a perfetta regola d'arte.		De 50</t>
  </si>
  <si>
    <t>M I S U R A Z I O N I:</t>
  </si>
  <si>
    <t/>
  </si>
  <si>
    <t>90.00</t>
  </si>
  <si>
    <t/>
  </si>
  <si>
    <t/>
  </si>
  <si>
    <t/>
  </si>
  <si>
    <t>ROUND(PRODUCT(E$ROW_PU$:H$ROW_LUNG$),2)</t>
  </si>
  <si>
    <t>90.00</t>
  </si>
  <si>
    <t>3'</t>
  </si>
  <si>
    <t>SOMMANO m</t>
  </si>
  <si>
    <t>ROUND(SUM(I$ROW_ID_SOMMANO_INIT$:I$ROW_ID_SOMMANO_FINE$),2)</t>
  </si>
  <si>
    <t>90.00</t>
  </si>
  <si>
    <t>8.94</t>
  </si>
  <si>
    <t>ROUND(PRODUCT(I$ROW_SOMMANO_QTA$:J$ROW_UNITARIO$),2)</t>
  </si>
  <si>
    <t>804.60</t>
  </si>
  <si>
    <t/>
  </si>
  <si>
    <t>470</t>
  </si>
  <si>
    <t>T300.0000.00190</t>
  </si>
  <si>
    <t>Elettropompa singola in-line ad alto rendimento adatta per impianti di riscaldamento e condizionamento, con bocche di aspirazione e mandata dello stesso diametro nominale, motore ad alta efficienza con commutazione elettronica a magneti permanenti.	Caratteristiche tecniche:	- Motore EC ad alta efficienza (rendimento IE4);	- Indice efficienza secondo direttiva ErP EEI &lt; 0,17;	- Inverter montato a bordo;	- Trasduttore di pressione differenziale e temperatura a bordo;	- Scheda di interfaccia Modbus;	- Segnale di modulazione 0-10 V;	- Pressioni max. di esercizio 10 Bar;	- Temperature max. di esercizio da -10°C a + 110°C;	- Display interfaccia utente;	- Protezione IPX4D;	- Classe di isolamento F;	- Staffe di supporto motore e girante;	- Coibentazione	Caratteristiche funzionali:	- Il punto di funzionamento richiesto è indicato nei disegni di progetto	Nel prezzo si intende compreso e compensato ogni onere ed accessorio, anche se non espressamente indicato, necessario per la corretta posa in opera a regola d'arte secondo le normative vigenti.		Potenza fino a 500 W	</t>
  </si>
  <si>
    <t>M I S U R A Z I O N I:</t>
  </si>
  <si>
    <t>PG01 e PG02</t>
  </si>
  <si>
    <t>2.00</t>
  </si>
  <si>
    <t/>
  </si>
  <si>
    <t/>
  </si>
  <si>
    <t/>
  </si>
  <si>
    <t>ROUND(PRODUCT(E$ROW_PU$:H$ROW_LUNG$),2)</t>
  </si>
  <si>
    <t>2.00</t>
  </si>
  <si>
    <t>3'</t>
  </si>
  <si>
    <t>SOMMANO n.</t>
  </si>
  <si>
    <t>ROUND(SUM(I$ROW_ID_SOMMANO_INIT$:I$ROW_ID_SOMMANO_FINE$),2)</t>
  </si>
  <si>
    <t>2.00</t>
  </si>
  <si>
    <t>2916.49</t>
  </si>
  <si>
    <t>ROUND(PRODUCT(I$ROW_SOMMANO_QTA$:J$ROW_UNITARIO$),2)</t>
  </si>
  <si>
    <t>5832.98</t>
  </si>
  <si>
    <t/>
  </si>
  <si>
    <t>471</t>
  </si>
  <si>
    <t>T300.0000.00200</t>
  </si>
  <si>
    <t>Elettropompa gemellare in-line ad alto rendimento adatta per impianti di riscaldamento e condizionamento, con bocche di aspirazione e mandata dello stesso diametro nominale, motore ad alta efficienza con commutazione elettronica.	Caratteristiche tecniche:	- Motore EC ad alta efficienza (rendimento IE4);	- Indice efficienza secondo direttiva ErP EEI &lt; 0,17;	- Inverter montato a bordo;	- Trasduttore di pressione differenziale e temperatura a bordo;	- Scheda di interfaccia Modbus;	- Segnale di modulazione 0-10 V;	- Pressioni max. di esercizio 10 Bar;	- Temperature max. di esercizio da -10°C a + 110°C;	- Display interfaccia utente;	- Protezione IPX4D;	- Classe di isolamento F;	- Staffe di supporto motore e girante;	- Coibentazione	Caratteristiche funzionali:	- Il punto di funzionamento richiesto è indicato nei disegni di progetto.	Nel prezzo si intende compreso e compensato ogni onere ed accessorio, anche se non espressamente indicato, necessario per la corretta posa in opera a regola d'arte secondo le normative vigenti.		Potenza fino a 1000 W	</t>
  </si>
  <si>
    <t>M I S U R A Z I O N I:</t>
  </si>
  <si>
    <t>P01a/b e P02a/b</t>
  </si>
  <si>
    <t>2.00</t>
  </si>
  <si>
    <t/>
  </si>
  <si>
    <t/>
  </si>
  <si>
    <t/>
  </si>
  <si>
    <t>ROUND(PRODUCT(E$ROW_PU$:H$ROW_LUNG$),2)</t>
  </si>
  <si>
    <t>2.00</t>
  </si>
  <si>
    <t>3'</t>
  </si>
  <si>
    <t>SOMMANO n.</t>
  </si>
  <si>
    <t>ROUND(SUM(I$ROW_ID_SOMMANO_INIT$:I$ROW_ID_SOMMANO_FINE$),2)</t>
  </si>
  <si>
    <t>2.00</t>
  </si>
  <si>
    <t>2916.49</t>
  </si>
  <si>
    <t>ROUND(PRODUCT(I$ROW_SOMMANO_QTA$:J$ROW_UNITARIO$),2)</t>
  </si>
  <si>
    <t>5832.98</t>
  </si>
  <si>
    <t/>
  </si>
  <si>
    <t>472</t>
  </si>
  <si>
    <t>1M.13.130.0010.g</t>
  </si>
  <si>
    <t>Filtri in ghisa con cestello in acciaio inox intercambiabile, con tappo di scarico sul coperchio - PN16	Corpo in ghisa, coperchio in ghisa, cestello in acciaio inox, guarnizioni del tipo senza amianto.	Grandezze (DN: diametro nominale): - DN65</t>
  </si>
  <si>
    <t>M I S U R A Z I O N I:</t>
  </si>
  <si>
    <t/>
  </si>
  <si>
    <t>2.00</t>
  </si>
  <si>
    <t/>
  </si>
  <si>
    <t/>
  </si>
  <si>
    <t/>
  </si>
  <si>
    <t>ROUND(PRODUCT(E$ROW_PU$:H$ROW_LUNG$),2)</t>
  </si>
  <si>
    <t>2.00</t>
  </si>
  <si>
    <t>3'</t>
  </si>
  <si>
    <t>SOMMANO cad</t>
  </si>
  <si>
    <t>ROUND(SUM(I$ROW_ID_SOMMANO_INIT$:I$ROW_ID_SOMMANO_FINE$),2)</t>
  </si>
  <si>
    <t>2.00</t>
  </si>
  <si>
    <t>82.08</t>
  </si>
  <si>
    <t>ROUND(PRODUCT(I$ROW_SOMMANO_QTA$:J$ROW_UNITARIO$),2)</t>
  </si>
  <si>
    <t>164.16</t>
  </si>
  <si>
    <t/>
  </si>
  <si>
    <t>473</t>
  </si>
  <si>
    <t>1M.13.130.0010.h</t>
  </si>
  <si>
    <t>Filtri in ghisa con cestello in acciaio inox intercambiabile, con tappo di scarico sul coperchio - PN16	Corpo in ghisa, coperchio in ghisa, cestello in acciaio inox, guarnizioni del tipo senza amianto.	Grandezze (DN: diametro nominale): - DN80</t>
  </si>
  <si>
    <t>M I S U R A Z I O N I:</t>
  </si>
  <si>
    <t/>
  </si>
  <si>
    <t>1.00</t>
  </si>
  <si>
    <t/>
  </si>
  <si>
    <t/>
  </si>
  <si>
    <t/>
  </si>
  <si>
    <t>ROUND(PRODUCT(E$ROW_PU$:H$ROW_LUNG$),2)</t>
  </si>
  <si>
    <t>1.00</t>
  </si>
  <si>
    <t>3'</t>
  </si>
  <si>
    <t>SOMMANO cad</t>
  </si>
  <si>
    <t>ROUND(SUM(I$ROW_ID_SOMMANO_INIT$:I$ROW_ID_SOMMANO_FINE$),2)</t>
  </si>
  <si>
    <t>1.00</t>
  </si>
  <si>
    <t>92.68</t>
  </si>
  <si>
    <t>ROUND(PRODUCT(I$ROW_SOMMANO_QTA$:J$ROW_UNITARIO$),2)</t>
  </si>
  <si>
    <t>92.68</t>
  </si>
  <si>
    <t/>
  </si>
  <si>
    <t>474</t>
  </si>
  <si>
    <t>1M.13.010.0010.g</t>
  </si>
  <si>
    <t>Valvole a sfera in ottone a passaggio totale - PN25	Attacchi filettati tipo gas F/F.	Corpo in ottone, stelo in ottone, sfera in ottone, maniglia a leva in alluminio.	Grandezze (DN: diametro nominale): - DN65</t>
  </si>
  <si>
    <t>M I S U R A Z I O N I:</t>
  </si>
  <si>
    <t/>
  </si>
  <si>
    <t>4.00</t>
  </si>
  <si>
    <t/>
  </si>
  <si>
    <t/>
  </si>
  <si>
    <t/>
  </si>
  <si>
    <t>ROUND(PRODUCT(E$ROW_PU$:H$ROW_LUNG$),2)</t>
  </si>
  <si>
    <t>4.00</t>
  </si>
  <si>
    <t>3'</t>
  </si>
  <si>
    <t>SOMMANO cad</t>
  </si>
  <si>
    <t>ROUND(SUM(I$ROW_ID_SOMMANO_INIT$:I$ROW_ID_SOMMANO_FINE$),2)</t>
  </si>
  <si>
    <t>4.00</t>
  </si>
  <si>
    <t>57.23</t>
  </si>
  <si>
    <t>ROUND(PRODUCT(I$ROW_SOMMANO_QTA$:J$ROW_UNITARIO$),2)</t>
  </si>
  <si>
    <t>228.92</t>
  </si>
  <si>
    <t/>
  </si>
  <si>
    <t>475</t>
  </si>
  <si>
    <t>1M.13.010.0010.h</t>
  </si>
  <si>
    <t>Valvole a sfera in ottone a passaggio totale - PN25	Attacchi filettati tipo gas F/F.	Corpo in ottone, stelo in ottone, sfera in ottone, maniglia a leva in alluminio.	Grandezze (DN: diametro nominale): - DN80</t>
  </si>
  <si>
    <t>M I S U R A Z I O N I:</t>
  </si>
  <si>
    <t/>
  </si>
  <si>
    <t>3.00</t>
  </si>
  <si>
    <t/>
  </si>
  <si>
    <t/>
  </si>
  <si>
    <t/>
  </si>
  <si>
    <t>ROUND(PRODUCT(E$ROW_PU$:H$ROW_LUNG$),2)</t>
  </si>
  <si>
    <t>3.00</t>
  </si>
  <si>
    <t>3'</t>
  </si>
  <si>
    <t>SOMMANO cad</t>
  </si>
  <si>
    <t>ROUND(SUM(I$ROW_ID_SOMMANO_INIT$:I$ROW_ID_SOMMANO_FINE$),2)</t>
  </si>
  <si>
    <t>3.00</t>
  </si>
  <si>
    <t>71.19</t>
  </si>
  <si>
    <t>ROUND(PRODUCT(I$ROW_SOMMANO_QTA$:J$ROW_UNITARIO$),2)</t>
  </si>
  <si>
    <t>213.57</t>
  </si>
  <si>
    <t/>
  </si>
  <si>
    <t>476</t>
  </si>
  <si>
    <t>1M.13.010.0010.b</t>
  </si>
  <si>
    <t>Valvole a sfera in ottone a passaggio totale - PN25	Attacchi filettati tipo gas F/F.	Corpo in ottone, stelo in ottone, sfera in ottone, maniglia a leva in alluminio.	Grandezze (DN: diametro nominale): - DN20</t>
  </si>
  <si>
    <t>M I S U R A Z I O N I:</t>
  </si>
  <si>
    <t/>
  </si>
  <si>
    <t>6.00</t>
  </si>
  <si>
    <t/>
  </si>
  <si>
    <t/>
  </si>
  <si>
    <t/>
  </si>
  <si>
    <t>ROUND(PRODUCT(E$ROW_PU$:H$ROW_LUNG$),2)</t>
  </si>
  <si>
    <t>6.00</t>
  </si>
  <si>
    <t>3'</t>
  </si>
  <si>
    <t>SOMMANO cad</t>
  </si>
  <si>
    <t>ROUND(SUM(I$ROW_ID_SOMMANO_INIT$:I$ROW_ID_SOMMANO_FINE$),2)</t>
  </si>
  <si>
    <t>6.00</t>
  </si>
  <si>
    <t>9.88</t>
  </si>
  <si>
    <t>ROUND(PRODUCT(I$ROW_SOMMANO_QTA$:J$ROW_UNITARIO$),2)</t>
  </si>
  <si>
    <t>59.28</t>
  </si>
  <si>
    <t/>
  </si>
  <si>
    <t>477</t>
  </si>
  <si>
    <t>1M.13.010.0010.a</t>
  </si>
  <si>
    <t>Valvole a sfera in ottone a passaggio totale - PN25	Attacchi filettati tipo gas F/F.	Corpo in ottone, stelo in ottone, sfera in ottone, maniglia a leva in alluminio.	Grandezze (DN: diametro nominale): - DN15</t>
  </si>
  <si>
    <t>M I S U R A Z I O N I:</t>
  </si>
  <si>
    <t/>
  </si>
  <si>
    <t>2.00</t>
  </si>
  <si>
    <t/>
  </si>
  <si>
    <t/>
  </si>
  <si>
    <t/>
  </si>
  <si>
    <t>ROUND(PRODUCT(E$ROW_PU$:H$ROW_LUNG$),2)</t>
  </si>
  <si>
    <t>2.00</t>
  </si>
  <si>
    <t>3'</t>
  </si>
  <si>
    <t>SOMMANO cad</t>
  </si>
  <si>
    <t>ROUND(SUM(I$ROW_ID_SOMMANO_INIT$:I$ROW_ID_SOMMANO_FINE$),2)</t>
  </si>
  <si>
    <t>2.00</t>
  </si>
  <si>
    <t>8.89</t>
  </si>
  <si>
    <t>ROUND(PRODUCT(I$ROW_SOMMANO_QTA$:J$ROW_UNITARIO$),2)</t>
  </si>
  <si>
    <t>17.78</t>
  </si>
  <si>
    <t/>
  </si>
  <si>
    <t>478</t>
  </si>
  <si>
    <t>T160.0800.40010</t>
  </si>
  <si>
    <t>Giunto polietilene-acciaio in acciaio inox.	Impieghi:	- Impianti acqua.	Caratteristiche:	- Adatto per tubazioni in Polietilene PE100 (HDPE PE100) EN 12201 - UNI 10910 e tubazione in acciaio inox UNI 10208.	- Pressione nominale PN 16;	- Attacchi saldati;	- Certificato secondo UNI 9736.	Compresi:	- Ogni onere ed accessorio il tutto per dare il lavoro compiuto a perfetta regola d'arte.		 De 75 /  DN 65</t>
  </si>
  <si>
    <t>M I S U R A Z I O N I:</t>
  </si>
  <si>
    <t/>
  </si>
  <si>
    <t>4.00</t>
  </si>
  <si>
    <t/>
  </si>
  <si>
    <t/>
  </si>
  <si>
    <t/>
  </si>
  <si>
    <t>ROUND(PRODUCT(E$ROW_PU$:H$ROW_LUNG$),2)</t>
  </si>
  <si>
    <t>4.00</t>
  </si>
  <si>
    <t>3'</t>
  </si>
  <si>
    <t>SOMMANO n.</t>
  </si>
  <si>
    <t>ROUND(SUM(I$ROW_ID_SOMMANO_INIT$:I$ROW_ID_SOMMANO_FINE$),2)</t>
  </si>
  <si>
    <t>4.00</t>
  </si>
  <si>
    <t>201.98</t>
  </si>
  <si>
    <t>ROUND(PRODUCT(I$ROW_SOMMANO_QTA$:J$ROW_UNITARIO$),2)</t>
  </si>
  <si>
    <t>807.92</t>
  </si>
  <si>
    <t/>
  </si>
  <si>
    <t>479</t>
  </si>
  <si>
    <t>T160.0800.30010</t>
  </si>
  <si>
    <t>Giunto polietilene-acciaio in acciaio rivestito.	Impieghi:	- Impianti acqua.	Caratteristiche:	- Adatto per tubazioni in Polietilene PE100 (HDPE PE100) EN 12201 - UNI 10910 e tubazione in acciaio UNI 10255.	- Pressione nominale PN 16;	- Attacchi filettati;	- Certificato secondo UNI 9736.	Compresi:	- Ogni onere ed accessorio il tutto per dare il lavoro compiuto a perfetta regola d'arte.		 De 25 /  Ø 3/4"</t>
  </si>
  <si>
    <t>M I S U R A Z I O N I:</t>
  </si>
  <si>
    <t/>
  </si>
  <si>
    <t>1.00</t>
  </si>
  <si>
    <t/>
  </si>
  <si>
    <t/>
  </si>
  <si>
    <t/>
  </si>
  <si>
    <t>ROUND(PRODUCT(E$ROW_PU$:H$ROW_LUNG$),2)</t>
  </si>
  <si>
    <t>1.00</t>
  </si>
  <si>
    <t>3'</t>
  </si>
  <si>
    <t>SOMMANO n.</t>
  </si>
  <si>
    <t>ROUND(SUM(I$ROW_ID_SOMMANO_INIT$:I$ROW_ID_SOMMANO_FINE$),2)</t>
  </si>
  <si>
    <t>1.00</t>
  </si>
  <si>
    <t>34.39</t>
  </si>
  <si>
    <t>ROUND(PRODUCT(I$ROW_SOMMANO_QTA$:J$ROW_UNITARIO$),2)</t>
  </si>
  <si>
    <t>34.39</t>
  </si>
  <si>
    <t/>
  </si>
  <si>
    <t>480</t>
  </si>
  <si>
    <t>1M.13.110.0040</t>
  </si>
  <si>
    <t>Gruppo di riempimento, completo di: rubinetto, filtro, valvola di non ritorno, manometro.	Campo di regolazione: 0,3÷4 bar	Pressione massima in entrata: 16 bar	Temperatura massima d'esercizio: 70 °C	Grandezza (DN: diametro nominale):	- DN15</t>
  </si>
  <si>
    <t>M I S U R A Z I O N I:</t>
  </si>
  <si>
    <t/>
  </si>
  <si>
    <t>1.00</t>
  </si>
  <si>
    <t/>
  </si>
  <si>
    <t/>
  </si>
  <si>
    <t/>
  </si>
  <si>
    <t>ROUND(PRODUCT(E$ROW_PU$:H$ROW_LUNG$),2)</t>
  </si>
  <si>
    <t>1.00</t>
  </si>
  <si>
    <t>3'</t>
  </si>
  <si>
    <t>SOMMANO cad</t>
  </si>
  <si>
    <t>ROUND(SUM(I$ROW_ID_SOMMANO_INIT$:I$ROW_ID_SOMMANO_FINE$),2)</t>
  </si>
  <si>
    <t>1.00</t>
  </si>
  <si>
    <t>43.20</t>
  </si>
  <si>
    <t>ROUND(PRODUCT(I$ROW_SOMMANO_QTA$:J$ROW_UNITARIO$),2)</t>
  </si>
  <si>
    <t>43.20</t>
  </si>
  <si>
    <t/>
  </si>
  <si>
    <t>481</t>
  </si>
  <si>
    <t>1M.14.020.0010.a</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</si>
  <si>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DN15 x 2,3 mm</t>
  </si>
  <si>
    <t>M I S U R A Z I O N I:</t>
  </si>
  <si>
    <t/>
  </si>
  <si>
    <t>5.00</t>
  </si>
  <si>
    <t/>
  </si>
  <si>
    <t/>
  </si>
  <si>
    <t/>
  </si>
  <si>
    <t>ROUND(PRODUCT(E$ROW_PU$:H$ROW_LUNG$),2)</t>
  </si>
  <si>
    <t>5.00</t>
  </si>
  <si>
    <t>3'</t>
  </si>
  <si>
    <t>SOMMANO m</t>
  </si>
  <si>
    <t>ROUND(SUM(I$ROW_ID_SOMMANO_INIT$:I$ROW_ID_SOMMANO_FINE$),2)</t>
  </si>
  <si>
    <t>5.00</t>
  </si>
  <si>
    <t>11.36</t>
  </si>
  <si>
    <t>ROUND(PRODUCT(I$ROW_SOMMANO_QTA$:J$ROW_UNITARIO$),2)</t>
  </si>
  <si>
    <t>56.80</t>
  </si>
  <si>
    <t/>
  </si>
  <si>
    <t>482</t>
  </si>
  <si>
    <t>1M.04.020.0020.d</t>
  </si>
  <si>
    <t>Vasi d'espansione a membrana circolare piatta, conformi alla direttiva PED 2014/68/UE, condizioni d'esercizio massime 90 °C e 4 bar.	Grandezze (l: capacità): - 12 l</t>
  </si>
  <si>
    <t>M I S U R A Z I O N I:</t>
  </si>
  <si>
    <t/>
  </si>
  <si>
    <t>2.00</t>
  </si>
  <si>
    <t/>
  </si>
  <si>
    <t/>
  </si>
  <si>
    <t/>
  </si>
  <si>
    <t>ROUND(PRODUCT(E$ROW_PU$:H$ROW_LUNG$),2)</t>
  </si>
  <si>
    <t>2.00</t>
  </si>
  <si>
    <t>3'</t>
  </si>
  <si>
    <t>SOMMANO cad</t>
  </si>
  <si>
    <t>ROUND(SUM(I$ROW_ID_SOMMANO_INIT$:I$ROW_ID_SOMMANO_FINE$),2)</t>
  </si>
  <si>
    <t>2.00</t>
  </si>
  <si>
    <t>141.08</t>
  </si>
  <si>
    <t>ROUND(PRODUCT(I$ROW_SOMMANO_QTA$:J$ROW_UNITARIO$),2)</t>
  </si>
  <si>
    <t>282.16</t>
  </si>
  <si>
    <t/>
  </si>
  <si>
    <t>483</t>
  </si>
  <si>
    <t>1M.04.020.0020.f</t>
  </si>
  <si>
    <t>Vasi d'espansione a membrana circolare piatta, conformi alla direttiva PED 2014/68/UE, condizioni d'esercizio massime 90 °C e 4 bar.	Grandezze (l: capacità): - 18 l</t>
  </si>
  <si>
    <t>M I S U R A Z I O N I:</t>
  </si>
  <si>
    <t/>
  </si>
  <si>
    <t>2.00</t>
  </si>
  <si>
    <t/>
  </si>
  <si>
    <t/>
  </si>
  <si>
    <t/>
  </si>
  <si>
    <t>ROUND(PRODUCT(E$ROW_PU$:H$ROW_LUNG$),2)</t>
  </si>
  <si>
    <t>2.00</t>
  </si>
  <si>
    <t>3'</t>
  </si>
  <si>
    <t>SOMMANO cad</t>
  </si>
  <si>
    <t>ROUND(SUM(I$ROW_ID_SOMMANO_INIT$:I$ROW_ID_SOMMANO_FINE$),2)</t>
  </si>
  <si>
    <t>2.00</t>
  </si>
  <si>
    <t>145.33</t>
  </si>
  <si>
    <t>ROUND(PRODUCT(I$ROW_SOMMANO_QTA$:J$ROW_UNITARIO$),2)</t>
  </si>
  <si>
    <t>290.66</t>
  </si>
  <si>
    <t/>
  </si>
  <si>
    <t>484</t>
  </si>
  <si>
    <t>1M.04.020.0030.a</t>
  </si>
  <si>
    <t>Vasi d'espansione a membrana, conformi a direttiva PED 2014/68/UE, condizioni d'esercizio massime 90 °C e 6 bar (4 fino a 50 l).	Grandezze (l: capacità): - 35 l</t>
  </si>
  <si>
    <t>M I S U R A Z I O N I:</t>
  </si>
  <si>
    <t/>
  </si>
  <si>
    <t>1.00</t>
  </si>
  <si>
    <t/>
  </si>
  <si>
    <t/>
  </si>
  <si>
    <t/>
  </si>
  <si>
    <t>ROUND(PRODUCT(E$ROW_PU$:H$ROW_LUNG$),2)</t>
  </si>
  <si>
    <t>1.00</t>
  </si>
  <si>
    <t>3'</t>
  </si>
  <si>
    <t>SOMMANO cad</t>
  </si>
  <si>
    <t>ROUND(SUM(I$ROW_ID_SOMMANO_INIT$:I$ROW_ID_SOMMANO_FINE$),2)</t>
  </si>
  <si>
    <t>1.00</t>
  </si>
  <si>
    <t>265.54</t>
  </si>
  <si>
    <t>ROUND(PRODUCT(I$ROW_SOMMANO_QTA$:J$ROW_UNITARIO$),2)</t>
  </si>
  <si>
    <t>265.54</t>
  </si>
  <si>
    <t/>
  </si>
  <si>
    <t>485</t>
  </si>
  <si>
    <t>1M.13.100.0010.c</t>
  </si>
  <si>
    <t>Valvole di sicurezza per acqua, in ottone, qualificata e tarata I.S.P.E.S.L. - PN10	Sovrapressione 10%, scarto di chiusura 20%.	Campo di temperatura: 5÷110 °C	Tarature standard: 2,25 - 2,5 - 2,7 - 3 - 3,5 - 4 - 4,5 - 5 - 5,4 - 6 bar	Grandezze (DN: diametro nominale): - DN25</t>
  </si>
  <si>
    <t>M I S U R A Z I O N I:</t>
  </si>
  <si>
    <t/>
  </si>
  <si>
    <t>2.00</t>
  </si>
  <si>
    <t/>
  </si>
  <si>
    <t/>
  </si>
  <si>
    <t/>
  </si>
  <si>
    <t>ROUND(PRODUCT(E$ROW_PU$:H$ROW_LUNG$),2)</t>
  </si>
  <si>
    <t>2.00</t>
  </si>
  <si>
    <t>3'</t>
  </si>
  <si>
    <t>SOMMANO cad</t>
  </si>
  <si>
    <t>ROUND(SUM(I$ROW_ID_SOMMANO_INIT$:I$ROW_ID_SOMMANO_FINE$),2)</t>
  </si>
  <si>
    <t>2.00</t>
  </si>
  <si>
    <t>96.72</t>
  </si>
  <si>
    <t>ROUND(PRODUCT(I$ROW_SOMMANO_QTA$:J$ROW_UNITARIO$),2)</t>
  </si>
  <si>
    <t>193.44</t>
  </si>
  <si>
    <t/>
  </si>
  <si>
    <t>486</t>
  </si>
  <si>
    <t>T180.0100.10010</t>
  </si>
  <si>
    <t>Complesso per il collegamento di pompa di circolazione.	Caratteristiche:	- Attacchi flangiati.	Compreso di:	- N.1 filtro ad Y in aspirazione;	- N.2 giunti antivibranti in gomma in aspirazione e mandata;	- N.2 valvole di intercettazione a farfalla in aspirazione e mandata;	- N.1 valvola di ritegno;	- N.1 manometro completo di tubi di collagamento;	- N.5 valvole a sfera Ø1/2" per commutazione lettura e scarico;	- N.2 termometri ad immersione con pozzetto termometrico in mandata e ritorno del circuito;	- N.1 manometro sul ritorno del circuito;	- Coibentazione in elastomero espanso e finitura esterna in lamierino di alluminio;	- Raccordi, controflange, bulloni e guarnizioni di tenuta;	- Ogni onere ed accessorio il tutto per dare il lavoro compiuto a perfetta regola d'arte.		 DN 65</t>
  </si>
  <si>
    <t>M I S U R A Z I O N I:</t>
  </si>
  <si>
    <t/>
  </si>
  <si>
    <t>4.00</t>
  </si>
  <si>
    <t/>
  </si>
  <si>
    <t/>
  </si>
  <si>
    <t/>
  </si>
  <si>
    <t>ROUND(PRODUCT(E$ROW_PU$:H$ROW_LUNG$),2)</t>
  </si>
  <si>
    <t>4.00</t>
  </si>
  <si>
    <t>3'</t>
  </si>
  <si>
    <t>SOMMANO n.</t>
  </si>
  <si>
    <t>ROUND(SUM(I$ROW_ID_SOMMANO_INIT$:I$ROW_ID_SOMMANO_FINE$),2)</t>
  </si>
  <si>
    <t>4.00</t>
  </si>
  <si>
    <t>1717.06</t>
  </si>
  <si>
    <t>ROUND(PRODUCT(I$ROW_SOMMANO_QTA$:J$ROW_UNITARIO$),2)</t>
  </si>
  <si>
    <t>6868.24</t>
  </si>
  <si>
    <t/>
  </si>
  <si>
    <t>487</t>
  </si>
  <si>
    <t>T150.1300.00020</t>
  </si>
  <si>
    <t>Valvola di bilanciamento e regolazione per circuiti idraulici.	Impieghi:	- Impianti di condizionamento;	- Impianti d iriscaldamento.	Caratteristiche costruttive:	- prese di pressione incorporate ad innesto e Memory Stop;	- corpo in lega antidezincificazione;	- asta di comando in ottone;	- otturatore in acciaio inox;	- Pmax 16 bar;	- temperatura di esercizio -20÷120°C;	- massima percentuale di glicole 50%;	- attacchi filettati.	Completa di:	- coibentazione;	- Raccordo a tre pezzi;	- Ogni onere ed accessorio il tutto per dare il lavoro compiuto a perfetta regola d'arte.		 Ø 3/4"</t>
  </si>
  <si>
    <t>M I S U R A Z I O N I:</t>
  </si>
  <si>
    <t/>
  </si>
  <si>
    <t>1.00</t>
  </si>
  <si>
    <t/>
  </si>
  <si>
    <t/>
  </si>
  <si>
    <t/>
  </si>
  <si>
    <t>ROUND(PRODUCT(E$ROW_PU$:H$ROW_LUNG$),2)</t>
  </si>
  <si>
    <t>1.00</t>
  </si>
  <si>
    <t>3'</t>
  </si>
  <si>
    <t>SOMMANO n.</t>
  </si>
  <si>
    <t>ROUND(SUM(I$ROW_ID_SOMMANO_INIT$:I$ROW_ID_SOMMANO_FINE$),2)</t>
  </si>
  <si>
    <t>1.00</t>
  </si>
  <si>
    <t>88.83</t>
  </si>
  <si>
    <t>ROUND(PRODUCT(I$ROW_SOMMANO_QTA$:J$ROW_UNITARIO$),2)</t>
  </si>
  <si>
    <t>88.83</t>
  </si>
  <si>
    <t/>
  </si>
  <si>
    <t>488</t>
  </si>
  <si>
    <t>T150.1300.00070</t>
  </si>
  <si>
    <t>Valvola di bilanciamento e regolazione per circuiti idraulici.	Impieghi:	- Impianti di condizionamento;	- Impianti d iriscaldamento.	Caratteristiche costruttive:	- prese di pressione incorporate ad innesto e Memory Stop;	- corpo in ghisa grigia;	- asta di comando in ottone;	- otturatore in polimero PPS;	- Pmax 16 bar;	- temperatura di esercizio -10÷140°C;	- massima percentuale di glicole 50%;	- attacchi flangiati.	Completa di:	- controflange, bulloni e guarnizioni di tenuta;	- ogni onere ed accessorio il tutto per dare il lavoro compiuto a perfetta regola d'arte.		 DN 65</t>
  </si>
  <si>
    <t>M I S U R A Z I O N I:</t>
  </si>
  <si>
    <t/>
  </si>
  <si>
    <t>1.00</t>
  </si>
  <si>
    <t/>
  </si>
  <si>
    <t/>
  </si>
  <si>
    <t/>
  </si>
  <si>
    <t>ROUND(PRODUCT(E$ROW_PU$:H$ROW_LUNG$),2)</t>
  </si>
  <si>
    <t>1.00</t>
  </si>
  <si>
    <t>3'</t>
  </si>
  <si>
    <t>SOMMANO n.</t>
  </si>
  <si>
    <t>ROUND(SUM(I$ROW_ID_SOMMANO_INIT$:I$ROW_ID_SOMMANO_FINE$),2)</t>
  </si>
  <si>
    <t>1.00</t>
  </si>
  <si>
    <t>628.88</t>
  </si>
  <si>
    <t>ROUND(PRODUCT(I$ROW_SOMMANO_QTA$:J$ROW_UNITARIO$),2)</t>
  </si>
  <si>
    <t>628.88</t>
  </si>
  <si>
    <t/>
  </si>
  <si>
    <t>489</t>
  </si>
  <si>
    <t>T300.0000.00310</t>
  </si>
  <si>
    <t>Fornitura e posa in opera valvola di by-pass differenziale. Attacchi filettati diam. 1.1/4’’ a bocchettone. Corpo in ottone. Otturatore in ottone. Guarnizione otturatore in EPDM. Tenute O-Ring in EPDM. Tenute bocchettone in non asbestos NBR. Manopola in ABS. Molla in acciaio inox. Fluido d’impiego acqua e soluzioni glicolate. Massima percentuale di glicole 30%. Campo di temperatura 0÷110°C. Pressione massima	d’esercizio 10 bar. Campo di taratura 10÷60 kPa. Nel prezzo si intende compreso e compensato ogni onere ed accessorio, anche se non espressamente indicato, necessario per la corretta posa in opera a regola d'arte secondo le normative vigenti.		1" 1/4</t>
  </si>
  <si>
    <t>M I S U R A Z I O N I:</t>
  </si>
  <si>
    <t/>
  </si>
  <si>
    <t>1.00</t>
  </si>
  <si>
    <t/>
  </si>
  <si>
    <t/>
  </si>
  <si>
    <t/>
  </si>
  <si>
    <t>ROUND(PRODUCT(E$ROW_PU$:H$ROW_LUNG$),2)</t>
  </si>
  <si>
    <t>1.00</t>
  </si>
  <si>
    <t>3'</t>
  </si>
  <si>
    <t>SOMMANO n.</t>
  </si>
  <si>
    <t>ROUND(SUM(I$ROW_ID_SOMMANO_INIT$:I$ROW_ID_SOMMANO_FINE$),2)</t>
  </si>
  <si>
    <t>1.00</t>
  </si>
  <si>
    <t>250.85</t>
  </si>
  <si>
    <t>ROUND(PRODUCT(I$ROW_SOMMANO_QTA$:J$ROW_UNITARIO$),2)</t>
  </si>
  <si>
    <t>250.85</t>
  </si>
  <si>
    <t/>
  </si>
  <si>
    <t>490</t>
  </si>
  <si>
    <t>T300.0000.00130</t>
  </si>
  <si>
    <t>Unità di trattamento aria con portata d'aria fino a 2.400 mc/h - Pressione statica utile 150 Pa	Unità di trattamento aria di tipo a sezioni componibili.	Caratteristiche costruttive:	- esecuzione da INTERNO;	- i pannelli dovranno avere spessore di 50,0 mm con struttura a sandwich composta da una lamiera esterna in Acc.Zincato Prev+Foil spessore 0,60 mm colore RAL9003, da una lamiera interna in Acciaio zincato con spessore 0,60 mm e interposto uno strato di materiale isolante in Poliuretano 45 kg/m3 iniettato a caldo	- composizione: vedi schema funzionale allegato;	- certificazione: Eurovent;	- bacinella di raccolta;	- filtri del tipo piano in fibra di vetro sp. 48 mm e in classe Coarse 55% secondo ISO16890	- filtri del tiapo a tasche a diedri in fibra di vetro sp. 282 mm e in classe ePM2.5 85% secondo ISO16890	- serrande con telaio in alluminio, pale in alluminio a movimento contrapposto e guarnizioni di tenuta su ogni pala	- batteria di raffreddamento ad acqua P: 12,12 kW 	- separatore di gocce in alluminio sp. min. 111 mm	- batteria elettrica P: 10,5 kW; Tensione 400 V/3	Completa di:	- sonde di temperatura;	- sonde di umidità a canale;	- pressostati differenziali;	- servocomando modulante;	- valvola a tre vie completa di servomotore;	- terminale remoto in ambiente;	- quadro elettrico di regolazione e potenza (compresi inverter, organi/sonde di regolazione e cablaggi);	- canalie, cavi e cablaggi di tutte le apparecchiature;	- modulo per comunicazione con BMS.	- Avviamenti e collaudo	E quant'altro necessario per eseguire l'opera a regola d'arte.			Unità di trattamento aria primaria di tipo a sezioni componibili, modalità costruttive standard. Composizione e prestazioni secondo gli schemi funzionali di progetto. Velocità frontale sulle batterie non superiore a 2,75 m/s		Portata aria trattata fino a 2.400 mc/h	</t>
  </si>
  <si>
    <t>M I S U R A Z I O N I:</t>
  </si>
  <si>
    <t/>
  </si>
  <si>
    <t>1.00</t>
  </si>
  <si>
    <t/>
  </si>
  <si>
    <t/>
  </si>
  <si>
    <t/>
  </si>
  <si>
    <t>ROUND(PRODUCT(E$ROW_PU$:H$ROW_LUNG$),2)</t>
  </si>
  <si>
    <t>1.00</t>
  </si>
  <si>
    <t>3'</t>
  </si>
  <si>
    <t>SOMMANO n.</t>
  </si>
  <si>
    <t>ROUND(SUM(I$ROW_ID_SOMMANO_INIT$:I$ROW_ID_SOMMANO_FINE$),2)</t>
  </si>
  <si>
    <t>1.00</t>
  </si>
  <si>
    <t>15130.88</t>
  </si>
  <si>
    <t>ROUND(PRODUCT(I$ROW_SOMMANO_QTA$:J$ROW_UNITARIO$),2)</t>
  </si>
  <si>
    <t>15130.88</t>
  </si>
  <si>
    <t/>
  </si>
  <si>
    <t>491</t>
  </si>
  <si>
    <t>1M.09.120.0020.a</t>
  </si>
  <si>
    <t>Canali in pannello sandwich esente da CFC reazione al fuoco classe 0-1, completo di pezzi speciali, giunzioni, sigillature e staffaggi, in pannello in poliuretano espanso densità 45÷47 kg/m³ con caratteristiche previste dal D.M. 31.03.2003, da: - per interni : pannello in poliuretano espanso densità kg/mc 45-47 tra fogli d'alluminio da mm 0,08 , spessore mm 20-25</t>
  </si>
  <si>
    <t>M I S U R A Z I O N I:</t>
  </si>
  <si>
    <t/>
  </si>
  <si>
    <t>315.00</t>
  </si>
  <si>
    <t/>
  </si>
  <si>
    <t/>
  </si>
  <si>
    <t/>
  </si>
  <si>
    <t>ROUND(PRODUCT(E$ROW_PU$:H$ROW_LUNG$),2)</t>
  </si>
  <si>
    <t>315.00</t>
  </si>
  <si>
    <t>3'</t>
  </si>
  <si>
    <t>SOMMANO m²</t>
  </si>
  <si>
    <t>ROUND(SUM(I$ROW_ID_SOMMANO_INIT$:I$ROW_ID_SOMMANO_FINE$),2)</t>
  </si>
  <si>
    <t>315.00</t>
  </si>
  <si>
    <t>60.69</t>
  </si>
  <si>
    <t>ROUND(PRODUCT(I$ROW_SOMMANO_QTA$:J$ROW_UNITARIO$),2)</t>
  </si>
  <si>
    <t>19117.35</t>
  </si>
  <si>
    <t/>
  </si>
  <si>
    <t>492</t>
  </si>
  <si>
    <t>1M.09.100.0020.f</t>
  </si>
  <si>
    <t>Condotti flessibili isolati in tessuto impregnato in PVC, dotato di isolamento termico in fibra di vetro, spessore 25 mm.	Strato esterno, barriera al vapore, in PVC.	Grandezze (mm: diametro): - 200 mm</t>
  </si>
  <si>
    <t>M I S U R A Z I O N I:</t>
  </si>
  <si>
    <t/>
  </si>
  <si>
    <t>75.00</t>
  </si>
  <si>
    <t/>
  </si>
  <si>
    <t/>
  </si>
  <si>
    <t/>
  </si>
  <si>
    <t>ROUND(PRODUCT(E$ROW_PU$:H$ROW_LUNG$),2)</t>
  </si>
  <si>
    <t>75.00</t>
  </si>
  <si>
    <t>3'</t>
  </si>
  <si>
    <t>SOMMANO m</t>
  </si>
  <si>
    <t>ROUND(SUM(I$ROW_ID_SOMMANO_INIT$:I$ROW_ID_SOMMANO_FINE$),2)</t>
  </si>
  <si>
    <t>75.00</t>
  </si>
  <si>
    <t>24.04</t>
  </si>
  <si>
    <t>ROUND(PRODUCT(I$ROW_SOMMANO_QTA$:J$ROW_UNITARIO$),2)</t>
  </si>
  <si>
    <t>1803.00</t>
  </si>
  <si>
    <t/>
  </si>
  <si>
    <t>493</t>
  </si>
  <si>
    <t>1M.08.010.0040.b</t>
  </si>
  <si>
    <t>Ventilatori centrifughi in acciaio zincato da canale circolare con motore 220 V - 1f - 50 Hz, accoppiati direttamente, completi di serrandina di sovrapressione e staffe.	Grandezze (m³/h: portata aria - Pa: prevalenza statica): - fino a 250 m³/h - oltre 100 fino a 200 Pa</t>
  </si>
  <si>
    <t>M I S U R A Z I O N I:</t>
  </si>
  <si>
    <t/>
  </si>
  <si>
    <t>1.00</t>
  </si>
  <si>
    <t/>
  </si>
  <si>
    <t/>
  </si>
  <si>
    <t/>
  </si>
  <si>
    <t>ROUND(PRODUCT(E$ROW_PU$:H$ROW_LUNG$),2)</t>
  </si>
  <si>
    <t>1.00</t>
  </si>
  <si>
    <t>3'</t>
  </si>
  <si>
    <t>SOMMANO cad</t>
  </si>
  <si>
    <t>ROUND(SUM(I$ROW_ID_SOMMANO_INIT$:I$ROW_ID_SOMMANO_FINE$),2)</t>
  </si>
  <si>
    <t>1.00</t>
  </si>
  <si>
    <t>290.93</t>
  </si>
  <si>
    <t>ROUND(PRODUCT(I$ROW_SOMMANO_QTA$:J$ROW_UNITARIO$),2)</t>
  </si>
  <si>
    <t>290.93</t>
  </si>
  <si>
    <t/>
  </si>
  <si>
    <t>494</t>
  </si>
  <si>
    <t>1M.09.120.0010.c</t>
  </si>
  <si>
    <t>Canali in lamiera metallica, completi di pezzi speciali, graffature, giunzioni, guarnizioni, sigillature e staffaggi.	I prezzi unitari includono maggiorazione sia per completamenti sopra indicati sia per sfridi, e devono essere applicati ai pesi teorici ricavati dalle dimensioni geometriche dei canali (lati o diametro misurati all'interno e lunghezza misurata sull'asse).	Grandezze (mm: spessori lamiera): - spessori lamiere d'acciaio zincato per canali a sezione circolare:	    6/10 mm, diametro fino a 200 mm	    8/10 mm, diametro oltre 200 fino a 450 mm	  10/10 mm, diametro oltre 450 fino a 750 mm	  12/10 mm, diametro oltre 750 fino a 1500 mm</t>
  </si>
  <si>
    <t>M I S U R A Z I O N I:</t>
  </si>
  <si>
    <t/>
  </si>
  <si>
    <t>110.00</t>
  </si>
  <si>
    <t/>
  </si>
  <si>
    <t/>
  </si>
  <si>
    <t/>
  </si>
  <si>
    <t>ROUND(PRODUCT(E$ROW_PU$:H$ROW_LUNG$),2)</t>
  </si>
  <si>
    <t>110.00</t>
  </si>
  <si>
    <t>3'</t>
  </si>
  <si>
    <t>SOMMANO kg</t>
  </si>
  <si>
    <t>ROUND(SUM(I$ROW_ID_SOMMANO_INIT$:I$ROW_ID_SOMMANO_FINE$),2)</t>
  </si>
  <si>
    <t>110.00</t>
  </si>
  <si>
    <t>5.54</t>
  </si>
  <si>
    <t>ROUND(PRODUCT(I$ROW_SOMMANO_QTA$:J$ROW_UNITARIO$),2)</t>
  </si>
  <si>
    <t>609.40</t>
  </si>
  <si>
    <t/>
  </si>
  <si>
    <t>495</t>
  </si>
  <si>
    <t>1M.09.090.0010.b</t>
  </si>
  <si>
    <t>Valvole di ventilazione in polipropilene antistatico, elevata resistenza agli agenti atmosferici.	Grandezze (mm: diametro): - 150 mm</t>
  </si>
  <si>
    <t>M I S U R A Z I O N I:</t>
  </si>
  <si>
    <t/>
  </si>
  <si>
    <t>2.00</t>
  </si>
  <si>
    <t/>
  </si>
  <si>
    <t/>
  </si>
  <si>
    <t/>
  </si>
  <si>
    <t>ROUND(PRODUCT(E$ROW_PU$:H$ROW_LUNG$),2)</t>
  </si>
  <si>
    <t>2.00</t>
  </si>
  <si>
    <t>3'</t>
  </si>
  <si>
    <t>SOMMANO cad</t>
  </si>
  <si>
    <t>ROUND(SUM(I$ROW_ID_SOMMANO_INIT$:I$ROW_ID_SOMMANO_FINE$),2)</t>
  </si>
  <si>
    <t>2.00</t>
  </si>
  <si>
    <t>23.76</t>
  </si>
  <si>
    <t>ROUND(PRODUCT(I$ROW_SOMMANO_QTA$:J$ROW_UNITARIO$),2)</t>
  </si>
  <si>
    <t>47.52</t>
  </si>
  <si>
    <t/>
  </si>
  <si>
    <t>496</t>
  </si>
  <si>
    <t>1M.09.060.0010.a</t>
  </si>
  <si>
    <t>Griglie di ripresa in alluminio o acciaio, con un filare di alette fisse e con serranda di regolazione.	Grandezze (m²: superficie frontale): - alluminio - fino a 0,03 m²</t>
  </si>
  <si>
    <t>M I S U R A Z I O N I:</t>
  </si>
  <si>
    <t/>
  </si>
  <si>
    <t>0.28</t>
  </si>
  <si>
    <t/>
  </si>
  <si>
    <t/>
  </si>
  <si>
    <t/>
  </si>
  <si>
    <t>ROUND(PRODUCT(E$ROW_PU$:H$ROW_LUNG$),2)</t>
  </si>
  <si>
    <t>0.28</t>
  </si>
  <si>
    <t>3'</t>
  </si>
  <si>
    <t>SOMMANO m²</t>
  </si>
  <si>
    <t>ROUND(SUM(I$ROW_ID_SOMMANO_INIT$:I$ROW_ID_SOMMANO_FINE$),2)</t>
  </si>
  <si>
    <t>0.28</t>
  </si>
  <si>
    <t>1743.53</t>
  </si>
  <si>
    <t>ROUND(PRODUCT(I$ROW_SOMMANO_QTA$:J$ROW_UNITARIO$),2)</t>
  </si>
  <si>
    <t>488.19</t>
  </si>
  <si>
    <t/>
  </si>
  <si>
    <t>497</t>
  </si>
  <si>
    <t>1M.09.060.0010.b</t>
  </si>
  <si>
    <t>Griglie di ripresa in alluminio o acciaio, con un filare di alette fisse e con serranda di regolazione.	Grandezze (m²: superficie frontale): - alluminio - oltre 0,03 fino a 0,05 m²</t>
  </si>
  <si>
    <t>M I S U R A Z I O N I:</t>
  </si>
  <si>
    <t/>
  </si>
  <si>
    <t>0.64</t>
  </si>
  <si>
    <t/>
  </si>
  <si>
    <t/>
  </si>
  <si>
    <t/>
  </si>
  <si>
    <t>ROUND(PRODUCT(E$ROW_PU$:H$ROW_LUNG$),2)</t>
  </si>
  <si>
    <t>0.64</t>
  </si>
  <si>
    <t>3'</t>
  </si>
  <si>
    <t>SOMMANO m²</t>
  </si>
  <si>
    <t>ROUND(SUM(I$ROW_ID_SOMMANO_INIT$:I$ROW_ID_SOMMANO_FINE$),2)</t>
  </si>
  <si>
    <t>0.64</t>
  </si>
  <si>
    <t>1136.65</t>
  </si>
  <si>
    <t>ROUND(PRODUCT(I$ROW_SOMMANO_QTA$:J$ROW_UNITARIO$),2)</t>
  </si>
  <si>
    <t>727.46</t>
  </si>
  <si>
    <t/>
  </si>
  <si>
    <t>498</t>
  </si>
  <si>
    <t>T300.0000.00140</t>
  </si>
  <si>
    <t>Diffusore in alluminio a coni regolabili 	Colore RAL da definire in fase di direzioni lavori.	Caratteristiche:	- Idoneo sia per mandata e ripresa aria	- Montaggio a soffitto	- Adatti sia in riscaldamento che in raffrescamento	- Coni regolabili manualmente per la gestione del lancio in direzione orizzontale o verticale		Dimensione: Ø 335		Nel prezzo si intende compreso e compensato ogni onere ed accessorio, anche se non espressamente indicato, necessario per la corretta posa in opera a regola d'arte secondo le normative vigenti.		</t>
  </si>
  <si>
    <t>M I S U R A Z I O N I:</t>
  </si>
  <si>
    <t/>
  </si>
  <si>
    <t>10.00</t>
  </si>
  <si>
    <t/>
  </si>
  <si>
    <t/>
  </si>
  <si>
    <t/>
  </si>
  <si>
    <t>ROUND(PRODUCT(E$ROW_PU$:H$ROW_LUNG$),2)</t>
  </si>
  <si>
    <t>10.00</t>
  </si>
  <si>
    <t>3'</t>
  </si>
  <si>
    <t>SOMMANO n.</t>
  </si>
  <si>
    <t>ROUND(SUM(I$ROW_ID_SOMMANO_INIT$:I$ROW_ID_SOMMANO_FINE$),2)</t>
  </si>
  <si>
    <t>10.00</t>
  </si>
  <si>
    <t>91.11</t>
  </si>
  <si>
    <t>ROUND(PRODUCT(I$ROW_SOMMANO_QTA$:J$ROW_UNITARIO$),2)</t>
  </si>
  <si>
    <t>911.10</t>
  </si>
  <si>
    <t/>
  </si>
  <si>
    <t>499</t>
  </si>
  <si>
    <t>T180.0200.00010</t>
  </si>
  <si>
    <t>Complesso per il collegamento idraulico di batteria per UTA.	Caratteristiche:	- Attacchi filettati.	Compreso di:	- N.2 giunti antivibranti in gomma in mandata e ritorno del circuito;	- N.6 valvole di intercettazione a sfera;	- N.2 manometro completo di tubi di collegamento;	- N.2 valvole a sfera Ø1/2" per lettura pressione e scarico;	- N.4 termometri ad immersione con pozzetto termometrico in mandata e ritorno del circuito;	- N.3 valvole a sfera Ø1/2" per scarico batteria in mandata e ritorno del circuito;	- Coibentazione in elastomero espanso e finitura esterna in lamierino di alluminio;	- Raccordi, guarnizioni e bulloneria necessaria;	- Ogni onere ed accessorio il tutto per dare il lavoro compiuto a perfetta regola d'arte.		 Ø 3/4"</t>
  </si>
  <si>
    <t>M I S U R A Z I O N I:</t>
  </si>
  <si>
    <t/>
  </si>
  <si>
    <t>1.00</t>
  </si>
  <si>
    <t/>
  </si>
  <si>
    <t/>
  </si>
  <si>
    <t/>
  </si>
  <si>
    <t>ROUND(PRODUCT(E$ROW_PU$:H$ROW_LUNG$),2)</t>
  </si>
  <si>
    <t>1.00</t>
  </si>
  <si>
    <t>3'</t>
  </si>
  <si>
    <t>SOMMANO n.</t>
  </si>
  <si>
    <t>ROUND(SUM(I$ROW_ID_SOMMANO_INIT$:I$ROW_ID_SOMMANO_FINE$),2)</t>
  </si>
  <si>
    <t>1.00</t>
  </si>
  <si>
    <t>921.62</t>
  </si>
  <si>
    <t>ROUND(PRODUCT(I$ROW_SOMMANO_QTA$:J$ROW_UNITARIO$),2)</t>
  </si>
  <si>
    <t>921.62</t>
  </si>
  <si>
    <t/>
  </si>
  <si>
    <t>500</t>
  </si>
  <si>
    <t>T300.0000.00150</t>
  </si>
  <si>
    <t>Diffusore in alluminio quadrato 370x370	Colore RAL da definire in fase di direzioni lavori.	Caratteristiche:	- Idoneo sia per mandata e ripresa aria	- Montaggio a soffitto o in canali a vista	- Adatti sia in riscaldamento che in raffrescamento	- Plenum di alimentazione in lamiera zincata coibentato	- Atacco posteriore circolare Ø200	- Piastra regolabile in 5 posizioni pr poter variare il flusso d'aria		Dimensione: 370x370		Nel prezzo si intende compreso e compensato ogni onere ed accessorio, anche se non espressamente indicato, necessario per la corretta posa in opera a regola d'arte secondo le normative vigenti.		</t>
  </si>
  <si>
    <t>M I S U R A Z I O N I:</t>
  </si>
  <si>
    <t/>
  </si>
  <si>
    <t>40.00</t>
  </si>
  <si>
    <t/>
  </si>
  <si>
    <t/>
  </si>
  <si>
    <t/>
  </si>
  <si>
    <t>ROUND(PRODUCT(E$ROW_PU$:H$ROW_LUNG$),2)</t>
  </si>
  <si>
    <t>40.00</t>
  </si>
  <si>
    <t>3'</t>
  </si>
  <si>
    <t>SOMMANO n.</t>
  </si>
  <si>
    <t>ROUND(SUM(I$ROW_ID_SOMMANO_INIT$:I$ROW_ID_SOMMANO_FINE$),2)</t>
  </si>
  <si>
    <t>40.00</t>
  </si>
  <si>
    <t>234.01</t>
  </si>
  <si>
    <t>ROUND(PRODUCT(I$ROW_SOMMANO_QTA$:J$ROW_UNITARIO$),2)</t>
  </si>
  <si>
    <t>9360.40</t>
  </si>
  <si>
    <t/>
  </si>
  <si>
    <t>501</t>
  </si>
  <si>
    <t>12.03.18</t>
  </si>
  <si>
    <t>Lavabo in ceramica bianca tipo "TESI", larghezza cm 65, compreso colonna, fissaggio, sifone, rubinetti cromati, flessibili. Prezzario Provinciale Opere Edili Mantova 1/2022</t>
  </si>
  <si>
    <t>M I S U R A Z I O N I:</t>
  </si>
  <si>
    <t>PIANO TERRA</t>
  </si>
  <si>
    <t/>
  </si>
  <si>
    <t/>
  </si>
  <si>
    <t/>
  </si>
  <si>
    <t>0</t>
  </si>
  <si>
    <t>ROUND(PRODUCT(E$ROW_PU$:H$ROW_LUNG$),2)</t>
  </si>
  <si>
    <t>0.00</t>
  </si>
  <si>
    <t>VG.0.03</t>
  </si>
  <si>
    <t>2.00</t>
  </si>
  <si>
    <t/>
  </si>
  <si>
    <t/>
  </si>
  <si>
    <t/>
  </si>
  <si>
    <t>ROUND(PRODUCT(E$ROW_PU$:H$ROW_LUNG$),2)</t>
  </si>
  <si>
    <t>2.00</t>
  </si>
  <si>
    <t>VG.0.06</t>
  </si>
  <si>
    <t>1.00</t>
  </si>
  <si>
    <t/>
  </si>
  <si>
    <t/>
  </si>
  <si>
    <t/>
  </si>
  <si>
    <t>ROUND(PRODUCT(E$ROW_PU$:H$ROW_LUNG$),2)</t>
  </si>
  <si>
    <t>1.00</t>
  </si>
  <si>
    <t>VG.0.11</t>
  </si>
  <si>
    <t>1.00</t>
  </si>
  <si>
    <t/>
  </si>
  <si>
    <t/>
  </si>
  <si>
    <t/>
  </si>
  <si>
    <t>ROUND(PRODUCT(E$ROW_PU$:H$ROW_LUNG$),2)</t>
  </si>
  <si>
    <t>1.00</t>
  </si>
  <si>
    <t>PIANO PRIMO</t>
  </si>
  <si>
    <t/>
  </si>
  <si>
    <t/>
  </si>
  <si>
    <t/>
  </si>
  <si>
    <t>0</t>
  </si>
  <si>
    <t>ROUND(PRODUCT(E$ROW_PU$:H$ROW_LUNG$),2)</t>
  </si>
  <si>
    <t>0.00</t>
  </si>
  <si>
    <t>VG.1.01</t>
  </si>
  <si>
    <t>1.00</t>
  </si>
  <si>
    <t/>
  </si>
  <si>
    <t/>
  </si>
  <si>
    <t/>
  </si>
  <si>
    <t>ROUND(PRODUCT(E$ROW_PU$:H$ROW_LUNG$),2)</t>
  </si>
  <si>
    <t>1.00</t>
  </si>
  <si>
    <t>VG.1.07</t>
  </si>
  <si>
    <t>1.00</t>
  </si>
  <si>
    <t/>
  </si>
  <si>
    <t/>
  </si>
  <si>
    <t/>
  </si>
  <si>
    <t>ROUND(PRODUCT(E$ROW_PU$:H$ROW_LUNG$),2)</t>
  </si>
  <si>
    <t>1.00</t>
  </si>
  <si>
    <t>3'</t>
  </si>
  <si>
    <t>SOMMANO cad.</t>
  </si>
  <si>
    <t>ROUND(SUM(I$ROW_ID_SOMMANO_INIT$:I$ROW_ID_SOMMANO_FINE$),2)</t>
  </si>
  <si>
    <t>6.00</t>
  </si>
  <si>
    <t>404.00</t>
  </si>
  <si>
    <t>ROUND(PRODUCT(I$ROW_SOMMANO_QTA$:J$ROW_UNITARIO$),2)</t>
  </si>
  <si>
    <t>2424.00</t>
  </si>
  <si>
    <t/>
  </si>
  <si>
    <t>502</t>
  </si>
  <si>
    <t>1M.11.020.0040.e</t>
  </si>
  <si>
    <t>Gruppi d'erogazione per lavabo: - miscelatore da 3/8" bordo lavabo antivandalo, in ottone cromato con comando a pressione a chiusura automatica temporizzata secondo la norma EN 816, con ciclo di 15 secondi circa, parti interne in poliacetato con rubino sintetico e molla autopulente. Pulsante e cartuccia intercambiabili resistenti alla corrosione ed alle incrostazioni. Sistema di regolazione della portata su 5 livelli e delle temporizzazioni su 4 attraverso meccanismi interni non accessibili all'utente; le temporizzazioni sono selezionabili senza interrompere il flusso dell'acqua. Portata e temporizzazione pre-regolate di fabbrica (4 l/min - 15 sec). Con sistema antibloccaggio con il quale l'acqua scorre solo quando avviene il rilascio del pulsante.</t>
  </si>
  <si>
    <t>M I S U R A Z I O N I:</t>
  </si>
  <si>
    <t>Vedi voce n° 501 [cad. 6.00]</t>
  </si>
  <si>
    <t/>
  </si>
  <si>
    <t/>
  </si>
  <si>
    <t/>
  </si>
  <si>
    <t/>
  </si>
  <si>
    <t>ROUND(PRODUCT(E$ROW_PU$:H$ROW_LUNG$,6.00),2)</t>
  </si>
  <si>
    <t>6.00</t>
  </si>
  <si>
    <t>3'</t>
  </si>
  <si>
    <t>SOMMANO cad</t>
  </si>
  <si>
    <t>ROUND(SUM(I$ROW_ID_SOMMANO_INIT$:I$ROW_ID_SOMMANO_FINE$),2)</t>
  </si>
  <si>
    <t>6.00</t>
  </si>
  <si>
    <t>372.96</t>
  </si>
  <si>
    <t>ROUND(PRODUCT(I$ROW_SOMMANO_QTA$:J$ROW_UNITARIO$),2)</t>
  </si>
  <si>
    <t>2237.76</t>
  </si>
  <si>
    <t/>
  </si>
  <si>
    <t>503</t>
  </si>
  <si>
    <t>1M.11.020.0050.a</t>
  </si>
  <si>
    <t>Gruppi di scarico per lavabo: - a saltarello da 1"1/4, composto da: sifone ispezionabile con cannotto e rosone, guarnizioni</t>
  </si>
  <si>
    <t>M I S U R A Z I O N I:</t>
  </si>
  <si>
    <t>Vedi voce n° 502 [cad 6.00]</t>
  </si>
  <si>
    <t/>
  </si>
  <si>
    <t/>
  </si>
  <si>
    <t/>
  </si>
  <si>
    <t/>
  </si>
  <si>
    <t>ROUND(PRODUCT(E$ROW_PU$:H$ROW_LUNG$,6.00),2)</t>
  </si>
  <si>
    <t>6.00</t>
  </si>
  <si>
    <t>3'</t>
  </si>
  <si>
    <t>SOMMANO cad</t>
  </si>
  <si>
    <t>ROUND(SUM(I$ROW_ID_SOMMANO_INIT$:I$ROW_ID_SOMMANO_FINE$),2)</t>
  </si>
  <si>
    <t>6.00</t>
  </si>
  <si>
    <t>43.26</t>
  </si>
  <si>
    <t>ROUND(PRODUCT(I$ROW_SOMMANO_QTA$:J$ROW_UNITARIO$),2)</t>
  </si>
  <si>
    <t>259.56</t>
  </si>
  <si>
    <t/>
  </si>
  <si>
    <t>504</t>
  </si>
  <si>
    <t>12.03.20</t>
  </si>
  <si>
    <t>Bidet in ceramica bianca tipo "TESI" compreso fissaggi, sifone, rubinetti cromati e raccordi flessibili. Prezzario Provinciale Opere Edili Mantova 1/2022</t>
  </si>
  <si>
    <t>M I S U R A Z I O N I:</t>
  </si>
  <si>
    <t>PIANO PRIMO</t>
  </si>
  <si>
    <t/>
  </si>
  <si>
    <t/>
  </si>
  <si>
    <t/>
  </si>
  <si>
    <t>0</t>
  </si>
  <si>
    <t>ROUND(PRODUCT(E$ROW_PU$:H$ROW_LUNG$),2)</t>
  </si>
  <si>
    <t>0.00</t>
  </si>
  <si>
    <t>VG.1.01</t>
  </si>
  <si>
    <t>1.00</t>
  </si>
  <si>
    <t/>
  </si>
  <si>
    <t/>
  </si>
  <si>
    <t/>
  </si>
  <si>
    <t>ROUND(PRODUCT(E$ROW_PU$:H$ROW_LUNG$),2)</t>
  </si>
  <si>
    <t>1.00</t>
  </si>
  <si>
    <t>VG.1.07</t>
  </si>
  <si>
    <t>1.00</t>
  </si>
  <si>
    <t/>
  </si>
  <si>
    <t/>
  </si>
  <si>
    <t/>
  </si>
  <si>
    <t>ROUND(PRODUCT(E$ROW_PU$:H$ROW_LUNG$),2)</t>
  </si>
  <si>
    <t>1.00</t>
  </si>
  <si>
    <t>3'</t>
  </si>
  <si>
    <t>SOMMANO cad.</t>
  </si>
  <si>
    <t>ROUND(SUM(I$ROW_ID_SOMMANO_INIT$:I$ROW_ID_SOMMANO_FINE$),2)</t>
  </si>
  <si>
    <t>2.00</t>
  </si>
  <si>
    <t>355.00</t>
  </si>
  <si>
    <t>ROUND(PRODUCT(I$ROW_SOMMANO_QTA$:J$ROW_UNITARIO$),2)</t>
  </si>
  <si>
    <t>710.00</t>
  </si>
  <si>
    <t/>
  </si>
  <si>
    <t>505</t>
  </si>
  <si>
    <t>1M.11.030.0020</t>
  </si>
  <si>
    <t>Gruppo d'erogazione per bidet con rubinetto da 1/2" , composto da: rubinetto miscelatore monocomando a bocca fissa con rompigetto e comando scarico a saltarello, 2 raccordi flessibili con rosetta, guarnizioni</t>
  </si>
  <si>
    <t>M I S U R A Z I O N I:</t>
  </si>
  <si>
    <t>Vedi voce n° 504 [cad. 2.00]</t>
  </si>
  <si>
    <t/>
  </si>
  <si>
    <t/>
  </si>
  <si>
    <t/>
  </si>
  <si>
    <t/>
  </si>
  <si>
    <t>ROUND(PRODUCT(E$ROW_PU$:H$ROW_LUNG$,2.00),2)</t>
  </si>
  <si>
    <t>2.00</t>
  </si>
  <si>
    <t>3'</t>
  </si>
  <si>
    <t>SOMMANO cad</t>
  </si>
  <si>
    <t>ROUND(SUM(I$ROW_ID_SOMMANO_INIT$:I$ROW_ID_SOMMANO_FINE$),2)</t>
  </si>
  <si>
    <t>2.00</t>
  </si>
  <si>
    <t>113.12</t>
  </si>
  <si>
    <t>ROUND(PRODUCT(I$ROW_SOMMANO_QTA$:J$ROW_UNITARIO$),2)</t>
  </si>
  <si>
    <t>226.24</t>
  </si>
  <si>
    <t/>
  </si>
  <si>
    <t>506</t>
  </si>
  <si>
    <t>1M.11.030.0030</t>
  </si>
  <si>
    <t>Gruppo di scarico per bidet, a saltarello da 1"1/4, composto da: piletta con saltarello, sifone con cannotto e rosone, guarnizioni</t>
  </si>
  <si>
    <t>M I S U R A Z I O N I:</t>
  </si>
  <si>
    <t>Vedi voce n° 505 [cad 2.00]</t>
  </si>
  <si>
    <t/>
  </si>
  <si>
    <t/>
  </si>
  <si>
    <t/>
  </si>
  <si>
    <t/>
  </si>
  <si>
    <t>ROUND(PRODUCT(E$ROW_PU$:H$ROW_LUNG$,2.00),2)</t>
  </si>
  <si>
    <t>2.00</t>
  </si>
  <si>
    <t>3'</t>
  </si>
  <si>
    <t>SOMMANO cad</t>
  </si>
  <si>
    <t>ROUND(SUM(I$ROW_ID_SOMMANO_INIT$:I$ROW_ID_SOMMANO_FINE$),2)</t>
  </si>
  <si>
    <t>2.00</t>
  </si>
  <si>
    <t>38.47</t>
  </si>
  <si>
    <t>ROUND(PRODUCT(I$ROW_SOMMANO_QTA$:J$ROW_UNITARIO$),2)</t>
  </si>
  <si>
    <t>76.94</t>
  </si>
  <si>
    <t/>
  </si>
  <si>
    <t>507</t>
  </si>
  <si>
    <t>12.03.22</t>
  </si>
  <si>
    <t>WC in ceramica bianca tipo "TESI", compreso fissaggio, cassetta a zaino in P.V.C., sedile in plastica. Prezzario Provinciale Opere Edili Mantova 1/2022</t>
  </si>
  <si>
    <t>M I S U R A Z I O N I:</t>
  </si>
  <si>
    <t>PIANO TERRA</t>
  </si>
  <si>
    <t/>
  </si>
  <si>
    <t/>
  </si>
  <si>
    <t/>
  </si>
  <si>
    <t>0</t>
  </si>
  <si>
    <t>ROUND(PRODUCT(E$ROW_PU$:H$ROW_LUNG$),2)</t>
  </si>
  <si>
    <t>0.00</t>
  </si>
  <si>
    <t>VG.0.03</t>
  </si>
  <si>
    <t>2.00</t>
  </si>
  <si>
    <t/>
  </si>
  <si>
    <t/>
  </si>
  <si>
    <t/>
  </si>
  <si>
    <t>ROUND(PRODUCT(E$ROW_PU$:H$ROW_LUNG$),2)</t>
  </si>
  <si>
    <t>2.00</t>
  </si>
  <si>
    <t>VG.0.06</t>
  </si>
  <si>
    <t>1.00</t>
  </si>
  <si>
    <t/>
  </si>
  <si>
    <t/>
  </si>
  <si>
    <t/>
  </si>
  <si>
    <t>ROUND(PRODUCT(E$ROW_PU$:H$ROW_LUNG$),2)</t>
  </si>
  <si>
    <t>1.00</t>
  </si>
  <si>
    <t>VG.0.11</t>
  </si>
  <si>
    <t>1.00</t>
  </si>
  <si>
    <t/>
  </si>
  <si>
    <t/>
  </si>
  <si>
    <t/>
  </si>
  <si>
    <t>ROUND(PRODUCT(E$ROW_PU$:H$ROW_LUNG$),2)</t>
  </si>
  <si>
    <t>1.00</t>
  </si>
  <si>
    <t>PIANO PRIMO</t>
  </si>
  <si>
    <t/>
  </si>
  <si>
    <t/>
  </si>
  <si>
    <t/>
  </si>
  <si>
    <t>0</t>
  </si>
  <si>
    <t>ROUND(PRODUCT(E$ROW_PU$:H$ROW_LUNG$),2)</t>
  </si>
  <si>
    <t>0.00</t>
  </si>
  <si>
    <t>VG.1.01</t>
  </si>
  <si>
    <t>1.00</t>
  </si>
  <si>
    <t/>
  </si>
  <si>
    <t/>
  </si>
  <si>
    <t/>
  </si>
  <si>
    <t>ROUND(PRODUCT(E$ROW_PU$:H$ROW_LUNG$),2)</t>
  </si>
  <si>
    <t>1.00</t>
  </si>
  <si>
    <t>VG.1.07</t>
  </si>
  <si>
    <t>1.00</t>
  </si>
  <si>
    <t/>
  </si>
  <si>
    <t/>
  </si>
  <si>
    <t/>
  </si>
  <si>
    <t>ROUND(PRODUCT(E$ROW_PU$:H$ROW_LUNG$),2)</t>
  </si>
  <si>
    <t>1.00</t>
  </si>
  <si>
    <t>3'</t>
  </si>
  <si>
    <t>SOMMANO cad.</t>
  </si>
  <si>
    <t>ROUND(SUM(I$ROW_ID_SOMMANO_INIT$:I$ROW_ID_SOMMANO_FINE$),2)</t>
  </si>
  <si>
    <t>6.00</t>
  </si>
  <si>
    <t>334.00</t>
  </si>
  <si>
    <t>ROUND(PRODUCT(I$ROW_SOMMANO_QTA$:J$ROW_UNITARIO$),2)</t>
  </si>
  <si>
    <t>2004.00</t>
  </si>
  <si>
    <t/>
  </si>
  <si>
    <t>508</t>
  </si>
  <si>
    <t>1M.11.010.0040.a</t>
  </si>
  <si>
    <t>Completamenti per vaso igienico: - sedile per vaso normale in poliestere con coperchio</t>
  </si>
  <si>
    <t>M I S U R A Z I O N I:</t>
  </si>
  <si>
    <t>Vedi voce n° 507 [cad. 6.00]</t>
  </si>
  <si>
    <t/>
  </si>
  <si>
    <t/>
  </si>
  <si>
    <t/>
  </si>
  <si>
    <t/>
  </si>
  <si>
    <t>ROUND(PRODUCT(E$ROW_PU$:H$ROW_LUNG$,6.00),2)</t>
  </si>
  <si>
    <t>6.00</t>
  </si>
  <si>
    <t>3'</t>
  </si>
  <si>
    <t>SOMMANO cad</t>
  </si>
  <si>
    <t>ROUND(SUM(I$ROW_ID_SOMMANO_INIT$:I$ROW_ID_SOMMANO_FINE$),2)</t>
  </si>
  <si>
    <t>6.00</t>
  </si>
  <si>
    <t>34.57</t>
  </si>
  <si>
    <t>ROUND(PRODUCT(I$ROW_SOMMANO_QTA$:J$ROW_UNITARIO$),2)</t>
  </si>
  <si>
    <t>207.42</t>
  </si>
  <si>
    <t/>
  </si>
  <si>
    <t>509</t>
  </si>
  <si>
    <t>1M.11.080.0100</t>
  </si>
  <si>
    <t>Maniglione di sostegno ribaltabile, Ø 33 mm, con rivestimento in nylon ed anima in acciaio trattato anticorrosione o in alluminio, per lavabo, W.C.</t>
  </si>
  <si>
    <t>M I S U R A Z I O N I:</t>
  </si>
  <si>
    <t>PIANO TERRA</t>
  </si>
  <si>
    <t/>
  </si>
  <si>
    <t/>
  </si>
  <si>
    <t/>
  </si>
  <si>
    <t>0</t>
  </si>
  <si>
    <t>ROUND(PRODUCT(E$ROW_PU$:H$ROW_LUNG$),2)</t>
  </si>
  <si>
    <t>0.00</t>
  </si>
  <si>
    <t>VG.0.03</t>
  </si>
  <si>
    <t>1.00</t>
  </si>
  <si>
    <t/>
  </si>
  <si>
    <t/>
  </si>
  <si>
    <t/>
  </si>
  <si>
    <t>ROUND(PRODUCT(E$ROW_PU$:H$ROW_LUNG$),2)</t>
  </si>
  <si>
    <t>1.00</t>
  </si>
  <si>
    <t>PIANO PRIMO</t>
  </si>
  <si>
    <t/>
  </si>
  <si>
    <t/>
  </si>
  <si>
    <t/>
  </si>
  <si>
    <t>0</t>
  </si>
  <si>
    <t>ROUND(PRODUCT(E$ROW_PU$:H$ROW_LUNG$),2)</t>
  </si>
  <si>
    <t>0.00</t>
  </si>
  <si>
    <t>VG.1.01</t>
  </si>
  <si>
    <t>1.00</t>
  </si>
  <si>
    <t/>
  </si>
  <si>
    <t/>
  </si>
  <si>
    <t/>
  </si>
  <si>
    <t>ROUND(PRODUCT(E$ROW_PU$:H$ROW_LUNG$),2)</t>
  </si>
  <si>
    <t>1.00</t>
  </si>
  <si>
    <t>3'</t>
  </si>
  <si>
    <t>SOMMANO cad</t>
  </si>
  <si>
    <t>ROUND(SUM(I$ROW_ID_SOMMANO_INIT$:I$ROW_ID_SOMMANO_FINE$),2)</t>
  </si>
  <si>
    <t>2.00</t>
  </si>
  <si>
    <t>314.71</t>
  </si>
  <si>
    <t>ROUND(PRODUCT(I$ROW_SOMMANO_QTA$:J$ROW_UNITARIO$),2)</t>
  </si>
  <si>
    <t>629.42</t>
  </si>
  <si>
    <t/>
  </si>
  <si>
    <t>510</t>
  </si>
  <si>
    <t>1M.11.080.0050.d</t>
  </si>
  <si>
    <t>Impugnatura di sicurezza rettilinea, Ø 33 mm, con rivestimento in nylon ed anima in acciaio trattato anticorrosione o in alluminio, in opera.	Nelle dimensioni: - lunghezza 1000 mm</t>
  </si>
  <si>
    <t>M I S U R A Z I O N I:</t>
  </si>
  <si>
    <t>PIANO TERRA</t>
  </si>
  <si>
    <t/>
  </si>
  <si>
    <t/>
  </si>
  <si>
    <t/>
  </si>
  <si>
    <t>0</t>
  </si>
  <si>
    <t>ROUND(PRODUCT(E$ROW_PU$:H$ROW_LUNG$),2)</t>
  </si>
  <si>
    <t>0.00</t>
  </si>
  <si>
    <t>VG.0.03</t>
  </si>
  <si>
    <t>1.00</t>
  </si>
  <si>
    <t/>
  </si>
  <si>
    <t/>
  </si>
  <si>
    <t/>
  </si>
  <si>
    <t>ROUND(PRODUCT(E$ROW_PU$:H$ROW_LUNG$),2)</t>
  </si>
  <si>
    <t>1.00</t>
  </si>
  <si>
    <t>3'</t>
  </si>
  <si>
    <t>SOMMANO cad</t>
  </si>
  <si>
    <t>ROUND(SUM(I$ROW_ID_SOMMANO_INIT$:I$ROW_ID_SOMMANO_FINE$),2)</t>
  </si>
  <si>
    <t>1.00</t>
  </si>
  <si>
    <t>106.46</t>
  </si>
  <si>
    <t>ROUND(PRODUCT(I$ROW_SOMMANO_QTA$:J$ROW_UNITARIO$),2)</t>
  </si>
  <si>
    <t>106.46</t>
  </si>
  <si>
    <t/>
  </si>
  <si>
    <t>511</t>
  </si>
  <si>
    <t>1M.11.080.0070</t>
  </si>
  <si>
    <t>Sostegno di sicurezza da parete a pavimento, Ø 33 mm, con rivestimento in nylon ed anima in acciaio trattato	anticorrosione o in alluminio, in opera</t>
  </si>
  <si>
    <t>M I S U R A Z I O N I:</t>
  </si>
  <si>
    <t>PIANO TERRA</t>
  </si>
  <si>
    <t/>
  </si>
  <si>
    <t/>
  </si>
  <si>
    <t/>
  </si>
  <si>
    <t>0</t>
  </si>
  <si>
    <t>ROUND(PRODUCT(E$ROW_PU$:H$ROW_LUNG$),2)</t>
  </si>
  <si>
    <t>0.00</t>
  </si>
  <si>
    <t>VG.0.03</t>
  </si>
  <si>
    <t>1.00</t>
  </si>
  <si>
    <t/>
  </si>
  <si>
    <t/>
  </si>
  <si>
    <t/>
  </si>
  <si>
    <t>ROUND(PRODUCT(E$ROW_PU$:H$ROW_LUNG$),2)</t>
  </si>
  <si>
    <t>1.00</t>
  </si>
  <si>
    <t>3'</t>
  </si>
  <si>
    <t>SOMMANO cad</t>
  </si>
  <si>
    <t>ROUND(SUM(I$ROW_ID_SOMMANO_INIT$:I$ROW_ID_SOMMANO_FINE$),2)</t>
  </si>
  <si>
    <t>1.00</t>
  </si>
  <si>
    <t>267.48</t>
  </si>
  <si>
    <t>ROUND(PRODUCT(I$ROW_SOMMANO_QTA$:J$ROW_UNITARIO$),2)</t>
  </si>
  <si>
    <t>267.48</t>
  </si>
  <si>
    <t/>
  </si>
  <si>
    <t>512</t>
  </si>
  <si>
    <t>N.P.048</t>
  </si>
  <si>
    <t>Fornitura e posa in opera di piatto doccia rettangolare dimensioni 120x70 colore bianco o a scelta della D.LL. antisdrucciolo da installare a filo pavimento. Foro di scarico laterale, completo di piletta sifonata con griglia in acciaio inox Ø 90 mm. Miscelatore monocomando per doccia esterno, tipo Starter di Neve o simili, finitura cromata, completo di componenti (doccetta monofunzione, supporto a saliscendi e tubo flessibile), leva clinica e quant'altro occorre per dare il lavoro finito a perfetta regola d'arte</t>
  </si>
  <si>
    <t>M I S U R A Z I O N I:</t>
  </si>
  <si>
    <t>PIANO PRIMO</t>
  </si>
  <si>
    <t/>
  </si>
  <si>
    <t/>
  </si>
  <si>
    <t/>
  </si>
  <si>
    <t>0</t>
  </si>
  <si>
    <t>ROUND(PRODUCT(E$ROW_PU$:H$ROW_LUNG$),2)</t>
  </si>
  <si>
    <t>0.00</t>
  </si>
  <si>
    <t>VG.1.01</t>
  </si>
  <si>
    <t>1.00</t>
  </si>
  <si>
    <t/>
  </si>
  <si>
    <t/>
  </si>
  <si>
    <t/>
  </si>
  <si>
    <t>ROUND(PRODUCT(E$ROW_PU$:H$ROW_LUNG$),2)</t>
  </si>
  <si>
    <t>1.00</t>
  </si>
  <si>
    <t>VG.1.07</t>
  </si>
  <si>
    <t>1.00</t>
  </si>
  <si>
    <t/>
  </si>
  <si>
    <t/>
  </si>
  <si>
    <t/>
  </si>
  <si>
    <t>ROUND(PRODUCT(E$ROW_PU$:H$ROW_LUNG$),2)</t>
  </si>
  <si>
    <t>1.00</t>
  </si>
  <si>
    <t>3'</t>
  </si>
  <si>
    <t>SOMMANO cadauno</t>
  </si>
  <si>
    <t>ROUND(SUM(I$ROW_ID_SOMMANO_INIT$:I$ROW_ID_SOMMANO_FINE$),2)</t>
  </si>
  <si>
    <t>2.00</t>
  </si>
  <si>
    <t>772.01</t>
  </si>
  <si>
    <t>ROUND(PRODUCT(I$ROW_SOMMANO_QTA$:J$ROW_UNITARIO$),2)</t>
  </si>
  <si>
    <t>1544.02</t>
  </si>
  <si>
    <t/>
  </si>
  <si>
    <t>513</t>
  </si>
  <si>
    <t>1M.11.090.0010.b</t>
  </si>
  <si>
    <t>Scaldabagni elettrici: - istantaneo da 15 l, completo di protezioni e sicurezze</t>
  </si>
  <si>
    <t>M I S U R A Z I O N I:</t>
  </si>
  <si>
    <t/>
  </si>
  <si>
    <t>2.00</t>
  </si>
  <si>
    <t/>
  </si>
  <si>
    <t/>
  </si>
  <si>
    <t/>
  </si>
  <si>
    <t>ROUND(PRODUCT(E$ROW_PU$:H$ROW_LUNG$),2)</t>
  </si>
  <si>
    <t>2.00</t>
  </si>
  <si>
    <t>3'</t>
  </si>
  <si>
    <t>SOMMANO cad</t>
  </si>
  <si>
    <t>ROUND(SUM(I$ROW_ID_SOMMANO_INIT$:I$ROW_ID_SOMMANO_FINE$),2)</t>
  </si>
  <si>
    <t>2.00</t>
  </si>
  <si>
    <t>189.89</t>
  </si>
  <si>
    <t>ROUND(PRODUCT(I$ROW_SOMMANO_QTA$:J$ROW_UNITARIO$),2)</t>
  </si>
  <si>
    <t>379.78</t>
  </si>
  <si>
    <t/>
  </si>
  <si>
    <t>514</t>
  </si>
  <si>
    <t>1M.11.090.0010.c</t>
  </si>
  <si>
    <t>Scaldabagni elettrici: - istantaneo da 30 l, completo di protezioni e sicurezze</t>
  </si>
  <si>
    <t>M I S U R A Z I O N I:</t>
  </si>
  <si>
    <t/>
  </si>
  <si>
    <t>1.00</t>
  </si>
  <si>
    <t/>
  </si>
  <si>
    <t/>
  </si>
  <si>
    <t/>
  </si>
  <si>
    <t>ROUND(PRODUCT(E$ROW_PU$:H$ROW_LUNG$),2)</t>
  </si>
  <si>
    <t>1.00</t>
  </si>
  <si>
    <t>3'</t>
  </si>
  <si>
    <t>SOMMANO cad</t>
  </si>
  <si>
    <t>ROUND(SUM(I$ROW_ID_SOMMANO_INIT$:I$ROW_ID_SOMMANO_FINE$),2)</t>
  </si>
  <si>
    <t>1.00</t>
  </si>
  <si>
    <t>202.81</t>
  </si>
  <si>
    <t>ROUND(PRODUCT(I$ROW_SOMMANO_QTA$:J$ROW_UNITARIO$),2)</t>
  </si>
  <si>
    <t>202.81</t>
  </si>
  <si>
    <t/>
  </si>
  <si>
    <t>515</t>
  </si>
  <si>
    <t>1M.11.090.0010.g</t>
  </si>
  <si>
    <t>Scaldabagni elettrici: - ad accumulo orizzontale da 80 l, completo di protezioni e sicurezze</t>
  </si>
  <si>
    <t>M I S U R A Z I O N I:</t>
  </si>
  <si>
    <t/>
  </si>
  <si>
    <t>2.00</t>
  </si>
  <si>
    <t/>
  </si>
  <si>
    <t/>
  </si>
  <si>
    <t/>
  </si>
  <si>
    <t>ROUND(PRODUCT(E$ROW_PU$:H$ROW_LUNG$),2)</t>
  </si>
  <si>
    <t>2.00</t>
  </si>
  <si>
    <t>3'</t>
  </si>
  <si>
    <t>SOMMANO cad</t>
  </si>
  <si>
    <t>ROUND(SUM(I$ROW_ID_SOMMANO_INIT$:I$ROW_ID_SOMMANO_FINE$),2)</t>
  </si>
  <si>
    <t>2.00</t>
  </si>
  <si>
    <t>248.69</t>
  </si>
  <si>
    <t>ROUND(PRODUCT(I$ROW_SOMMANO_QTA$:J$ROW_UNITARIO$),2)</t>
  </si>
  <si>
    <t>497.38</t>
  </si>
  <si>
    <t/>
  </si>
  <si>
    <t>516</t>
  </si>
  <si>
    <t>T160.0900.00010</t>
  </si>
  <si>
    <t>Collettore modulare.	Impieghi:	- Impianti idricosanitari.	Caratteristiche costruttive:	- Corpo in lega antidezincificazione CR;	- Il numero di vie è ottenuto assemblando elementi due, tre o quattro uscite;	- Attacchi filettati MF unificati gas Ø 3/4";	- Rubinetto di intercettazione su ciacuna via derivata ed indicazione dell'utenza servita;	- Temperatura di esercizio 5°C/100°C;	- Pressione massima di esercizio 10 bar;	- Interasse 35 mm.	Compresi:	- tappi, riduzioni e pezzi speciali;	- Zanche di fisaggio in acciaio inox per cassette o direttamente a muro;	- valvola a sfera intercettazione collettore Ø 3/4";	- ogni onere ed accessorio il tutto per dare il lavoro compiuto a perfetta regola d'arte.		 Ø 3/4" a 2 Vie</t>
  </si>
  <si>
    <t>M I S U R A Z I O N I:</t>
  </si>
  <si>
    <t/>
  </si>
  <si>
    <t>4.00</t>
  </si>
  <si>
    <t/>
  </si>
  <si>
    <t/>
  </si>
  <si>
    <t/>
  </si>
  <si>
    <t>ROUND(PRODUCT(E$ROW_PU$:H$ROW_LUNG$),2)</t>
  </si>
  <si>
    <t>4.00</t>
  </si>
  <si>
    <t>3'</t>
  </si>
  <si>
    <t>SOMMANO n.</t>
  </si>
  <si>
    <t>ROUND(SUM(I$ROW_ID_SOMMANO_INIT$:I$ROW_ID_SOMMANO_FINE$),2)</t>
  </si>
  <si>
    <t>4.00</t>
  </si>
  <si>
    <t>77.24</t>
  </si>
  <si>
    <t>ROUND(PRODUCT(I$ROW_SOMMANO_QTA$:J$ROW_UNITARIO$),2)</t>
  </si>
  <si>
    <t>308.96</t>
  </si>
  <si>
    <t/>
  </si>
  <si>
    <t>517</t>
  </si>
  <si>
    <t>T160.0900.00020</t>
  </si>
  <si>
    <t>Collettore modulare.	Impieghi:	- Impianti idricosanitari.	Caratteristiche costruttive:	- Corpo in lega antidezincificazione CR;	- Il numero di vie è ottenuto assemblando elementi due, tre o quattro uscite;	- Attacchi filettati MF unificati gas Ø 3/4";	- Rubinetto di intercettazione su ciacuna via derivata ed indicazione dell'utenza servita;	- Temperatura di esercizio 5°C/100°C;	- Pressione massima di esercizio 10 bar;	- Interasse 35 mm.	Compresi:	- tappi, riduzioni e pezzi speciali;	- Zanche di fisaggio in acciaio inox per cassette o direttamente a muro;	- valvola a sfera intercettazione collettore Ø 3/4";	- ogni onere ed accessorio il tutto per dare il lavoro compiuto a perfetta regola d'arte.		 Ø 3/4" a 3 Vie</t>
  </si>
  <si>
    <t>M I S U R A Z I O N I:</t>
  </si>
  <si>
    <t/>
  </si>
  <si>
    <t>3.00</t>
  </si>
  <si>
    <t/>
  </si>
  <si>
    <t/>
  </si>
  <si>
    <t/>
  </si>
  <si>
    <t>ROUND(PRODUCT(E$ROW_PU$:H$ROW_LUNG$),2)</t>
  </si>
  <si>
    <t>3.00</t>
  </si>
  <si>
    <t>3'</t>
  </si>
  <si>
    <t>SOMMANO n.</t>
  </si>
  <si>
    <t>ROUND(SUM(I$ROW_ID_SOMMANO_INIT$:I$ROW_ID_SOMMANO_FINE$),2)</t>
  </si>
  <si>
    <t>3.00</t>
  </si>
  <si>
    <t>83.96</t>
  </si>
  <si>
    <t>ROUND(PRODUCT(I$ROW_SOMMANO_QTA$:J$ROW_UNITARIO$),2)</t>
  </si>
  <si>
    <t>251.88</t>
  </si>
  <si>
    <t/>
  </si>
  <si>
    <t>518</t>
  </si>
  <si>
    <t>T160.0900.00030</t>
  </si>
  <si>
    <t>Collettore modulare.	Impieghi:	- Impianti idricosanitari.	Caratteristiche costruttive:	- Corpo in lega antidezincificazione CR;	- Il numero di vie è ottenuto assemblando elementi due, tre o quattro uscite;	- Attacchi filettati MF unificati gas Ø 3/4";	- Rubinetto di intercettazione su ciacuna via derivata ed indicazione dell'utenza servita;	- Temperatura di esercizio 5°C/100°C;	- Pressione massima di esercizio 10 bar;	- Interasse 35 mm.	Compresi:	- tappi, riduzioni e pezzi speciali;	- Zanche di fisaggio in acciaio inox per cassette o direttamente a muro;	- valvola a sfera intercettazione collettore Ø 3/4";	- ogni onere ed accessorio il tutto per dare il lavoro compiuto a perfetta regola d'arte.		 Ø 3/4" a 4 Vie</t>
  </si>
  <si>
    <t>M I S U R A Z I O N I:</t>
  </si>
  <si>
    <t/>
  </si>
  <si>
    <t>2.00</t>
  </si>
  <si>
    <t/>
  </si>
  <si>
    <t/>
  </si>
  <si>
    <t/>
  </si>
  <si>
    <t>ROUND(PRODUCT(E$ROW_PU$:H$ROW_LUNG$),2)</t>
  </si>
  <si>
    <t>2.00</t>
  </si>
  <si>
    <t>3'</t>
  </si>
  <si>
    <t>SOMMANO n.</t>
  </si>
  <si>
    <t>ROUND(SUM(I$ROW_ID_SOMMANO_INIT$:I$ROW_ID_SOMMANO_FINE$),2)</t>
  </si>
  <si>
    <t>2.00</t>
  </si>
  <si>
    <t>91.50</t>
  </si>
  <si>
    <t>ROUND(PRODUCT(I$ROW_SOMMANO_QTA$:J$ROW_UNITARIO$),2)</t>
  </si>
  <si>
    <t>183.00</t>
  </si>
  <si>
    <t/>
  </si>
  <si>
    <t>519</t>
  </si>
  <si>
    <t>T160.0900.00040</t>
  </si>
  <si>
    <t>Collettore modulare.	Impieghi:	- Impianti idricosanitari.	Caratteristiche costruttive:	- Corpo in lega antidezincificazione CR;	- Il numero di vie è ottenuto assemblando elementi due, tre o quattro uscite;	- Attacchi filettati MF unificati gas Ø 3/4";	- Rubinetto di intercettazione su ciacuna via derivata ed indicazione dell'utenza servita;	- Temperatura di esercizio 5°C/100°C;	- Pressione massima di esercizio 10 bar;	- Interasse 35 mm.	Compresi:	- tappi, riduzioni e pezzi speciali;	- Zanche di fisaggio in acciaio inox per cassette o direttamente a muro;	- valvola a sfera intercettazione collettore Ø 3/4";	- ogni onere ed accessorio il tutto per dare il lavoro compiuto a perfetta regola d'arte.		 Ø 3/4" a 5 Vie</t>
  </si>
  <si>
    <t>M I S U R A Z I O N I:</t>
  </si>
  <si>
    <t/>
  </si>
  <si>
    <t>1.00</t>
  </si>
  <si>
    <t/>
  </si>
  <si>
    <t/>
  </si>
  <si>
    <t/>
  </si>
  <si>
    <t>ROUND(PRODUCT(E$ROW_PU$:H$ROW_LUNG$),2)</t>
  </si>
  <si>
    <t>1.00</t>
  </si>
  <si>
    <t>3'</t>
  </si>
  <si>
    <t>SOMMANO n.</t>
  </si>
  <si>
    <t>ROUND(SUM(I$ROW_ID_SOMMANO_INIT$:I$ROW_ID_SOMMANO_FINE$),2)</t>
  </si>
  <si>
    <t>1.00</t>
  </si>
  <si>
    <t>97.68</t>
  </si>
  <si>
    <t>ROUND(PRODUCT(I$ROW_SOMMANO_QTA$:J$ROW_UNITARIO$),2)</t>
  </si>
  <si>
    <t>97.68</t>
  </si>
  <si>
    <t/>
  </si>
  <si>
    <t>520</t>
  </si>
  <si>
    <t>T160.0900.10010</t>
  </si>
  <si>
    <t>Cassetta per contenimento collettori.	Impieghi:	- Impianto idricosanitario.	Caratteristiche costruttive:	- Installazione a muro o pavimento;	- Materiale cassetta plastica;	- Chiusura anteriore con portello in plastica, completamente smontabile;	- Preforata su tutte le facce per il passaggio delle tubazioni;	- Dimensioni h 320 x b 250 x p 90.	Completa di:	- ogni onere ed accessorio il tutto per dare il lavoro compiuto a perfetta regola d'arte.		da 2 a 6 attacchi</t>
  </si>
  <si>
    <t>M I S U R A Z I O N I:</t>
  </si>
  <si>
    <t/>
  </si>
  <si>
    <t>5.00</t>
  </si>
  <si>
    <t/>
  </si>
  <si>
    <t/>
  </si>
  <si>
    <t/>
  </si>
  <si>
    <t>ROUND(PRODUCT(E$ROW_PU$:H$ROW_LUNG$),2)</t>
  </si>
  <si>
    <t>5.00</t>
  </si>
  <si>
    <t>3'</t>
  </si>
  <si>
    <t>SOMMANO n.</t>
  </si>
  <si>
    <t>ROUND(SUM(I$ROW_ID_SOMMANO_INIT$:I$ROW_ID_SOMMANO_FINE$),2)</t>
  </si>
  <si>
    <t>5.00</t>
  </si>
  <si>
    <t>52.62</t>
  </si>
  <si>
    <t>ROUND(PRODUCT(I$ROW_SOMMANO_QTA$:J$ROW_UNITARIO$),2)</t>
  </si>
  <si>
    <t>263.10</t>
  </si>
  <si>
    <t/>
  </si>
  <si>
    <t>521</t>
  </si>
  <si>
    <t>1M.14.060.0030.b</t>
  </si>
  <si>
    <t>Tubazioni in pe reticolato secondo UNI EN ISO 15875 in rotoli con guaina isolante, complete di raccorderia, pezzi speciali, giunzioni, guarnizioni e staffaggi. 	I prezzi unitari includono maggiorazione sia per completamenti sopra indicati sia per sfridi, e devono essere applicati alla lunghezza misurata sull'asse.	Diametri (De: diametro esterno x spessore, in mm): - De20 x 2,8 mm</t>
  </si>
  <si>
    <t>M I S U R A Z I O N I:</t>
  </si>
  <si>
    <t/>
  </si>
  <si>
    <t>100.00</t>
  </si>
  <si>
    <t/>
  </si>
  <si>
    <t/>
  </si>
  <si>
    <t/>
  </si>
  <si>
    <t>ROUND(PRODUCT(E$ROW_PU$:H$ROW_LUNG$),2)</t>
  </si>
  <si>
    <t>100.00</t>
  </si>
  <si>
    <t>3'</t>
  </si>
  <si>
    <t>SOMMANO m</t>
  </si>
  <si>
    <t>ROUND(SUM(I$ROW_ID_SOMMANO_INIT$:I$ROW_ID_SOMMANO_FINE$),2)</t>
  </si>
  <si>
    <t>100.00</t>
  </si>
  <si>
    <t>6.14</t>
  </si>
  <si>
    <t>ROUND(PRODUCT(I$ROW_SOMMANO_QTA$:J$ROW_UNITARIO$),2)</t>
  </si>
  <si>
    <t>614.00</t>
  </si>
  <si>
    <t/>
  </si>
  <si>
    <t>522</t>
  </si>
  <si>
    <t>1M.14.060.0030.c</t>
  </si>
  <si>
    <t>Tubazioni in pe reticolato secondo UNI EN ISO 15875 in rotoli con guaina isolante, complete di raccorderia, pezzi speciali, giunzioni, guarnizioni e staffaggi. 	I prezzi unitari includono maggiorazione sia per completamenti sopra indicati sia per sfridi, e devono essere applicati alla lunghezza misurata sull'asse.	Diametri (De: diametro esterno x spessore, in mm): - De25 x 3,5 mm</t>
  </si>
  <si>
    <t>M I S U R A Z I O N I:</t>
  </si>
  <si>
    <t/>
  </si>
  <si>
    <t>250.00</t>
  </si>
  <si>
    <t/>
  </si>
  <si>
    <t/>
  </si>
  <si>
    <t/>
  </si>
  <si>
    <t>ROUND(PRODUCT(E$ROW_PU$:H$ROW_LUNG$),2)</t>
  </si>
  <si>
    <t>250.00</t>
  </si>
  <si>
    <t>3'</t>
  </si>
  <si>
    <t>SOMMANO m</t>
  </si>
  <si>
    <t>ROUND(SUM(I$ROW_ID_SOMMANO_INIT$:I$ROW_ID_SOMMANO_FINE$),2)</t>
  </si>
  <si>
    <t>250.00</t>
  </si>
  <si>
    <t>10.53</t>
  </si>
  <si>
    <t>ROUND(PRODUCT(I$ROW_SOMMANO_QTA$:J$ROW_UNITARIO$),2)</t>
  </si>
  <si>
    <t>2632.50</t>
  </si>
  <si>
    <t/>
  </si>
  <si>
    <t>523</t>
  </si>
  <si>
    <t>1M.14.050.0020.a</t>
  </si>
  <si>
    <t>Tubazioni in pead per acqua potabile PE 80 UNI EN 12201 PN 12,5 - SDR 11, complete di raccorderia, pezzi speciali, giunzioni, guarnizioni e staffaggi. 	I prezzi unitari includono maggiorazione sia per completamenti sopra indicati sia per sfridi, e devono essere applicati alla lunghezza misurata sull'asse.	Diametri (De: diametro esterno x spessore, in mm): - De32 x 3,0 mm</t>
  </si>
  <si>
    <t>M I S U R A Z I O N I:</t>
  </si>
  <si>
    <t/>
  </si>
  <si>
    <t>25.00</t>
  </si>
  <si>
    <t/>
  </si>
  <si>
    <t/>
  </si>
  <si>
    <t/>
  </si>
  <si>
    <t>ROUND(PRODUCT(E$ROW_PU$:H$ROW_LUNG$),2)</t>
  </si>
  <si>
    <t>25.00</t>
  </si>
  <si>
    <t>3'</t>
  </si>
  <si>
    <t>SOMMANO m</t>
  </si>
  <si>
    <t>ROUND(SUM(I$ROW_ID_SOMMANO_INIT$:I$ROW_ID_SOMMANO_FINE$),2)</t>
  </si>
  <si>
    <t>25.00</t>
  </si>
  <si>
    <t>8.64</t>
  </si>
  <si>
    <t>ROUND(PRODUCT(I$ROW_SOMMANO_QTA$:J$ROW_UNITARIO$),2)</t>
  </si>
  <si>
    <t>216.00</t>
  </si>
  <si>
    <t/>
  </si>
  <si>
    <t>524</t>
  </si>
  <si>
    <t>1M.14.050.0020.c</t>
  </si>
  <si>
    <t>Tubazioni in pead per acqua potabile PE 80 UNI EN 12201 PN 12,5 - SDR 11, complete di raccorderia, pezzi speciali, giunzioni, guarnizioni e staffaggi. 	I prezzi unitari includono maggiorazione sia per completamenti sopra indicati sia per sfridi, e devono essere applicati alla lunghezza misurata sull'asse.	Diametri (De: diametro esterno x spessore, in mm): - De50 x 4,6 mm</t>
  </si>
  <si>
    <t>M I S U R A Z I O N I:</t>
  </si>
  <si>
    <t/>
  </si>
  <si>
    <t>5.00</t>
  </si>
  <si>
    <t/>
  </si>
  <si>
    <t/>
  </si>
  <si>
    <t/>
  </si>
  <si>
    <t>ROUND(PRODUCT(E$ROW_PU$:H$ROW_LUNG$),2)</t>
  </si>
  <si>
    <t>5.00</t>
  </si>
  <si>
    <t>3'</t>
  </si>
  <si>
    <t>SOMMANO m</t>
  </si>
  <si>
    <t>ROUND(SUM(I$ROW_ID_SOMMANO_INIT$:I$ROW_ID_SOMMANO_FINE$),2)</t>
  </si>
  <si>
    <t>5.00</t>
  </si>
  <si>
    <t>9.94</t>
  </si>
  <si>
    <t>ROUND(PRODUCT(I$ROW_SOMMANO_QTA$:J$ROW_UNITARIO$),2)</t>
  </si>
  <si>
    <t>49.70</t>
  </si>
  <si>
    <t/>
  </si>
  <si>
    <t>525</t>
  </si>
  <si>
    <t>1M.14.050.0020.d</t>
  </si>
  <si>
    <t>Tubazioni in pead per acqua potabile PE 80 UNI EN 12201 PN 12,5 - SDR 11, complete di raccorderia, pezzi speciali, giunzioni, guarnizioni e staffaggi. 	I prezzi unitari includono maggiorazione sia per completamenti sopra indicati sia per sfridi, e devono essere applicati alla lunghezza misurata sull'asse.	Diametri (De: diametro esterno x spessore, in mm): - De63 x 5,8 mm</t>
  </si>
  <si>
    <t>M I S U R A Z I O N I:</t>
  </si>
  <si>
    <t/>
  </si>
  <si>
    <t>100.00</t>
  </si>
  <si>
    <t/>
  </si>
  <si>
    <t/>
  </si>
  <si>
    <t/>
  </si>
  <si>
    <t>ROUND(PRODUCT(E$ROW_PU$:H$ROW_LUNG$),2)</t>
  </si>
  <si>
    <t>100.00</t>
  </si>
  <si>
    <t>3'</t>
  </si>
  <si>
    <t>SOMMANO m</t>
  </si>
  <si>
    <t>ROUND(SUM(I$ROW_ID_SOMMANO_INIT$:I$ROW_ID_SOMMANO_FINE$),2)</t>
  </si>
  <si>
    <t>100.00</t>
  </si>
  <si>
    <t>11.31</t>
  </si>
  <si>
    <t>ROUND(PRODUCT(I$ROW_SOMMANO_QTA$:J$ROW_UNITARIO$),2)</t>
  </si>
  <si>
    <t>1131.00</t>
  </si>
  <si>
    <t/>
  </si>
  <si>
    <t>526</t>
  </si>
  <si>
    <t>T140.1200.10020</t>
  </si>
  <si>
    <t>Tubazione in PP.	Impieghi:	- Impianto rete scarichi;	Caratteristiche:	- Materiale tubazione in polipropilene; 	- Temperatura di esercizio -25°C/+95°C;	- Livelli di rumone, a vel. di 2 l/s di 12 dB(A);	- Certificato secondo EN 14366;	Compreso di:	- Pezzi speciali;	- Sfridi;	- Ogni onere ed accessorio il tutto per dare il lavoro compiuto a perfetta regola d'arte.		De 32</t>
  </si>
  <si>
    <t>M I S U R A Z I O N I:</t>
  </si>
  <si>
    <t/>
  </si>
  <si>
    <t>10.00</t>
  </si>
  <si>
    <t/>
  </si>
  <si>
    <t/>
  </si>
  <si>
    <t/>
  </si>
  <si>
    <t>ROUND(PRODUCT(E$ROW_PU$:H$ROW_LUNG$),2)</t>
  </si>
  <si>
    <t>10.00</t>
  </si>
  <si>
    <t>3'</t>
  </si>
  <si>
    <t>SOMMANO m</t>
  </si>
  <si>
    <t>ROUND(SUM(I$ROW_ID_SOMMANO_INIT$:I$ROW_ID_SOMMANO_FINE$),2)</t>
  </si>
  <si>
    <t>10.00</t>
  </si>
  <si>
    <t>8.91</t>
  </si>
  <si>
    <t>ROUND(PRODUCT(I$ROW_SOMMANO_QTA$:J$ROW_UNITARIO$),2)</t>
  </si>
  <si>
    <t>89.10</t>
  </si>
  <si>
    <t/>
  </si>
  <si>
    <t>527</t>
  </si>
  <si>
    <t>T140.1200.10030</t>
  </si>
  <si>
    <t>Tubazione in PP.	Impieghi:	- Impianto rete scarichi;	Caratteristiche:	- Materiale tubazione in polipropilene; 	- Temperatura di esercizio -25°C/+95°C;	- Livelli di rumone, a vel. di 2 l/s di 12 dB(A);	- Certificato secondo EN 14366;	Compreso di:	- Pezzi speciali;	- Sfridi;	- Ogni onere ed accessorio il tutto per dare il lavoro compiuto a perfetta regola d'arte.		De 40</t>
  </si>
  <si>
    <t>M I S U R A Z I O N I:</t>
  </si>
  <si>
    <t/>
  </si>
  <si>
    <t>45.00</t>
  </si>
  <si>
    <t/>
  </si>
  <si>
    <t/>
  </si>
  <si>
    <t/>
  </si>
  <si>
    <t>ROUND(PRODUCT(E$ROW_PU$:H$ROW_LUNG$),2)</t>
  </si>
  <si>
    <t>45.00</t>
  </si>
  <si>
    <t>3'</t>
  </si>
  <si>
    <t>SOMMANO m</t>
  </si>
  <si>
    <t>ROUND(SUM(I$ROW_ID_SOMMANO_INIT$:I$ROW_ID_SOMMANO_FINE$),2)</t>
  </si>
  <si>
    <t>45.00</t>
  </si>
  <si>
    <t>8.91</t>
  </si>
  <si>
    <t>ROUND(PRODUCT(I$ROW_SOMMANO_QTA$:J$ROW_UNITARIO$),2)</t>
  </si>
  <si>
    <t>400.95</t>
  </si>
  <si>
    <t/>
  </si>
  <si>
    <t>528</t>
  </si>
  <si>
    <t>T140.1200.10040</t>
  </si>
  <si>
    <t>Tubazione in PP.	Impieghi:	- Impianto rete scarichi;	Caratteristiche:	- Materiale tubazione in polipropilene; 	- Temperatura di esercizio -25°C/+95°C;	- Livelli di rumone, a vel. di 2 l/s di 12 dB(A);	- Certificato secondo EN 14366;	Compreso di:	- Pezzi speciali;	- Sfridi;	- Ogni onere ed accessorio il tutto per dare il lavoro compiuto a perfetta regola d'arte.		De 50</t>
  </si>
  <si>
    <t>M I S U R A Z I O N I:</t>
  </si>
  <si>
    <t/>
  </si>
  <si>
    <t>40.00</t>
  </si>
  <si>
    <t/>
  </si>
  <si>
    <t/>
  </si>
  <si>
    <t/>
  </si>
  <si>
    <t>ROUND(PRODUCT(E$ROW_PU$:H$ROW_LUNG$),2)</t>
  </si>
  <si>
    <t>40.00</t>
  </si>
  <si>
    <t>3'</t>
  </si>
  <si>
    <t>SOMMANO m</t>
  </si>
  <si>
    <t>ROUND(SUM(I$ROW_ID_SOMMANO_INIT$:I$ROW_ID_SOMMANO_FINE$),2)</t>
  </si>
  <si>
    <t>40.00</t>
  </si>
  <si>
    <t>8.93</t>
  </si>
  <si>
    <t>ROUND(PRODUCT(I$ROW_SOMMANO_QTA$:J$ROW_UNITARIO$),2)</t>
  </si>
  <si>
    <t>357.20</t>
  </si>
  <si>
    <t/>
  </si>
  <si>
    <t>529</t>
  </si>
  <si>
    <t>T140.1200.10050</t>
  </si>
  <si>
    <t>Tubazione in PP.	Impieghi:	- Impianto rete scarichi;	Caratteristiche:	- Materiale tubazione in polipropilene; 	- Temperatura di esercizio -25°C/+95°C;	- Livelli di rumone, a vel. di 2 l/s di 12 dB(A);	- Certificato secondo EN 14366;	Compreso di:	- Pezzi speciali;	- Sfridi;	- Ogni onere ed accessorio il tutto per dare il lavoro compiuto a perfetta regola d'arte.		De 75</t>
  </si>
  <si>
    <t>M I S U R A Z I O N I:</t>
  </si>
  <si>
    <t/>
  </si>
  <si>
    <t>10.00</t>
  </si>
  <si>
    <t/>
  </si>
  <si>
    <t/>
  </si>
  <si>
    <t/>
  </si>
  <si>
    <t>ROUND(PRODUCT(E$ROW_PU$:H$ROW_LUNG$),2)</t>
  </si>
  <si>
    <t>10.00</t>
  </si>
  <si>
    <t>3'</t>
  </si>
  <si>
    <t>SOMMANO m</t>
  </si>
  <si>
    <t>ROUND(SUM(I$ROW_ID_SOMMANO_INIT$:I$ROW_ID_SOMMANO_FINE$),2)</t>
  </si>
  <si>
    <t>10.00</t>
  </si>
  <si>
    <t>12.65</t>
  </si>
  <si>
    <t>ROUND(PRODUCT(I$ROW_SOMMANO_QTA$:J$ROW_UNITARIO$),2)</t>
  </si>
  <si>
    <t>126.50</t>
  </si>
  <si>
    <t/>
  </si>
  <si>
    <t>530</t>
  </si>
  <si>
    <t>T140.1200.10070</t>
  </si>
  <si>
    <t>Tubazione in PP.	Impieghi:	- Impianto rete scarichi;	Caratteristiche:	- Materiale tubazione in polipropilene; 	- Temperatura di esercizio -25°C/+95°C;	- Livelli di rumone, a vel. di 2 l/s di 12 dB(A);	- Certificato secondo EN 14366;	Compreso di:	- Pezzi speciali;	- Sfridi;	- Ogni onere ed accessorio il tutto per dare il lavoro compiuto a perfetta regola d'arte.		De 110</t>
  </si>
  <si>
    <t>M I S U R A Z I O N I:</t>
  </si>
  <si>
    <t/>
  </si>
  <si>
    <t>80.00</t>
  </si>
  <si>
    <t/>
  </si>
  <si>
    <t/>
  </si>
  <si>
    <t/>
  </si>
  <si>
    <t>ROUND(PRODUCT(E$ROW_PU$:H$ROW_LUNG$),2)</t>
  </si>
  <si>
    <t>80.00</t>
  </si>
  <si>
    <t>3'</t>
  </si>
  <si>
    <t>SOMMANO m</t>
  </si>
  <si>
    <t>ROUND(SUM(I$ROW_ID_SOMMANO_INIT$:I$ROW_ID_SOMMANO_FINE$),2)</t>
  </si>
  <si>
    <t>80.00</t>
  </si>
  <si>
    <t>18.66</t>
  </si>
  <si>
    <t>ROUND(PRODUCT(I$ROW_SOMMANO_QTA$:J$ROW_UNITARIO$),2)</t>
  </si>
  <si>
    <t>1492.80</t>
  </si>
  <si>
    <t/>
  </si>
  <si>
    <t>531</t>
  </si>
  <si>
    <t>T140.1200.10060</t>
  </si>
  <si>
    <t>Tubazione in PP.	Impieghi:	- Impianto rete scarichi;	Caratteristiche:	- Materiale tubazione in polipropilene; 	- Temperatura di esercizio -25°C/+95°C;	- Livelli di rumone, a vel. di 2 l/s di 12 dB(A);	- Certificato secondo EN 14366;	Compreso di:	- Pezzi speciali;	- Sfridi;	- Ogni onere ed accessorio il tutto per dare il lavoro compiuto a perfetta regola d'arte.		De 90</t>
  </si>
  <si>
    <t>M I S U R A Z I O N I:</t>
  </si>
  <si>
    <t>Ventilazione</t>
  </si>
  <si>
    <t>50.00</t>
  </si>
  <si>
    <t/>
  </si>
  <si>
    <t/>
  </si>
  <si>
    <t/>
  </si>
  <si>
    <t>ROUND(PRODUCT(E$ROW_PU$:H$ROW_LUNG$),2)</t>
  </si>
  <si>
    <t>50.00</t>
  </si>
  <si>
    <t>3'</t>
  </si>
  <si>
    <t>SOMMANO m</t>
  </si>
  <si>
    <t>ROUND(SUM(I$ROW_ID_SOMMANO_INIT$:I$ROW_ID_SOMMANO_FINE$),2)</t>
  </si>
  <si>
    <t>50.00</t>
  </si>
  <si>
    <t>16.96</t>
  </si>
  <si>
    <t>ROUND(PRODUCT(I$ROW_SOMMANO_QTA$:J$ROW_UNITARIO$),2)</t>
  </si>
  <si>
    <t>848.00</t>
  </si>
  <si>
    <t/>
  </si>
  <si>
    <t>532</t>
  </si>
  <si>
    <t>T140.0900.00120</t>
  </si>
  <si>
    <t>Tubazione in PEAD.	Impieghi:	- Impianto rete scarichi;	Caratteristiche:	- Materiale tubazione polietilene alta densità (PEAD);	- Sistema additivato di carbon black, resistente ai raggi UV;	- Temperature di esercizio -40°C/+95°C.	- Certificato secondo UNI EN 1519.	Compreso di:	- Pezzi speciali;	- Sfridi;	- Ogni onere ed accessorio il tutto per dare il lavoro compiuto a perfetta regola d'arte.		De 200</t>
  </si>
  <si>
    <t>M I S U R A Z I O N I:</t>
  </si>
  <si>
    <t/>
  </si>
  <si>
    <t>60.00</t>
  </si>
  <si>
    <t/>
  </si>
  <si>
    <t/>
  </si>
  <si>
    <t/>
  </si>
  <si>
    <t>ROUND(PRODUCT(E$ROW_PU$:H$ROW_LUNG$),2)</t>
  </si>
  <si>
    <t>60.00</t>
  </si>
  <si>
    <t>3'</t>
  </si>
  <si>
    <t>SOMMANO m</t>
  </si>
  <si>
    <t>ROUND(SUM(I$ROW_ID_SOMMANO_INIT$:I$ROW_ID_SOMMANO_FINE$),2)</t>
  </si>
  <si>
    <t>60.00</t>
  </si>
  <si>
    <t>48.09</t>
  </si>
  <si>
    <t>ROUND(PRODUCT(I$ROW_SOMMANO_QTA$:J$ROW_UNITARIO$),2)</t>
  </si>
  <si>
    <t>2885.40</t>
  </si>
  <si>
    <t/>
  </si>
  <si>
    <t>533</t>
  </si>
  <si>
    <t>1M.11.100.0040</t>
  </si>
  <si>
    <t>Scarico del tipo piletta sifoide a pavimento cromata da 1" 1/4</t>
  </si>
  <si>
    <t>M I S U R A Z I O N I:</t>
  </si>
  <si>
    <t/>
  </si>
  <si>
    <t>4.00</t>
  </si>
  <si>
    <t/>
  </si>
  <si>
    <t/>
  </si>
  <si>
    <t/>
  </si>
  <si>
    <t>ROUND(PRODUCT(E$ROW_PU$:H$ROW_LUNG$),2)</t>
  </si>
  <si>
    <t>4.00</t>
  </si>
  <si>
    <t>3'</t>
  </si>
  <si>
    <t>SOMMANO cad</t>
  </si>
  <si>
    <t>ROUND(SUM(I$ROW_ID_SOMMANO_INIT$:I$ROW_ID_SOMMANO_FINE$),2)</t>
  </si>
  <si>
    <t>4.00</t>
  </si>
  <si>
    <t>60.83</t>
  </si>
  <si>
    <t>ROUND(PRODUCT(I$ROW_SOMMANO_QTA$:J$ROW_UNITARIO$),2)</t>
  </si>
  <si>
    <t>243.32</t>
  </si>
  <si>
    <t/>
  </si>
  <si>
    <t>534</t>
  </si>
  <si>
    <t>T300.0000.00170</t>
  </si>
  <si>
    <t>Vasca rialzata in acciaio inox per contenimento acqua.	Esecuzione in opera di vasca in acciaio inox aisi 304 per contenimento di perdite dell'impianto idrico-sanitario (bollitori).	Comprensivo di:	- struttura metallica, con altezza da terra di 30cm;	- vasca di contenimento con bordo alto 20cm di dimensioni 150x150cm;	- scarico di troppopieno e scarico di fondo valvolato completo di tubazione;	- materiale vario di uso e consumo;	- fornitura e posa in opera;	- e quant'altro necessario per l'esecuzione ultimata a regola d'arte</t>
  </si>
  <si>
    <t>M I S U R A Z I O N I:</t>
  </si>
  <si>
    <t/>
  </si>
  <si>
    <t>2.00</t>
  </si>
  <si>
    <t/>
  </si>
  <si>
    <t/>
  </si>
  <si>
    <t/>
  </si>
  <si>
    <t>ROUND(PRODUCT(E$ROW_PU$:H$ROW_LUNG$),2)</t>
  </si>
  <si>
    <t>2.00</t>
  </si>
  <si>
    <t>3'</t>
  </si>
  <si>
    <t>SOMMANO n.</t>
  </si>
  <si>
    <t>ROUND(SUM(I$ROW_ID_SOMMANO_INIT$:I$ROW_ID_SOMMANO_FINE$),2)</t>
  </si>
  <si>
    <t>2.00</t>
  </si>
  <si>
    <t>1538.86</t>
  </si>
  <si>
    <t>ROUND(PRODUCT(I$ROW_SOMMANO_QTA$:J$ROW_UNITARIO$),2)</t>
  </si>
  <si>
    <t>3077.72</t>
  </si>
  <si>
    <t/>
  </si>
  <si>
    <t>535</t>
  </si>
  <si>
    <t>1C.12.620.0140.b</t>
  </si>
  <si>
    <t>Fornitura e posa in opera di pozzetto prefabbricato in calcestruzzo della dimensione interna di cm 60x60, completo di chiusino o solettina in calcestruzzo, compreso scavo e rinterro, la formazione del fondo di appoggio, le sigillature e qualsiasi altra operazione necessaria per dare l'opera finita, con le seguenti caratteristiche: - pozzetto con fondo più un anello da cm 60 di prolunga e chiusino, altezza cm 130 circa</t>
  </si>
  <si>
    <t>M I S U R A Z I O N I:</t>
  </si>
  <si>
    <t/>
  </si>
  <si>
    <t>4.00</t>
  </si>
  <si>
    <t/>
  </si>
  <si>
    <t/>
  </si>
  <si>
    <t/>
  </si>
  <si>
    <t>ROUND(PRODUCT(E$ROW_PU$:H$ROW_LUNG$),2)</t>
  </si>
  <si>
    <t>4.00</t>
  </si>
  <si>
    <t>3'</t>
  </si>
  <si>
    <t>SOMMANO cad</t>
  </si>
  <si>
    <t>ROUND(SUM(I$ROW_ID_SOMMANO_INIT$:I$ROW_ID_SOMMANO_FINE$),2)</t>
  </si>
  <si>
    <t>4.00</t>
  </si>
  <si>
    <t>159.29</t>
  </si>
  <si>
    <t>ROUND(PRODUCT(I$ROW_SOMMANO_QTA$:J$ROW_UNITARIO$),2)</t>
  </si>
  <si>
    <t>637.16</t>
  </si>
  <si>
    <t/>
  </si>
  <si>
    <t>536</t>
  </si>
  <si>
    <t>1C.12.610.0010.e</t>
  </si>
  <si>
    <t>Fornitura e posa in opera di anello con fondo in conglomerato di cemento per pozzetti di raccordo, ispezione o raccolta, compreso il calcestruzzo di sottofondo ed il raccordo delle tubazioni, escluso scavo e reinterro; con dimensioni: - interno 80x80 cm, h = 75 cm (esterno 101x101 cm) - peso kg. 700</t>
  </si>
  <si>
    <t>M I S U R A Z I O N I:</t>
  </si>
  <si>
    <t>Piano interrato</t>
  </si>
  <si>
    <t>1.00</t>
  </si>
  <si>
    <t/>
  </si>
  <si>
    <t/>
  </si>
  <si>
    <t/>
  </si>
  <si>
    <t>ROUND(PRODUCT(E$ROW_PU$:H$ROW_LUNG$),2)</t>
  </si>
  <si>
    <t>1.00</t>
  </si>
  <si>
    <t>3'</t>
  </si>
  <si>
    <t>SOMMANO cad</t>
  </si>
  <si>
    <t>ROUND(SUM(I$ROW_ID_SOMMANO_INIT$:I$ROW_ID_SOMMANO_FINE$),2)</t>
  </si>
  <si>
    <t>1.00</t>
  </si>
  <si>
    <t>118.90</t>
  </si>
  <si>
    <t>ROUND(PRODUCT(I$ROW_SOMMANO_QTA$:J$ROW_UNITARIO$),2)</t>
  </si>
  <si>
    <t>118.90</t>
  </si>
  <si>
    <t/>
  </si>
  <si>
    <t>537</t>
  </si>
  <si>
    <t>1C.12.610.0030.e</t>
  </si>
  <si>
    <t>Chiusino completo di telaio, o soletta di chiusura, in conglomerato di cemento per pozzetti, adeguatamente armati, con dimensioni: - interno 80x80 cm, spess. cm 15, peso kg. 200</t>
  </si>
  <si>
    <t>M I S U R A Z I O N I:</t>
  </si>
  <si>
    <t/>
  </si>
  <si>
    <t>1.00</t>
  </si>
  <si>
    <t/>
  </si>
  <si>
    <t/>
  </si>
  <si>
    <t/>
  </si>
  <si>
    <t>ROUND(PRODUCT(E$ROW_PU$:H$ROW_LUNG$),2)</t>
  </si>
  <si>
    <t>1.00</t>
  </si>
  <si>
    <t>3'</t>
  </si>
  <si>
    <t>SOMMANO cad</t>
  </si>
  <si>
    <t>ROUND(SUM(I$ROW_ID_SOMMANO_INIT$:I$ROW_ID_SOMMANO_FINE$),2)</t>
  </si>
  <si>
    <t>1.00</t>
  </si>
  <si>
    <t>55.65</t>
  </si>
  <si>
    <t>ROUND(PRODUCT(I$ROW_SOMMANO_QTA$:J$ROW_UNITARIO$),2)</t>
  </si>
  <si>
    <t>55.65</t>
  </si>
  <si>
    <t/>
  </si>
  <si>
    <t>538</t>
  </si>
  <si>
    <t>1C.12.550.0030.a</t>
  </si>
  <si>
    <t>Fossa per depurazione oli e grassi, per box e cucine, in calcestruzzo prefabbricato, completa di coperchio non carrabile, esclusi scavi e rinterri, in opera: - capacità 1000 litri</t>
  </si>
  <si>
    <t>M I S U R A Z I O N I:</t>
  </si>
  <si>
    <t>Futura Cucina</t>
  </si>
  <si>
    <t>1.00</t>
  </si>
  <si>
    <t/>
  </si>
  <si>
    <t/>
  </si>
  <si>
    <t/>
  </si>
  <si>
    <t>ROUND(PRODUCT(E$ROW_PU$:H$ROW_LUNG$),2)</t>
  </si>
  <si>
    <t>1.00</t>
  </si>
  <si>
    <t>3'</t>
  </si>
  <si>
    <t>SOMMANO cad</t>
  </si>
  <si>
    <t>ROUND(SUM(I$ROW_ID_SOMMANO_INIT$:I$ROW_ID_SOMMANO_FINE$),2)</t>
  </si>
  <si>
    <t>1.00</t>
  </si>
  <si>
    <t>685.89</t>
  </si>
  <si>
    <t>ROUND(PRODUCT(I$ROW_SOMMANO_QTA$:J$ROW_UNITARIO$),2)</t>
  </si>
  <si>
    <t>685.89</t>
  </si>
  <si>
    <t/>
  </si>
  <si>
    <t>539</t>
  </si>
  <si>
    <t>1C.12.550.0010.e</t>
  </si>
  <si>
    <t>Fossa biologica tipo IMHOFF in calcestruzzo prefabbricato completa di fondo e coperchio carreggiabile, compresa la sigillatura degli anelli e delle tubazioni, escluse le operazioni di scavo e rinterro,  in opera:- capacità utile circa 9,300 m³ per 60 persone</t>
  </si>
  <si>
    <t>M I S U R A Z I O N I:</t>
  </si>
  <si>
    <t/>
  </si>
  <si>
    <t>1.00</t>
  </si>
  <si>
    <t/>
  </si>
  <si>
    <t/>
  </si>
  <si>
    <t/>
  </si>
  <si>
    <t>ROUND(PRODUCT(E$ROW_PU$:H$ROW_LUNG$),2)</t>
  </si>
  <si>
    <t>1.00</t>
  </si>
  <si>
    <t>3'</t>
  </si>
  <si>
    <t>SOMMANO cad</t>
  </si>
  <si>
    <t>ROUND(SUM(I$ROW_ID_SOMMANO_INIT$:I$ROW_ID_SOMMANO_FINE$),2)</t>
  </si>
  <si>
    <t>1.00</t>
  </si>
  <si>
    <t>1799.82</t>
  </si>
  <si>
    <t>ROUND(PRODUCT(I$ROW_SOMMANO_QTA$:J$ROW_UNITARIO$),2)</t>
  </si>
  <si>
    <t>1799.82</t>
  </si>
  <si>
    <t/>
  </si>
  <si>
    <t>540</t>
  </si>
  <si>
    <t>T300.0000.00180</t>
  </si>
  <si>
    <t>Sistema di subdispersione acque reflue.	Completo di:	- 40 m di tubazione dorsale in polietilete De200 di collegamento alle tubazioni fessurate	- 300 m di tubazioni in polietilene fessurate De110	- Manicotti di giunzione	- Pozzetti di ispezione	- Tessuto non tessuto per rivestimento trincee.		Nel prezzo si intende compreso e compensato ogni onere ed accessorio, anche se non espressamente indicato, necessario per la corretta posa in opera a regola d'arte secondo le normative vigenti.	</t>
  </si>
  <si>
    <t>M I S U R A Z I O N I:</t>
  </si>
  <si>
    <t/>
  </si>
  <si>
    <t>1.00</t>
  </si>
  <si>
    <t/>
  </si>
  <si>
    <t/>
  </si>
  <si>
    <t/>
  </si>
  <si>
    <t>ROUND(PRODUCT(E$ROW_PU$:H$ROW_LUNG$),2)</t>
  </si>
  <si>
    <t>1.00</t>
  </si>
  <si>
    <t>3'</t>
  </si>
  <si>
    <t>SOMMANO a corpo</t>
  </si>
  <si>
    <t>ROUND(SUM(I$ROW_ID_SOMMANO_INIT$:I$ROW_ID_SOMMANO_FINE$),2)</t>
  </si>
  <si>
    <t>1.00</t>
  </si>
  <si>
    <t>9613.35</t>
  </si>
  <si>
    <t>ROUND(PRODUCT(I$ROW_SOMMANO_QTA$:J$ROW_UNITARIO$),2)</t>
  </si>
  <si>
    <t>9613.35</t>
  </si>
  <si>
    <t/>
  </si>
  <si>
    <t>541</t>
  </si>
  <si>
    <t>T300.0000.00210</t>
  </si>
  <si>
    <t>Elettropompa sommersa multistadio idonea per approvvigionamento idrico domestico irrigazione e trasferimento di liquidi. Ø3" 	Caratteristiche tecniche:	- giranti oscillanti;	- giranti dotata di cuscinetto al carburo di tungsteno/ceramica;	- avviamento morbido, protezione contro la marcia a secco, contro la spinta assiale, sottotensione, sovratensione, sovraccarico e sovratemperatura;	- motore monofase con rotore a magneti permanenti;	- tipologia motore: MSE3;	- alimentazione [fase/frequenza/tensione]: 1~/50/220-240;	- velocità nominale: 10700 giri/min;	- portata nominale: 3 mc/h;	- prevalenza nominale: 42m;	- materiale motore: acciaio inox AISI 304;	- materiale pompa: acciaio inox AISI 304;	- massima pressione di funzionamento: 15bar;	- diametro minimo del pozzo: 76mm;	Caratteristiche funzionali:	- Il punto di funzionamento richiesto è indicato nei disegni di progetto.	Completo di:	- pompa sommersa;	- controllore per la comunicazione, monitoragggio e il controllo delle pompe sommerse;	- filtro acqua;	- Ogni onere ed accessorio il tutto per dare il lavoro compiuto a perfetta regola d'arte.		</t>
  </si>
  <si>
    <t>M I S U R A Z I O N I:</t>
  </si>
  <si>
    <t>PS02</t>
  </si>
  <si>
    <t>1.00</t>
  </si>
  <si>
    <t/>
  </si>
  <si>
    <t/>
  </si>
  <si>
    <t/>
  </si>
  <si>
    <t>ROUND(PRODUCT(E$ROW_PU$:H$ROW_LUNG$),2)</t>
  </si>
  <si>
    <t>1.00</t>
  </si>
  <si>
    <t>3'</t>
  </si>
  <si>
    <t>SOMMANO n.</t>
  </si>
  <si>
    <t>ROUND(SUM(I$ROW_ID_SOMMANO_INIT$:I$ROW_ID_SOMMANO_FINE$),2)</t>
  </si>
  <si>
    <t>1.00</t>
  </si>
  <si>
    <t>2536.19</t>
  </si>
  <si>
    <t>ROUND(PRODUCT(I$ROW_SOMMANO_QTA$:J$ROW_UNITARIO$),2)</t>
  </si>
  <si>
    <t>2536.19</t>
  </si>
  <si>
    <t/>
  </si>
  <si>
    <t>542</t>
  </si>
  <si>
    <t>T300.0000.00220</t>
  </si>
  <si>
    <t>Pompa sommersa per pozzi, adatta per il pompaggio di acqua pulita. DN50/60	La pompa è adatta per applicazioni simili alle seguenti:	- fornitura d'acqua non depurata;	- acqua potabile;	- irrigazione;	- abbassamento delle acque freatiche;	- aumento pressione;	- fontane.	Caratteristiche tecniche:	- installazione in orizzontale o in verticale; 	- materiale dei vari componenti acciaio inox AISI 304;	- materialedei cuscienetti: LSR (silicono liquido);	- materiale degli anelli di tenuta TPU (poliuretano termoplastico);	- materiale valvola di non ritorno: NBR (nitrile-butadiene);	- filtro in aspirazione;	- temperatura massima del liquido pompato: 60°C;	- alimentazione [fase/frequenza/tensione]: 3~/50/400;	- velocità nominale: 2900 giri/min;	- materiale pompa: acciaio inox AISI 304;	- materiale girante: acciaio inox AISI 304.	Caratteristiche funzionali:	- Il punto di funzionamento richiesto è indicato nei disegni di progetto.	Completo di:	- pompa sommersa;	- valvola di non ritorno;	- cavo di collegamento del motore;	- convertitore di frequenza esterno idoneo per il controllo della velocità;	- quadro elettrico da esterno per alloggiamento inverter;	- sensore di pressione;	- vaso di espansione da 75l;	- camicia di raffreddamento;	- filtro acqua;	- tubazione di risalita dal pozzo;	- supporti e acessori;	- Ogni onere ed accessorio il tutto per dare il lavoro compiuto a perfetta regola d'arte.	</t>
  </si>
  <si>
    <t>M I S U R A Z I O N I:</t>
  </si>
  <si>
    <t>PS01</t>
  </si>
  <si>
    <t>1.00</t>
  </si>
  <si>
    <t/>
  </si>
  <si>
    <t/>
  </si>
  <si>
    <t/>
  </si>
  <si>
    <t>ROUND(PRODUCT(E$ROW_PU$:H$ROW_LUNG$),2)</t>
  </si>
  <si>
    <t>1.00</t>
  </si>
  <si>
    <t>3'</t>
  </si>
  <si>
    <t>SOMMANO n.</t>
  </si>
  <si>
    <t>ROUND(SUM(I$ROW_ID_SOMMANO_INIT$:I$ROW_ID_SOMMANO_FINE$),2)</t>
  </si>
  <si>
    <t>1.00</t>
  </si>
  <si>
    <t>7699.12</t>
  </si>
  <si>
    <t>ROUND(PRODUCT(I$ROW_SOMMANO_QTA$:J$ROW_UNITARIO$),2)</t>
  </si>
  <si>
    <t>7699.12</t>
  </si>
  <si>
    <t/>
  </si>
  <si>
    <t>543</t>
  </si>
  <si>
    <t>T300.0000.00230</t>
  </si>
  <si>
    <t>Pompa sommergibile per acque nere. Particelle fino a 50mm.	Caratteristiche tecniche:	- materiale pompa e girante: acciaio inox AISI 304;	- adatta per installazione veritcale;	- monogirante completa di motore elettrico asincrono;	- doppia tenuta meccanica e una camera d'olio intermedia riempita con olio speciale atossico;	- lo statore è in classe d'isolamento F;	- motore dotato di protezione termica;	- classe di protezione IP 68;	- massima particella 50mm;	- base d'appoggio;	- maniglia per il trasporto;	- cavo di alimentazione di 10 m per singola pompa.	Completa di:	- n° 2 pompe sommerse;	- n° 2 catene di sollevamento;	- n° 2 valvola di intercettazione a farfalla;	- n° 2 valvola di non ritorno;	- n° 1 regolatore per il controllo dei sisitemi di pompaggio;	- n° 2 interruttore galleggiante;	- supporti e acessori;	- Ogni onere ed accessorio il tutto per dare il lavoro compiuto a perfetta regola d'arte.	</t>
  </si>
  <si>
    <t>M I S U R A Z I O N I:</t>
  </si>
  <si>
    <t>PS04a/b</t>
  </si>
  <si>
    <t>1.00</t>
  </si>
  <si>
    <t/>
  </si>
  <si>
    <t/>
  </si>
  <si>
    <t/>
  </si>
  <si>
    <t>ROUND(PRODUCT(E$ROW_PU$:H$ROW_LUNG$),2)</t>
  </si>
  <si>
    <t>1.00</t>
  </si>
  <si>
    <t>3'</t>
  </si>
  <si>
    <t>SOMMANO n.</t>
  </si>
  <si>
    <t>ROUND(SUM(I$ROW_ID_SOMMANO_INIT$:I$ROW_ID_SOMMANO_FINE$),2)</t>
  </si>
  <si>
    <t>1.00</t>
  </si>
  <si>
    <t>3728.49</t>
  </si>
  <si>
    <t>ROUND(PRODUCT(I$ROW_SOMMANO_QTA$:J$ROW_UNITARIO$),2)</t>
  </si>
  <si>
    <t>3728.49</t>
  </si>
  <si>
    <t/>
  </si>
  <si>
    <t>544</t>
  </si>
  <si>
    <t>1M.14.020.0010.d</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</si>
  <si>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DN32 x 2,9 mm</t>
  </si>
  <si>
    <t>M I S U R A Z I O N I:</t>
  </si>
  <si>
    <t/>
  </si>
  <si>
    <t>10.00</t>
  </si>
  <si>
    <t/>
  </si>
  <si>
    <t/>
  </si>
  <si>
    <t/>
  </si>
  <si>
    <t>ROUND(PRODUCT(E$ROW_PU$:H$ROW_LUNG$),2)</t>
  </si>
  <si>
    <t>10.00</t>
  </si>
  <si>
    <t>3'</t>
  </si>
  <si>
    <t>SOMMANO m</t>
  </si>
  <si>
    <t>ROUND(SUM(I$ROW_ID_SOMMANO_INIT$:I$ROW_ID_SOMMANO_FINE$),2)</t>
  </si>
  <si>
    <t>10.00</t>
  </si>
  <si>
    <t>25.48</t>
  </si>
  <si>
    <t>ROUND(PRODUCT(I$ROW_SOMMANO_QTA$:J$ROW_UNITARIO$),2)</t>
  </si>
  <si>
    <t>254.80</t>
  </si>
  <si>
    <t/>
  </si>
  <si>
    <t>545</t>
  </si>
  <si>
    <t>1M.14.020.0010.c</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</si>
  <si>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DN25 x 2,9 mm</t>
  </si>
  <si>
    <t>M I S U R A Z I O N I:</t>
  </si>
  <si>
    <t/>
  </si>
  <si>
    <t>5.00</t>
  </si>
  <si>
    <t/>
  </si>
  <si>
    <t/>
  </si>
  <si>
    <t/>
  </si>
  <si>
    <t>ROUND(PRODUCT(E$ROW_PU$:H$ROW_LUNG$),2)</t>
  </si>
  <si>
    <t>5.00</t>
  </si>
  <si>
    <t>3'</t>
  </si>
  <si>
    <t>SOMMANO m</t>
  </si>
  <si>
    <t>ROUND(SUM(I$ROW_ID_SOMMANO_INIT$:I$ROW_ID_SOMMANO_FINE$),2)</t>
  </si>
  <si>
    <t>5.00</t>
  </si>
  <si>
    <t>20.48</t>
  </si>
  <si>
    <t>ROUND(PRODUCT(I$ROW_SOMMANO_QTA$:J$ROW_UNITARIO$),2)</t>
  </si>
  <si>
    <t>102.40</t>
  </si>
  <si>
    <t/>
  </si>
  <si>
    <t>546</t>
  </si>
  <si>
    <t>1M.14.020.0010.f</t>
  </si>
  <si>
    <t>Tubazioni in acciaio zincato senza saldatura filettate UNI 10255 serie leggera, complete di raccorderia, pezzi speciali, giunzioni con raccordi filettati o con raccordi scanalati tipo VICTAULIC, guarnizioni e staffaggi.	I prezzi unitari includono maggiorazione sia per completamenti sopra indicati sia per sfridi, e devono essere applicati alla lunghezza misurata sull'asse.	Diametri (DN: diametro nominale - sp.: spessore in mm): - DN50 x 3,2 mm</t>
  </si>
  <si>
    <t>M I S U R A Z I O N I:</t>
  </si>
  <si>
    <t/>
  </si>
  <si>
    <t>5.00</t>
  </si>
  <si>
    <t/>
  </si>
  <si>
    <t/>
  </si>
  <si>
    <t/>
  </si>
  <si>
    <t>ROUND(PRODUCT(E$ROW_PU$:H$ROW_LUNG$),2)</t>
  </si>
  <si>
    <t>5.00</t>
  </si>
  <si>
    <t>3'</t>
  </si>
  <si>
    <t>SOMMANO m</t>
  </si>
  <si>
    <t>ROUND(SUM(I$ROW_ID_SOMMANO_INIT$:I$ROW_ID_SOMMANO_FINE$),2)</t>
  </si>
  <si>
    <t>5.00</t>
  </si>
  <si>
    <t>35.28</t>
  </si>
  <si>
    <t>ROUND(PRODUCT(I$ROW_SOMMANO_QTA$:J$ROW_UNITARIO$),2)</t>
  </si>
  <si>
    <t>176.40</t>
  </si>
  <si>
    <t/>
  </si>
  <si>
    <t>547</t>
  </si>
  <si>
    <t>T160.0800.30010</t>
  </si>
  <si>
    <t>Giunto polietilene-acciaio in acciaio rivestito.	Impieghi:	- Impianti acqua.	Caratteristiche:	- Adatto per tubazioni in Polietilene PE100 (HDPE PE100) EN 12201 - UNI 10910 e tubazione in acciaio UNI 10255.	- Pressione nominale PN 16;	- Attacchi filettati;	- Certificato secondo UNI 9736.	Compresi:	- Ogni onere ed accessorio il tutto per dare il lavoro compiuto a perfetta regola d'arte.		 De 25 /  Ø 3/4"</t>
  </si>
  <si>
    <t>M I S U R A Z I O N I:</t>
  </si>
  <si>
    <t/>
  </si>
  <si>
    <t>1.00</t>
  </si>
  <si>
    <t/>
  </si>
  <si>
    <t/>
  </si>
  <si>
    <t/>
  </si>
  <si>
    <t>ROUND(PRODUCT(E$ROW_PU$:H$ROW_LUNG$),2)</t>
  </si>
  <si>
    <t>1.00</t>
  </si>
  <si>
    <t>3'</t>
  </si>
  <si>
    <t>SOMMANO n.</t>
  </si>
  <si>
    <t>ROUND(SUM(I$ROW_ID_SOMMANO_INIT$:I$ROW_ID_SOMMANO_FINE$),2)</t>
  </si>
  <si>
    <t>1.00</t>
  </si>
  <si>
    <t>34.39</t>
  </si>
  <si>
    <t>ROUND(PRODUCT(I$ROW_SOMMANO_QTA$:J$ROW_UNITARIO$),2)</t>
  </si>
  <si>
    <t>34.39</t>
  </si>
  <si>
    <t/>
  </si>
  <si>
    <t>548</t>
  </si>
  <si>
    <t>T160.0800.30020</t>
  </si>
  <si>
    <t>Giunto polietilene-acciaio in acciaio rivestito.	Impieghi:	- Impianti acqua.	Caratteristiche:	- Adatto per tubazioni in Polietilene PE100 (HDPE PE100) EN 12201 - UNI 10910 e tubazione in acciaio UNI 10255.	- Pressione nominale PN 16;	- Attacchi filettati;	- Certificato secondo UNI 9736.	Compresi:	- Ogni onere ed accessorio il tutto per dare il lavoro compiuto a perfetta regola d'arte.		 De 32 /  Ø 1"</t>
  </si>
  <si>
    <t>M I S U R A Z I O N I:</t>
  </si>
  <si>
    <t/>
  </si>
  <si>
    <t>2.00</t>
  </si>
  <si>
    <t/>
  </si>
  <si>
    <t/>
  </si>
  <si>
    <t/>
  </si>
  <si>
    <t>ROUND(PRODUCT(E$ROW_PU$:H$ROW_LUNG$),2)</t>
  </si>
  <si>
    <t>2.00</t>
  </si>
  <si>
    <t>3'</t>
  </si>
  <si>
    <t>SOMMANO n.</t>
  </si>
  <si>
    <t>ROUND(SUM(I$ROW_ID_SOMMANO_INIT$:I$ROW_ID_SOMMANO_FINE$),2)</t>
  </si>
  <si>
    <t>2.00</t>
  </si>
  <si>
    <t>40.84</t>
  </si>
  <si>
    <t>ROUND(PRODUCT(I$ROW_SOMMANO_QTA$:J$ROW_UNITARIO$),2)</t>
  </si>
  <si>
    <t>81.68</t>
  </si>
  <si>
    <t/>
  </si>
  <si>
    <t>549</t>
  </si>
  <si>
    <t>T160.0800.30050</t>
  </si>
  <si>
    <t>Giunto polietilene-acciaio in acciaio rivestito.	Impieghi:	- Impianti acqua.	Caratteristiche:	- Adatto per tubazioni in Polietilene PE100 (HDPE PE100) EN 12201 - UNI 10910 e tubazione in acciaio UNI 10255.	- Pressione nominale PN 16;	- Attacchi filettati;	- Certificato secondo UNI 9736.	Compresi:	- Ogni onere ed accessorio il tutto per dare il lavoro compiuto a perfetta regola d'arte.		 De 63 /  Ø 2"</t>
  </si>
  <si>
    <t>M I S U R A Z I O N I:</t>
  </si>
  <si>
    <t/>
  </si>
  <si>
    <t>2.00</t>
  </si>
  <si>
    <t/>
  </si>
  <si>
    <t/>
  </si>
  <si>
    <t/>
  </si>
  <si>
    <t>ROUND(PRODUCT(E$ROW_PU$:H$ROW_LUNG$),2)</t>
  </si>
  <si>
    <t>2.00</t>
  </si>
  <si>
    <t>3'</t>
  </si>
  <si>
    <t>SOMMANO n.</t>
  </si>
  <si>
    <t>ROUND(SUM(I$ROW_ID_SOMMANO_INIT$:I$ROW_ID_SOMMANO_FINE$),2)</t>
  </si>
  <si>
    <t>2.00</t>
  </si>
  <si>
    <t>60.81</t>
  </si>
  <si>
    <t>ROUND(PRODUCT(I$ROW_SOMMANO_QTA$:J$ROW_UNITARIO$),2)</t>
  </si>
  <si>
    <t>121.62</t>
  </si>
  <si>
    <t/>
  </si>
  <si>
    <t>550</t>
  </si>
  <si>
    <t>1M.13.010.0010.a</t>
  </si>
  <si>
    <t>Valvole a sfera in ottone a passaggio totale - PN25	Attacchi filettati tipo gas F/F.	Corpo in ottone, stelo in ottone, sfera in ottone, maniglia a leva in alluminio.	Grandezze (DN: diametro nominale): - DN15</t>
  </si>
  <si>
    <t>M I S U R A Z I O N I:</t>
  </si>
  <si>
    <t/>
  </si>
  <si>
    <t>7.00</t>
  </si>
  <si>
    <t/>
  </si>
  <si>
    <t/>
  </si>
  <si>
    <t/>
  </si>
  <si>
    <t>ROUND(PRODUCT(E$ROW_PU$:H$ROW_LUNG$),2)</t>
  </si>
  <si>
    <t>7.00</t>
  </si>
  <si>
    <t>3'</t>
  </si>
  <si>
    <t>SOMMANO cad</t>
  </si>
  <si>
    <t>ROUND(SUM(I$ROW_ID_SOMMANO_INIT$:I$ROW_ID_SOMMANO_FINE$),2)</t>
  </si>
  <si>
    <t>7.00</t>
  </si>
  <si>
    <t>8.89</t>
  </si>
  <si>
    <t>ROUND(PRODUCT(I$ROW_SOMMANO_QTA$:J$ROW_UNITARIO$),2)</t>
  </si>
  <si>
    <t>62.23</t>
  </si>
  <si>
    <t/>
  </si>
  <si>
    <t>551</t>
  </si>
  <si>
    <t>1M.13.010.0010.b</t>
  </si>
  <si>
    <t>Valvole a sfera in ottone a passaggio totale - PN25	Attacchi filettati tipo gas F/F.	Corpo in ottone, stelo in ottone, sfera in ottone, maniglia a leva in alluminio.	Grandezze (DN: diametro nominale): - DN20</t>
  </si>
  <si>
    <t>M I S U R A Z I O N I:</t>
  </si>
  <si>
    <t/>
  </si>
  <si>
    <t>11.00</t>
  </si>
  <si>
    <t/>
  </si>
  <si>
    <t/>
  </si>
  <si>
    <t/>
  </si>
  <si>
    <t>ROUND(PRODUCT(E$ROW_PU$:H$ROW_LUNG$),2)</t>
  </si>
  <si>
    <t>11.00</t>
  </si>
  <si>
    <t>3'</t>
  </si>
  <si>
    <t>SOMMANO cad</t>
  </si>
  <si>
    <t>ROUND(SUM(I$ROW_ID_SOMMANO_INIT$:I$ROW_ID_SOMMANO_FINE$),2)</t>
  </si>
  <si>
    <t>11.00</t>
  </si>
  <si>
    <t>9.88</t>
  </si>
  <si>
    <t>ROUND(PRODUCT(I$ROW_SOMMANO_QTA$:J$ROW_UNITARIO$),2)</t>
  </si>
  <si>
    <t>108.68</t>
  </si>
  <si>
    <t/>
  </si>
  <si>
    <t>552</t>
  </si>
  <si>
    <t>1M.13.010.0010.c</t>
  </si>
  <si>
    <t>Valvole a sfera in ottone a passaggio totale - PN25	Attacchi filettati tipo gas F/F.	Corpo in ottone, stelo in ottone, sfera in ottone, maniglia a leva in alluminio.	Grandezze (DN: diametro nominale): - DN25</t>
  </si>
  <si>
    <t>M I S U R A Z I O N I:</t>
  </si>
  <si>
    <t/>
  </si>
  <si>
    <t>20.00</t>
  </si>
  <si>
    <t/>
  </si>
  <si>
    <t/>
  </si>
  <si>
    <t/>
  </si>
  <si>
    <t>ROUND(PRODUCT(E$ROW_PU$:H$ROW_LUNG$),2)</t>
  </si>
  <si>
    <t>20.00</t>
  </si>
  <si>
    <t>3'</t>
  </si>
  <si>
    <t>SOMMANO cad</t>
  </si>
  <si>
    <t>ROUND(SUM(I$ROW_ID_SOMMANO_INIT$:I$ROW_ID_SOMMANO_FINE$),2)</t>
  </si>
  <si>
    <t>20.00</t>
  </si>
  <si>
    <t>16.47</t>
  </si>
  <si>
    <t>ROUND(PRODUCT(I$ROW_SOMMANO_QTA$:J$ROW_UNITARIO$),2)</t>
  </si>
  <si>
    <t>329.40</t>
  </si>
  <si>
    <t/>
  </si>
  <si>
    <t>553</t>
  </si>
  <si>
    <t>1M.13.010.0010.f</t>
  </si>
  <si>
    <t>Valvole a sfera in ottone a passaggio totale - PN25	Attacchi filettati tipo gas F/F.	Corpo in ottone, stelo in ottone, sfera in ottone, maniglia a leva in alluminio.	Grandezze (DN: diametro nominale): - DN50</t>
  </si>
  <si>
    <t>M I S U R A Z I O N I:</t>
  </si>
  <si>
    <t/>
  </si>
  <si>
    <t>8.00</t>
  </si>
  <si>
    <t/>
  </si>
  <si>
    <t/>
  </si>
  <si>
    <t/>
  </si>
  <si>
    <t>ROUND(PRODUCT(E$ROW_PU$:H$ROW_LUNG$),2)</t>
  </si>
  <si>
    <t>8.00</t>
  </si>
  <si>
    <t>3'</t>
  </si>
  <si>
    <t>SOMMANO cad</t>
  </si>
  <si>
    <t>ROUND(SUM(I$ROW_ID_SOMMANO_INIT$:I$ROW_ID_SOMMANO_FINE$),2)</t>
  </si>
  <si>
    <t>8.00</t>
  </si>
  <si>
    <t>40.11</t>
  </si>
  <si>
    <t>ROUND(PRODUCT(I$ROW_SOMMANO_QTA$:J$ROW_UNITARIO$),2)</t>
  </si>
  <si>
    <t>320.88</t>
  </si>
  <si>
    <t/>
  </si>
  <si>
    <t>554</t>
  </si>
  <si>
    <t>1M.13.050.0010.c</t>
  </si>
  <si>
    <t>Valvole di ritegno in ottone a battente, con attacchi filettati tipo gas - PN16	Corpo in ottone, cappello in ottone, otturatore in ottone, guarnizioni del tipo senza amianto.	Sede dell'otturatore in gomma.	Grandezze (DN: diametro nominale): - DN25</t>
  </si>
  <si>
    <t>M I S U R A Z I O N I:</t>
  </si>
  <si>
    <t/>
  </si>
  <si>
    <t>1.00</t>
  </si>
  <si>
    <t/>
  </si>
  <si>
    <t/>
  </si>
  <si>
    <t/>
  </si>
  <si>
    <t>ROUND(PRODUCT(E$ROW_PU$:H$ROW_LUNG$),2)</t>
  </si>
  <si>
    <t>1.00</t>
  </si>
  <si>
    <t>3'</t>
  </si>
  <si>
    <t>SOMMANO cad</t>
  </si>
  <si>
    <t>ROUND(SUM(I$ROW_ID_SOMMANO_INIT$:I$ROW_ID_SOMMANO_FINE$),2)</t>
  </si>
  <si>
    <t>1.00</t>
  </si>
  <si>
    <t>18.56</t>
  </si>
  <si>
    <t>ROUND(PRODUCT(I$ROW_SOMMANO_QTA$:J$ROW_UNITARIO$),2)</t>
  </si>
  <si>
    <t>18.56</t>
  </si>
  <si>
    <t/>
  </si>
  <si>
    <t>555</t>
  </si>
  <si>
    <t>1M.04.060.0040.f</t>
  </si>
  <si>
    <t>Contatori d'acqua fredda e calda a turbina PN16 con lettura diretta a quadrante asciutto e trasmettitore di impulsi.	Grandezze: - DN50</t>
  </si>
  <si>
    <t>M I S U R A Z I O N I:</t>
  </si>
  <si>
    <t/>
  </si>
  <si>
    <t>1.00</t>
  </si>
  <si>
    <t/>
  </si>
  <si>
    <t/>
  </si>
  <si>
    <t/>
  </si>
  <si>
    <t>ROUND(PRODUCT(E$ROW_PU$:H$ROW_LUNG$),2)</t>
  </si>
  <si>
    <t>1.00</t>
  </si>
  <si>
    <t>3'</t>
  </si>
  <si>
    <t>SOMMANO cad</t>
  </si>
  <si>
    <t>ROUND(SUM(I$ROW_ID_SOMMANO_INIT$:I$ROW_ID_SOMMANO_FINE$),2)</t>
  </si>
  <si>
    <t>1.00</t>
  </si>
  <si>
    <t>580.03</t>
  </si>
  <si>
    <t>ROUND(PRODUCT(I$ROW_SOMMANO_QTA$:J$ROW_UNITARIO$),2)</t>
  </si>
  <si>
    <t>580.03</t>
  </si>
  <si>
    <t/>
  </si>
  <si>
    <t>556</t>
  </si>
  <si>
    <t>1M.03.010.0020.q</t>
  </si>
  <si>
    <t>Serbatoi per acqua potabile verticali pressione d'esercizio max 6 bar con ispezione.	Grandezze (l: capacità): - in acciaio inox - 500 l</t>
  </si>
  <si>
    <t>M I S U R A Z I O N I:</t>
  </si>
  <si>
    <t/>
  </si>
  <si>
    <t>1.00</t>
  </si>
  <si>
    <t/>
  </si>
  <si>
    <t/>
  </si>
  <si>
    <t/>
  </si>
  <si>
    <t>ROUND(PRODUCT(E$ROW_PU$:H$ROW_LUNG$),2)</t>
  </si>
  <si>
    <t>1.00</t>
  </si>
  <si>
    <t>3'</t>
  </si>
  <si>
    <t>SOMMANO cad</t>
  </si>
  <si>
    <t>ROUND(SUM(I$ROW_ID_SOMMANO_INIT$:I$ROW_ID_SOMMANO_FINE$),2)</t>
  </si>
  <si>
    <t>1.00</t>
  </si>
  <si>
    <t>873.90</t>
  </si>
  <si>
    <t>ROUND(PRODUCT(I$ROW_SOMMANO_QTA$:J$ROW_UNITARIO$),2)</t>
  </si>
  <si>
    <t>873.90</t>
  </si>
  <si>
    <t/>
  </si>
  <si>
    <t>557</t>
  </si>
  <si>
    <t>1M.13.100.0010.c</t>
  </si>
  <si>
    <t>Valvole di sicurezza per acqua, in ottone, qualificata e tarata I.S.P.E.S.L. - PN10	Sovrapressione 10%, scarto di chiusura 20%.	Campo di temperatura: 5÷110 °C	Tarature standard: 2,25 - 2,5 - 2,7 - 3 - 3,5 - 4 - 4,5 - 5 - 5,4 - 6 bar	Grandezze (DN: diametro nominale): - DN25</t>
  </si>
  <si>
    <t>M I S U R A Z I O N I:</t>
  </si>
  <si>
    <t/>
  </si>
  <si>
    <t>1.00</t>
  </si>
  <si>
    <t/>
  </si>
  <si>
    <t/>
  </si>
  <si>
    <t/>
  </si>
  <si>
    <t>ROUND(PRODUCT(E$ROW_PU$:H$ROW_LUNG$),2)</t>
  </si>
  <si>
    <t>1.00</t>
  </si>
  <si>
    <t>3'</t>
  </si>
  <si>
    <t>SOMMANO cad</t>
  </si>
  <si>
    <t>ROUND(SUM(I$ROW_ID_SOMMANO_INIT$:I$ROW_ID_SOMMANO_FINE$),2)</t>
  </si>
  <si>
    <t>1.00</t>
  </si>
  <si>
    <t>96.72</t>
  </si>
  <si>
    <t>ROUND(PRODUCT(I$ROW_SOMMANO_QTA$:J$ROW_UNITARIO$),2)</t>
  </si>
  <si>
    <t>96.72</t>
  </si>
  <si>
    <t/>
  </si>
  <si>
    <t>558</t>
  </si>
  <si>
    <t>1M.04.020.0010.e</t>
  </si>
  <si>
    <t>Vasi d'espansione a membrana atossica per impianti sanitari, conformi alla direttiva PED 2014/68/UE, condizioni d'esercizio massime 99 °C e 4 bar.	Grandezze (l: capacità): - 18 l</t>
  </si>
  <si>
    <t>M I S U R A Z I O N I:</t>
  </si>
  <si>
    <t>VDE-06a/b</t>
  </si>
  <si>
    <t>2.00</t>
  </si>
  <si>
    <t/>
  </si>
  <si>
    <t/>
  </si>
  <si>
    <t/>
  </si>
  <si>
    <t>ROUND(PRODUCT(E$ROW_PU$:H$ROW_LUNG$),2)</t>
  </si>
  <si>
    <t>2.00</t>
  </si>
  <si>
    <t>3'</t>
  </si>
  <si>
    <t>SOMMANO cad</t>
  </si>
  <si>
    <t>ROUND(SUM(I$ROW_ID_SOMMANO_INIT$:I$ROW_ID_SOMMANO_FINE$),2)</t>
  </si>
  <si>
    <t>2.00</t>
  </si>
  <si>
    <t>189.61</t>
  </si>
  <si>
    <t>ROUND(PRODUCT(I$ROW_SOMMANO_QTA$:J$ROW_UNITARIO$),2)</t>
  </si>
  <si>
    <t>379.22</t>
  </si>
  <si>
    <t/>
  </si>
  <si>
    <t>559</t>
  </si>
  <si>
    <t>1C.00.065.0030.a</t>
  </si>
  <si>
    <t>Determinazione dei parametri delle acque sotterranee:- set metalli  (As,  Cd, Cr tot, Cr VI, Cu, Hg, Ni, Pb, Zn)</t>
  </si>
  <si>
    <t>M I S U R A Z I O N I:</t>
  </si>
  <si>
    <t/>
  </si>
  <si>
    <t>1.00</t>
  </si>
  <si>
    <t/>
  </si>
  <si>
    <t/>
  </si>
  <si>
    <t/>
  </si>
  <si>
    <t>ROUND(PRODUCT(E$ROW_PU$:H$ROW_LUNG$),2)</t>
  </si>
  <si>
    <t>1.00</t>
  </si>
  <si>
    <t>3'</t>
  </si>
  <si>
    <t>SOMMANO cad</t>
  </si>
  <si>
    <t>ROUND(SUM(I$ROW_ID_SOMMANO_INIT$:I$ROW_ID_SOMMANO_FINE$),2)</t>
  </si>
  <si>
    <t>1.00</t>
  </si>
  <si>
    <t>60.73</t>
  </si>
  <si>
    <t>ROUND(PRODUCT(I$ROW_SOMMANO_QTA$:J$ROW_UNITARIO$),2)</t>
  </si>
  <si>
    <t>60.73</t>
  </si>
  <si>
    <t/>
  </si>
  <si>
    <t>560</t>
  </si>
  <si>
    <t>T300.0000.00290</t>
  </si>
  <si>
    <t>Complesso per la centrale di trattamento acqua compreso di:	- n°1 filtro con cartuccia a 80 micron;	- n°1 filtro con cartuccia filtrante a 20 micron;	- n°1 addolcitore;	- n°1 filtro a colonna per la rimozione dell’arsenico;	- n°1 lampada a raggi ultravioletti;	- n°1 pompa dosatrice polifosfato;	- 30kg condizionante protettivo per impianto di riscaldamento;	- n°1 pompa dosatrice per condizionante per riscaldamento;	- n°1 filtro a vortice;	- n°1 filtro;	- n°1 dispositivo elettronico per pulizia automatica.		Per i dati tecnici fare riferimento alle specifiche tecniche indicate in progetto.</t>
  </si>
  <si>
    <t>M I S U R A Z I O N I:</t>
  </si>
  <si>
    <t/>
  </si>
  <si>
    <t>1.00</t>
  </si>
  <si>
    <t/>
  </si>
  <si>
    <t/>
  </si>
  <si>
    <t/>
  </si>
  <si>
    <t>ROUND(PRODUCT(E$ROW_PU$:H$ROW_LUNG$),2)</t>
  </si>
  <si>
    <t>1.00</t>
  </si>
  <si>
    <t>3'</t>
  </si>
  <si>
    <t>SOMMANO a corpo</t>
  </si>
  <si>
    <t>ROUND(SUM(I$ROW_ID_SOMMANO_INIT$:I$ROW_ID_SOMMANO_FINE$),2)</t>
  </si>
  <si>
    <t>1.00</t>
  </si>
  <si>
    <t>18305.56</t>
  </si>
  <si>
    <t>ROUND(PRODUCT(I$ROW_SOMMANO_QTA$:J$ROW_UNITARIO$),2)</t>
  </si>
  <si>
    <t>18305.56</t>
  </si>
  <si>
    <t/>
  </si>
  <si>
    <t>561</t>
  </si>
  <si>
    <t>T300.0000.00300</t>
  </si>
  <si>
    <t>Fornitura e posa in opera serbatoio idrico in polietilene cilindrico da interro.	Serbatoio in polietilene da interro per lo stoccaggio di acqua a pressione atmosferica.	- stoccaggio di acqua idonea al consumo umano nella versione in polietilene alimentare, a norma del D.M. n. 174, del 06/04/04	- Capacità: 2240 litri	- Polietilene lineare ad alta densità	- Resistenti agli urti e agli agenti chimici	- Resistenti agli sbalzi di temperatura (-40°C + 60°C)	- Alta resistenza fotometrica ai raggi UV	- Inattaccabili da alghe	- Facilmente lavabili con normali detergenti	Compreso di:	- n° 1 valvola di sicurezza;	- n° 1 valvola rompivuoto;	- n° 1 galleggiante;	- n° 1 elettrovalvola DN 40;	- n° 1 servocomando on/off per il carico del serbatoio;	- n° 2 valvole a sfera DN 40;	- n° 1 sfiato automatico in atmosfera;	- sistema di svuotamento troppo pieno;	- cablaggio delle apparecchiature di fornitura	- minuterie;	- e quant'altro necessario per l'esecuzione ultimata a regola d'arte.</t>
  </si>
  <si>
    <t>M I S U R A Z I O N I:</t>
  </si>
  <si>
    <t/>
  </si>
  <si>
    <t>1.00</t>
  </si>
  <si>
    <t/>
  </si>
  <si>
    <t/>
  </si>
  <si>
    <t/>
  </si>
  <si>
    <t>ROUND(PRODUCT(E$ROW_PU$:H$ROW_LUNG$),2)</t>
  </si>
  <si>
    <t>1.00</t>
  </si>
  <si>
    <t>3'</t>
  </si>
  <si>
    <t>SOMMANO a corpo</t>
  </si>
  <si>
    <t>ROUND(SUM(I$ROW_ID_SOMMANO_INIT$:I$ROW_ID_SOMMANO_FINE$),2)</t>
  </si>
  <si>
    <t>1.00</t>
  </si>
  <si>
    <t>3818.20</t>
  </si>
  <si>
    <t>ROUND(PRODUCT(I$ROW_SOMMANO_QTA$:J$ROW_UNITARIO$),2)</t>
  </si>
  <si>
    <t>3818.20</t>
  </si>
  <si>
    <t/>
  </si>
  <si>
    <t>562</t>
  </si>
  <si>
    <t>1M.11.010.0030.f</t>
  </si>
  <si>
    <t>Sistemi d'erogazione per vaso igienico: - cassetta di lavaggio da incasso capacità minima 10 l, completa di gruppo di scarico con comando a pulsante, placca d'ispezione, tubo d'allacciamento al vaso, cannotto con rosone e guarnizioni</t>
  </si>
  <si>
    <t>M I S U R A Z I O N I:</t>
  </si>
  <si>
    <t/>
  </si>
  <si>
    <t>5.00</t>
  </si>
  <si>
    <t/>
  </si>
  <si>
    <t/>
  </si>
  <si>
    <t/>
  </si>
  <si>
    <t>ROUND(PRODUCT(E$ROW_PU$:H$ROW_LUNG$),2)</t>
  </si>
  <si>
    <t>5.00</t>
  </si>
  <si>
    <t>3'</t>
  </si>
  <si>
    <t>SOMMANO cad</t>
  </si>
  <si>
    <t>ROUND(SUM(I$ROW_ID_SOMMANO_INIT$:I$ROW_ID_SOMMANO_FINE$),2)</t>
  </si>
  <si>
    <t>5.00</t>
  </si>
  <si>
    <t>178.35</t>
  </si>
  <si>
    <t>ROUND(PRODUCT(I$ROW_SOMMANO_QTA$:J$ROW_UNITARIO$),2)</t>
  </si>
  <si>
    <t>891.75</t>
  </si>
  <si>
    <t/>
  </si>
  <si>
    <t>563</t>
  </si>
  <si>
    <t>1M.11.010.0030.g</t>
  </si>
  <si>
    <t>Sistemi d'erogazione per vaso igienico: - cassetta di lavaggio esterna alta capacità minima 10 l, completa di gruppo di scarico con comando a parete o a pavimento, coperchio d'ispezione, tubo d'allacciamento al vaso, cannotto con rosone e guarnizioni</t>
  </si>
  <si>
    <t>M I S U R A Z I O N I:</t>
  </si>
  <si>
    <t/>
  </si>
  <si>
    <t>1.00</t>
  </si>
  <si>
    <t/>
  </si>
  <si>
    <t/>
  </si>
  <si>
    <t/>
  </si>
  <si>
    <t>ROUND(PRODUCT(E$ROW_PU$:H$ROW_LUNG$),2)</t>
  </si>
  <si>
    <t>1.00</t>
  </si>
  <si>
    <t>3'</t>
  </si>
  <si>
    <t>SOMMANO cad</t>
  </si>
  <si>
    <t>ROUND(SUM(I$ROW_ID_SOMMANO_INIT$:I$ROW_ID_SOMMANO_FINE$),2)</t>
  </si>
  <si>
    <t>1.00</t>
  </si>
  <si>
    <t>127.20</t>
  </si>
  <si>
    <t>ROUND(PRODUCT(I$ROW_SOMMANO_QTA$:J$ROW_UNITARIO$),2)</t>
  </si>
  <si>
    <t>127.20</t>
  </si>
  <si>
    <t/>
  </si>
  <si>
    <t>564</t>
  </si>
  <si>
    <t>1C.09.500.0010.d</t>
  </si>
  <si>
    <t>Fornitura e posa estintori portatili omologati a polvere di tipo non corrosivo, abrasivo o tossico, 40% minimo di Map, conformi alla direttiva PED 2014/68/UE, D.Lgs 25.02.2000 n. 93 coordinato con le modifiche del D.Lgs. 15.02.2016 n. 26, DM 07.01.2005 - UNI EN 3-7:2008,  manometro rimovibile con valvolina di ritegno a molla incorporata nel corpo valvola, completi di supporti di fissaggio, con capacità: -  6 Kg, classe di fuoco 34A 233BC, manometro Ø 40 mm, supporto a parete</t>
  </si>
  <si>
    <t>M I S U R A Z I O N I:</t>
  </si>
  <si>
    <t/>
  </si>
  <si>
    <t>6.00</t>
  </si>
  <si>
    <t/>
  </si>
  <si>
    <t/>
  </si>
  <si>
    <t/>
  </si>
  <si>
    <t>ROUND(PRODUCT(E$ROW_PU$:H$ROW_LUNG$),2)</t>
  </si>
  <si>
    <t>6.00</t>
  </si>
  <si>
    <t>3'</t>
  </si>
  <si>
    <t>SOMMANO cad</t>
  </si>
  <si>
    <t>ROUND(SUM(I$ROW_ID_SOMMANO_INIT$:I$ROW_ID_SOMMANO_FINE$),2)</t>
  </si>
  <si>
    <t>6.00</t>
  </si>
  <si>
    <t>49.16</t>
  </si>
  <si>
    <t>ROUND(PRODUCT(I$ROW_SOMMANO_QTA$:J$ROW_UNITARIO$),2)</t>
  </si>
  <si>
    <t>294.96</t>
  </si>
  <si>
    <t/>
  </si>
  <si>
    <t>565</t>
  </si>
  <si>
    <t>1C.09.500.0030.b</t>
  </si>
  <si>
    <t>Fornitura e posa estintori portatili a biossido di carbonio, con bombola in alluminio, conformi alla direttiva PED 2014/68/UE, D.Lgs 25.02.2000 n. 93 coordinato con le modifiche del D.Lgs. 15.02.2016 n. 26, DM 07.01.2005 - UNI EN 3-7:2008,   completi di valvola prova pressione e supporti di fissaggio; capacità bombola: - 5 Kg, classe di spegnimento non inferiore a 113BC</t>
  </si>
  <si>
    <t>M I S U R A Z I O N I:</t>
  </si>
  <si>
    <t/>
  </si>
  <si>
    <t>7.00</t>
  </si>
  <si>
    <t/>
  </si>
  <si>
    <t/>
  </si>
  <si>
    <t/>
  </si>
  <si>
    <t>ROUND(PRODUCT(E$ROW_PU$:H$ROW_LUNG$),2)</t>
  </si>
  <si>
    <t>7.00</t>
  </si>
  <si>
    <t>3'</t>
  </si>
  <si>
    <t>SOMMANO cad</t>
  </si>
  <si>
    <t>ROUND(SUM(I$ROW_ID_SOMMANO_INIT$:I$ROW_ID_SOMMANO_FINE$),2)</t>
  </si>
  <si>
    <t>7.00</t>
  </si>
  <si>
    <t>128.94</t>
  </si>
  <si>
    <t>ROUND(PRODUCT(I$ROW_SOMMANO_QTA$:J$ROW_UNITARIO$),2)</t>
  </si>
  <si>
    <t>902.58</t>
  </si>
  <si>
    <t/>
  </si>
  <si>
    <t>566</t>
  </si>
  <si>
    <t>T300.0000.00160</t>
  </si>
  <si>
    <t>Fornitura e posa di piantana porta estintore ideonea per estintori portatili a polvere e biossido di carbonio CO2.		Completa di: 	- Segnalatore a bandiera</t>
  </si>
  <si>
    <t>M I S U R A Z I O N I:</t>
  </si>
  <si>
    <t/>
  </si>
  <si>
    <t>13.00</t>
  </si>
  <si>
    <t/>
  </si>
  <si>
    <t/>
  </si>
  <si>
    <t/>
  </si>
  <si>
    <t>ROUND(PRODUCT(E$ROW_PU$:H$ROW_LUNG$),2)</t>
  </si>
  <si>
    <t>13.00</t>
  </si>
  <si>
    <t>3'</t>
  </si>
  <si>
    <t>SOMMANO n.</t>
  </si>
  <si>
    <t>ROUND(SUM(I$ROW_ID_SOMMANO_INIT$:I$ROW_ID_SOMMANO_FINE$),2)</t>
  </si>
  <si>
    <t>13.00</t>
  </si>
  <si>
    <t>37.82</t>
  </si>
  <si>
    <t>ROUND(PRODUCT(I$ROW_SOMMANO_QTA$:J$ROW_UNITARIO$),2)</t>
  </si>
  <si>
    <t>491.66</t>
  </si>
  <si>
    <t/>
  </si>
  <si>
    <t>567</t>
  </si>
  <si>
    <t>T300.0000.00500</t>
  </si>
  <si>
    <t>Secondo quanto riportato nel Capitolato Speciale di Appalto, negli elaborati di progetto e nei particolari di dettaglio, gli oneri per la protezione sismica degli impianti si intendono comprensivi di:	- Sistemi di ancoraggio e staffaggio delle distribuzioni principali e secondarie (tubazioni, canali, passerelle elettriche etc)	- Sistemi di ancoraggio a terra o a parete delle apparecchiature, a titolo esemplificativo ma non esaustivo si intendono: quadri elettrici, UPS, Caldaie, UTA, Gruppi frigo, Pompe di calore, Estrattori etc.. 	- Sistemi di ancoraggio a soffitto di apparecchiature, a titolo esemplificativo ma non esaustivo si intendono: corpi illuminanti, diffucori acustici, etc..	- Certificazioni di conformità dei sistemi installati	- Verifica dei disegni costruttivi strutturali per la progettazione dei sistemi di ancoraggio più idonei	- Relazioni di calcolo a firma di tecnico abilitato		Normativa di riferimento:	- D.M. 17 gennaio 2018  NTC2018 - “Aggiornamento delle norme tecniche per le costruzioni”	- Circolare n. 7/2019 del C.S.LL.PP - "Istruzioni per l’applicazione dell’aggiornamento delle “Norme tecniche per le costruzioni” di cui al decreto ministeriale 17 gennaio 2018"	- Linee di indirizzo per la vulnerabilità sismica dell'impiantistica antincendio (aprile 2012)</t>
  </si>
  <si>
    <t>M I S U R A Z I O N I:</t>
  </si>
  <si>
    <t/>
  </si>
  <si>
    <t>1.00</t>
  </si>
  <si>
    <t/>
  </si>
  <si>
    <t/>
  </si>
  <si>
    <t/>
  </si>
  <si>
    <t>ROUND(PRODUCT(E$ROW_PU$:H$ROW_LUNG$),2)</t>
  </si>
  <si>
    <t>1.00</t>
  </si>
  <si>
    <t>3'</t>
  </si>
  <si>
    <t>SOMMANO a corpo</t>
  </si>
  <si>
    <t>ROUND(SUM(I$ROW_ID_SOMMANO_INIT$:I$ROW_ID_SOMMANO_FINE$),2)</t>
  </si>
  <si>
    <t>1.00</t>
  </si>
  <si>
    <t>4150.81</t>
  </si>
  <si>
    <t>ROUND(PRODUCT(I$ROW_SOMMANO_QTA$:J$ROW_UNITARIO$),2)</t>
  </si>
  <si>
    <t>4150.81</t>
  </si>
  <si>
    <t/>
  </si>
  <si>
    <t>568</t>
  </si>
  <si>
    <t>1C.28.100.0010.b</t>
  </si>
  <si>
    <t>Assistenza per la esecuzione di impianti meccanici da valutare in percentuale sulla somma degli importi dei capitoli relativi alle tubazioni (1M.14 - 1M.15), ai canali (1M.09.120), agli allacciamenti (1M.11.200) e alle derivazioni per terminali (1M.10.130): - interventi di manutenzione ordinaria, straordinaria, restauro, risanamento conservativo, ristrutturazione edilizia</t>
  </si>
  <si>
    <t>M I S U R A Z I O N I:</t>
  </si>
  <si>
    <t/>
  </si>
  <si>
    <t>68019.03</t>
  </si>
  <si>
    <t/>
  </si>
  <si>
    <t/>
  </si>
  <si>
    <t/>
  </si>
  <si>
    <t>ROUND(PRODUCT(E$ROW_PU$:H$ROW_LUNG$),2)</t>
  </si>
  <si>
    <t>68019.03</t>
  </si>
  <si>
    <t>3'</t>
  </si>
  <si>
    <t>SOMMANO %</t>
  </si>
  <si>
    <t>ROUND(SUM(I$ROW_ID_SOMMANO_INIT$:I$ROW_ID_SOMMANO_FINE$),2)</t>
  </si>
  <si>
    <t>68019.03</t>
  </si>
  <si>
    <t>19.00</t>
  </si>
  <si>
    <t>ROUND(PRODUCT(I$ROW_SOMMANO_QTA$:J$ROW_UNITARIO$)/100,2)</t>
  </si>
  <si>
    <t>12923.62</t>
  </si>
  <si>
    <t/>
  </si>
  <si>
    <t>569</t>
  </si>
  <si>
    <t>N.P.061</t>
  </si>
  <si>
    <t>Fornitura e posa in opera di griglie afoniche di ripresa aria esterna o di espulsione in acciaio zincato con alette inclinate a 45°. Il telaio sarà costruito in lamiera d'acciaio zincata, con profondità 150 mm standard. Alette con passo 150 mm in lamiera d’acciaio zincata, sagomate per il contenimento del materiale fonoassorbente. Lato interno rivestito con rete microstirata. Flangia perimetrale da 40 mm in acciaio zincato e rete antivolatile. Materiale fonoassorbente con lana di roccia ad alta densità in Classe "0"(non combustibile) di reazione al fuoco (DM 26/06/1984). Temperatura massima d'esercizio: 250°C. Pressione operativa massima: 2.000 Pa. Nel prezzo si intendono compresi e compensati gli oneri per le necessarie opere provvisionali e di sicurezza, l'esecuzione effettuata con ogni cura ed accortezza al fine di non intaccare le strutture a cui sono fissati gli elementi, tutta la ferramenta necessaria per il fissaggio, lo sgombero, la raccolta differenziata del materiale di risulta, il conferimento con trasporto in discarica autorizzata del materiale di risulta, l'indennità di discarica e quanto altro necessario per dare il lavoro finito a regola d'arte</t>
  </si>
  <si>
    <t>M I S U R A Z I O N I:</t>
  </si>
  <si>
    <t>SOTTOTETTO</t>
  </si>
  <si>
    <t/>
  </si>
  <si>
    <t/>
  </si>
  <si>
    <t/>
  </si>
  <si>
    <t>0</t>
  </si>
  <si>
    <t>ROUND(PRODUCT(E$ROW_PU$:H$ROW_LUNG$),2)</t>
  </si>
  <si>
    <t>0.00</t>
  </si>
  <si>
    <t>F20, F21 e F22</t>
  </si>
  <si>
    <t>3.00</t>
  </si>
  <si>
    <t/>
  </si>
  <si>
    <t/>
  </si>
  <si>
    <t/>
  </si>
  <si>
    <t>ROUND(PRODUCT(E$ROW_PU$:H$ROW_LUNG$),2)</t>
  </si>
  <si>
    <t>3.00</t>
  </si>
  <si>
    <t>3'</t>
  </si>
  <si>
    <t>SOMMANO cadauno</t>
  </si>
  <si>
    <t>ROUND(SUM(I$ROW_ID_SOMMANO_INIT$:I$ROW_ID_SOMMANO_FINE$),2)</t>
  </si>
  <si>
    <t>3.00</t>
  </si>
  <si>
    <t>1693.09</t>
  </si>
  <si>
    <t>ROUND(PRODUCT(I$ROW_SOMMANO_QTA$:J$ROW_UNITARIO$),2)</t>
  </si>
  <si>
    <t>5079.27</t>
  </si>
  <si>
    <t/>
  </si>
  <si>
    <t>ROUND(SUM(K4:K$ROW_ULTIMA_VOCE$),2)</t>
  </si>
  <si>
    <t>5509900.92</t>
  </si>
  <!--$NUOVAVOCE$-->
</sst>
</file>

<file path=xl/styles.xml><?xml version="1.0" encoding="utf-8"?>
<styleSheet xmlns="http://schemas.openxmlformats.org/spreadsheetml/2006/main">
  <numFmts count="8">
    <numFmt numFmtId="1" formatCode="#.######;"/>
    <numFmt numFmtId="2" formatCode="0.00"/>
    <numFmt numFmtId="3" formatCode="0.00"/>
    <numFmt numFmtId="4" formatCode="0.000"/>
    <numFmt numFmtId="5" formatCode="0.000"/>
    <numFmt numFmtId="6" formatCode="0.00"/>
    <numFmt numFmtId="7" formatCode="0.00"/>
    <numFmt numFmtId="8" formatCode="0.00"/>
  </numFmts>
  <fonts count="14">
    <font>
      <sz val="8"/>
      <name val="Tahoma"/>
    </font>
    <font>
      <sz val="8"/>
      <name val="Tahoma"/>
    </font>
    <font>
      <b/>
      <sz val="8"/>
      <name val="Tahoma"/>
    </font>
    <font>
      <b/>
      <sz val="10"/>
      <color indexed="9"/>
      <name val="Tahoma"/>
    </font>
    <font>
      <b/>
      <sz val="10"/>
      <color indexed="17"/>
      <name val="Tahoma"/>
    </font>
    <font>
      <sz val="6"/>
      <name val="Tahoma"/>
    </font>
    <font>
      <sz val="10"/>
      <color indexed="17"/>
      <name val="Tahoma"/>
      <family val="2"/>
    </font>
    <font>
      <b/>
      <sz val="6"/>
      <name val="Tahoma"/>
    </font>
    <font>
      <b/>
      <sz val="9"/>
      <color indexed="17"/>
      <name val="Tahoma"/>
    </font>
    <font>
      <b/>
      <sz val="10"/>
      <color indexed="17"/>
      <name val="Tahoma"/>
      <family val="2"/>
    </font>
    <font>
      <sz val="6"/>
      <name val="Tahoma"/>
      <family val="2"/>
    </font>
    <font>
      <sz val="8"/>
      <color rgb="FFFF0000"/>
      <name val="Tahoma"/>
      <family val="2"/>
    </font>
    <font>
      <sz val="8"/>
      <color rgb="FF002060"/>
      <name val="Tahoma"/>
      <family val="2"/>
    </font>
    <font>
      <sz val="8"/>
      <color rgb="FF00B0F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0">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right style="thin">
        <color indexed="17"/>
      </right>
      <top/>
      <bottom style="medium">
        <color indexed="17"/>
      </bottom>
      <diagonal/>
    </border>
    <border>
      <left style="thin">
        <color indexed="17"/>
      </left>
      <right/>
      <top style="double">
        <color indexed="17"/>
      </top>
      <bottom/>
      <diagonal/>
    </border>
    <border>
      <left style="thin">
        <color indexed="17"/>
      </left>
      <right/>
      <top/>
      <bottom/>
      <diagonal/>
    </border>
    <border>
      <left style="thin">
        <color indexed="17"/>
      </left>
      <right/>
      <top/>
      <bottom style="thin">
        <color indexed="17"/>
      </bottom>
      <diagonal/>
    </border>
  </borders>
  <cellStyleXfs count="1">
    <xf numFmtId="0" fontId="0" fillId="0" borderId="0"/>
  </cellStyleXfs>
  <cellXfs count="69">
    <xf numFmtId="0" fontId="0" fillId="0" borderId="0" xfId="0"/>
    <xf numFmtId="0" fontId="0" fillId="0" borderId="0" xfId="0" applyAlignment="1">
      <alignment horizontal="justify" vertical="top" wrapText="1"/>
    </xf>
    <xf numFmtId="49" fontId="0" fillId="0" borderId="0" xfId="0" applyNumberForma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2" xfId="0" applyFont="1" applyBorder="1" applyAlignment="1">
      <alignment horizontal="center"/>
    </xf>
    <xf numFmtId="0" fontId="6" fillId="0" borderId="3" xfId="0" applyFont="1" applyBorder="1" applyAlignment="1">
      <alignment horizontal="left"/>
    </xf>
    <xf numFmtId="0" fontId="6" fillId="0" borderId="6" xfId="0" applyFont="1" applyBorder="1"/>
    <xf numFmtId="0" fontId="2" fillId="0" borderId="0" xfId="0" applyFont="1"/>
    <xf numFmtId="49" fontId="4" fillId="2"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0" fillId="0" borderId="9"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1" fillId="0" borderId="0" xfId="0" applyNumberFormat="1" applyFont="1" applyFill="1" applyBorder="1" applyAlignment="1" applyProtection="1"/>
    <xf numFmtId="2" fontId="0" fillId="0" borderId="0" xfId="0" applyNumberFormat="1"/>
    <xf numFmtId="49" fontId="0" fillId="0" borderId="9" xfId="0" applyNumberFormat="1" applyFill="1" applyBorder="1"/>
    <xf numFmtId="49" fontId="0" fillId="0" borderId="10" xfId="0" applyNumberFormat="1" applyFill="1" applyBorder="1"/>
    <xf numFmtId="168" fontId="4" fillId="2" borderId="7" xfId="0" applyNumberFormat="1" applyFont="1" applyFill="1" applyBorder="1" applyAlignment="1">
      <alignment horizontal="center" vertical="center" wrapText="1"/>
    </xf>
    <xf numFmtId="168" fontId="0" fillId="0" borderId="9" xfId="0" applyNumberFormat="1" applyBorder="1" applyAlignment="1">
      <alignment horizontal="justify" vertical="top" wrapText="1"/>
    </xf>
    <xf numFmtId="2" fontId="8" fillId="2" borderId="7" xfId="0" applyNumberFormat="1" applyFont="1" applyFill="1" applyBorder="1" applyAlignment="1">
      <alignment horizontal="center" vertical="center" wrapText="1"/>
    </xf>
    <xf numFmtId="2" fontId="0" fillId="0" borderId="9" xfId="0" applyNumberFormat="1" applyBorder="1" applyAlignment="1">
      <alignment horizontal="right" wrapText="1"/>
    </xf>
    <xf numFmtId="169" fontId="8" fillId="2" borderId="7" xfId="0" applyNumberFormat="1" applyFont="1" applyFill="1" applyBorder="1" applyAlignment="1">
      <alignment horizontal="center" vertical="center" wrapText="1"/>
    </xf>
    <xf numFmtId="169" fontId="0" fillId="0" borderId="9" xfId="0" applyNumberFormat="1" applyBorder="1" applyAlignment="1">
      <alignment horizontal="right" wrapText="1"/>
    </xf>
    <xf numFmtId="2" fontId="4" fillId="2" borderId="7"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2" fontId="9" fillId="2" borderId="13" xfId="0" applyNumberFormat="1" applyFont="1" applyFill="1" applyBorder="1" applyAlignment="1">
      <alignment horizontal="center" vertical="center" wrapText="1"/>
    </xf>
    <xf numFmtId="174" fontId="0" fillId="0" borderId="11" xfId="0" applyNumberFormat="1" applyBorder="1" applyAlignment="1">
      <alignment horizontal="right" wrapText="1"/>
    </xf>
    <!--32-->
    <xf numFmtId="2" fontId="0" fillId="0" borderId="9" xfId="0" applyNumberFormat="1" applyBorder="1" applyAlignment="1">
      <alignment horizontal="right" vertical="top" wrapText="1"/>
    </xf>
    <!--32-->
    <!--33-->
    <xf numFmtId="3" fontId="0" fillId="0" borderId="9" xfId="0" applyNumberFormat="1" applyBorder="1" applyAlignment="1">
      <alignment horizontal="right" vertical="top" wrapText="1"/>
    </xf>
    <!--33-->
    <!--34-->
    <xf numFmtId="4" fontId="0" fillId="0" borderId="9" xfId="0" applyNumberFormat="1" applyBorder="1" applyAlignment="1">
      <alignment horizontal="right" vertical="top" wrapText="1"/>
    </xf>
    <!--34-->
    <!--35-->
    <xf numFmtId="5" fontId="0" fillId="0" borderId="9" xfId="0" applyNumberFormat="1" applyBorder="1" applyAlignment="1">
      <alignment horizontal="right" vertical="top" wrapText="1"/>
    </xf>
    <!--35-->
    <!--36-->
    <xf numFmtId="6" fontId="0" fillId="0" borderId="9" xfId="0" applyNumberFormat="1" applyBorder="1" applyAlignment="1">
      <alignment horizontal="right" vertical="top" wrapText="1"/>
    </xf>
    <!--36-->
    <!--37-->
    <xf numFmtId="7" fontId="0" fillId="0" borderId="9" xfId="0" applyNumberFormat="1" applyBorder="1" applyAlignment="1">
      <alignment horizontal="right" vertical="top" wrapText="1"/>
    </xf>
    <!--37-->
    <!--38-->
    <xf numFmtId="8" fontId="0" fillId="0" borderId="9" xfId="0" applyNumberFormat="1" applyBorder="1" applyAlignment="1">
      <alignment horizontal="right" vertical="top" wrapText="1"/>
    </xf>
    <!--38-->
    <xf numFmtId="168" fontId="0" fillId="0" borderId="12" xfId="0" applyNumberFormat="1" applyBorder="1" applyAlignment="1">
      <alignment horizontal="justify" vertical="top" wrapText="1"/>
    </xf>
    <xf numFmtId="2" fontId="0" fillId="0" borderId="12" xfId="0" applyNumberFormat="1" applyBorder="1" applyAlignment="1">
      <alignment horizontal="right" wrapText="1"/>
    </xf>
    <xf numFmtId="169" fontId="0" fillId="0" borderId="12" xfId="0" applyNumberFormat="1" applyBorder="1" applyAlignment="1">
      <alignment horizontal="right" wrapText="1"/>
    </xf>
    <xf numFmtId="2" fontId="0" fillId="0" borderId="14" xfId="0" applyNumberFormat="1" applyBorder="1" applyAlignment="1">
      <alignment horizontal="right" wrapText="1"/>
    </xf>
    <xf numFmtId="49" fontId="0" fillId="0" borderId="15" xfId="0" applyNumberFormat="1" applyFill="1" applyBorder="1"/>
    <xf numFmtId="49" fontId="0" fillId="0" borderId="12" xfId="0" applyNumberFormat="1" applyFill="1" applyBorder="1"/>
    <xf numFmtId="49" fontId="4" fillId="2" borderId="16" xfId="0" applyNumberFormat="1" applyFont="1" applyFill="1" applyBorder="1" applyAlignment="1">
      <alignment horizontal="center" vertical="center"/>
    </xf>
    <xf numFmtId="49" fontId="0" fillId="0" borderId="10" xfId="0" applyNumberFormat="1" applyFill="1" applyBorder="1" applyAlignment="1">
      <alignment horizontal="right" vertical="top"/>
    </xf>
    <xf numFmtId="49" fontId="0" fillId="0" borderId="15" xfId="0" applyNumberFormat="1" applyFill="1" applyBorder="1" applyAlignment="1">
      <alignment horizontal="right" vertical="top"/>
    </xf>
    <xf numFmtId="49" fontId="3" fillId="3" borderId="17" xfId="0" applyNumberFormat="1" applyFont="1" applyFill="1" applyBorder="1" applyAlignment="1">
      <alignment horizontal="center" vertical="center"/>
    </xf>
    <xf numFmtId="49" fontId="0" fillId="0" borderId="18" xfId="0" applyNumberFormat="1" applyFill="1" applyBorder="1"/>
    <xf numFmtId="49" fontId="0" fillId="0" borderId="19" xfId="0" applyNumberFormat="1" applyFill="1" applyBorder="1"/>
    <xf numFmtId="0" fontId="10" fillId="0" borderId="0" xfId="0" applyFont="1"/>
    <xf numFmtId="49" fontId="0" fillId="0" borderId="0" xfId="0" applyNumberFormat="1" applyFill="1" applyBorder="1" applyAlignment="1">
      <alignment horizontal="left" vertical="top"/>
    </xf>
    <xf numFmtId="49" fontId="0" fillId="0" borderId="18" xfId="0" applyNumberFormat="1" applyFill="1" applyBorder="1"/>
    <xf numFmtId="49" fontId="0" fillId="0" borderId="19" xfId="0" applyNumberFormat="1" applyFill="1" applyBorder="1"/>
    <xf numFmtId="0" fontId="10" fillId="0" borderId="0" xfId="0" applyFont="1"/>
    <xf numFmtId="49" fontId="0" fillId="0" borderId="0" xfId="0" applyNumberFormat="1" applyFill="1" applyBorder="1" applyAlignment="1">
      <alignment horizontal="left" vertical="top"/>
    </xf>
    <xf numFmtId="168" fontId="0" fillId="0" borderId="0" xfId="0" applyNumberFormat="1" applyBorder="1" applyAlignment="1">
      <alignment horizontal="justify" vertical="top" wrapText="1"/>
    </xf>
    <xf numFmtId="2" fontId="0" fillId="0" borderId="0" xfId="0" applyNumberFormat="1" applyBorder="1" applyAlignment="1">
      <alignment horizontal="right" wrapText="1"/>
    </xf>
    <xf numFmtId="169" fontId="0" fillId="0" borderId="0" xfId="0" applyNumberFormat="1" applyBorder="1" applyAlignment="1">
      <alignment horizontal="right" wrapText="1"/>
    </xf>
    <xf numFmtId="170" fontId="11" fillId="0" borderId="9" xfId="0" applyNumberFormat="1" applyFont="1" applyBorder="1" applyAlignment="1">
      <alignment horizontal="justify" vertical="top" wrapText="1"/>
    </xf>
    <xf numFmtId="171" fontId="11" fillId="0" borderId="9" xfId="0" applyNumberFormat="1" applyFont="1" applyBorder="1" applyAlignment="1">
      <alignment horizontal="right" vertical="top" wrapText="1"/>
    </xf>
    <xf numFmtId="172" fontId="12" fillId="0" borderId="9" xfId="0" applyNumberFormat="1" applyFont="1" applyBorder="1" applyAlignment="1">
      <alignment horizontal="justify" vertical="top" wrapText="1"/>
    </xf>
    <xf numFmtId="49" fontId="0" fillId="0" borderId="0" xfId="0" applyNumberFormat="1" applyFill="1" applyBorder="1"/>
    <xf numFmtId="6" fontId="13" fillId="0" borderId="9" xfId="0" applyNumberFormat="1" applyFont="1" applyBorder="1" applyAlignment="1">
      <alignment horizontal="right" vertical="top" wrapText="1"/>
    </xf>
    <!--32-->
    <xf numFmtId="2" fontId="11" fillId="0" borderId="9" xfId="0" applyNumberFormat="1" applyBorder="1" applyAlignment="1">
      <alignment horizontal="right" vertical="top" wrapText="1"/>
    </xf>
    <!--32-->
    <!--33-->
    <xf numFmtId="3" fontId="11" fillId="0" borderId="9" xfId="0" applyNumberFormat="1" applyBorder="1" applyAlignment="1">
      <alignment horizontal="right" vertical="top" wrapText="1"/>
    </xf>
    <!--33-->
    <!--34-->
    <xf numFmtId="4" fontId="11" fillId="0" borderId="9" xfId="0" applyNumberFormat="1" applyBorder="1" applyAlignment="1">
      <alignment horizontal="right" vertical="top" wrapText="1"/>
    </xf>
    <!--34-->
    <!--35-->
    <xf numFmtId="5" fontId="11" fillId="0" borderId="9" xfId="0" applyNumberFormat="1" applyBorder="1" applyAlignment="1">
      <alignment horizontal="right" vertical="top" wrapText="1"/>
    </xf>
    <!--35-->
    <!--36-->
    <xf numFmtId="6" fontId="11" fillId="0" borderId="9" xfId="0" applyNumberFormat="1" applyBorder="1" applyAlignment="1">
      <alignment horizontal="right" vertical="top" wrapText="1"/>
    </xf>
    <!--36-->
    <!--37-->
    <xf numFmtId="7" fontId="11" fillId="0" borderId="9" xfId="0" applyNumberFormat="1" applyBorder="1" applyAlignment="1">
      <alignment horizontal="right" vertical="top" wrapText="1"/>
    </xf>
    <!--37-->
    <!--38-->
    <xf numFmtId="8" fontId="11" fillId="0" borderId="9" xfId="0" applyNumberFormat="1" applyBorder="1" applyAlignment="1">
      <alignment horizontal="right" vertical="top" wrapText="1"/>
    </xf>
    <!--38-->
  </cellXfs>
  <cellStyles count="1">
    <cellStyle name="Normale" xfId="0" builtinId="0"/>
  </cellStyles>
  <dxfs count="48">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border outline="0">
        <left style="double">
          <color indexed="17"/>
        </left>
        <right style="double">
          <color indexed="17"/>
        </right>
      </border>
    </dxf>
    <dxf>
      <numFmt numFmtId="30" formatCode="@"/>
      <fill>
        <patternFill patternType="none">
          <fgColor indexed="64"/>
          <bgColor indexed="65"/>
        </patternFill>
      </fill>
      <border diagonalUp="0" diagonalDown="0">
        <left style="thin">
          <color indexed="17"/>
        </left>
        <right/>
        <top/>
        <bottom style="thin">
          <color indexed="17"/>
        </bottom>
        <vertical/>
        <horizontal/>
      </border>
    </dxf>
    <dxf>
      <numFmt numFmtId="30" formatCode="@"/>
      <fill>
        <patternFill patternType="none">
          <fgColor indexed="64"/>
          <bgColor indexed="65"/>
        </patternFill>
      </fill>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border diagonalUp="0" diagonalDown="0">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double">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9" formatCode="0.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9" formatCode="0.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8" formatCode="#.######;"/>
      <alignment horizontal="justify" vertical="top"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left" vertical="top"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right" vertical="top" textRotation="0" wrapText="0" indent="0" relativeIndent="0" justifyLastLine="0" shrinkToFit="0" mergeCell="0" readingOrder="0"/>
      <border diagonalUp="0" diagonalDown="0">
        <left/>
        <right style="thin">
          <color indexed="17"/>
        </right>
        <top/>
        <bottom style="thin">
          <color indexed="17"/>
        </bottom>
        <vertical/>
        <horizontal/>
      </border>
    </dxf>
  </dxfs>
  <tableStyles count="0" defaultTableStyle="TableStyleMedium9" defaultPivotStyle="PivotStyleLight16"/>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 edited with XMLSPY v5 rel. 2 U (http://www.xmlspy.com) by Guido Cianciulli (ACCA software S.p.A.) -->
<Relationships xmlns="http://schemas.openxmlformats.org/package/2006/relationships">
<!--$NUOVAVOCE$-->
</Relationships>

</file>

<file path=xl/drawings/drawing1.xml><?xml version="1.0" encoding="utf-8"?>
<!-- edited with XMLSPY v5 rel. 2 U (http://www.xmlspy.com) by Guido Cianciulli (ACCA software S.p.A.) -->
<xdr:wsDr xmlns:xdr="http://schemas.openxmlformats.org/drawingml/2006/spreadsheetDrawing" xmlns:a="http://schemas.openxmlformats.org/drawingml/2006/main">
  <!--$NUOVAVOCE$-->
</xdr:wsDr>
</file>

<file path=xl/tables/table1.xml><?xml version="1.0" encoding="utf-8"?>
<table xmlns="http://schemas.openxmlformats.org/spreadsheetml/2006/main" id="129" name="Elenco1" displayName="Elenco1" ref="B3:N6497" tableType="xml" totalsRowShown="0" tableBorderDxfId="34" connectionId="1">
  <tableColumns count="13">
    <tableColumn id="1" uniqueName=" " name=" " dataDxfId="47">
      <xmlColumnPr mapId="1" xpath="/ns1:Misurazioni/ns1:ItemVC/@Nr" xmlDataType="string"/>
    </tableColumn>
    <tableColumn id="2" uniqueName="  " name="  " dataDxfId="46">
      <xmlColumnPr mapId="1" xpath="/ns1:Misurazioni/ns1:ItemVC/@Tar" xmlDataType="string"/>
    </tableColumn>
    <tableColumn id="3" uniqueName="   " name="   " dataDxfId="45">
      <xmlColumnPr mapId="1" xpath="/ns1:Misurazioni/ns1:ItemVC/@Des" xmlDataType="string"/>
    </tableColumn>
    <tableColumn id="4" uniqueName="Par.ug" name="Par.ug" dataDxfId="44">
      <xmlColumnPr mapId="1" xpath="/ns1:Misurazioni/ns1:ItemVC/@Par.ug" xmlDataType="double"/>
    </tableColumn>
    <tableColumn id="5" uniqueName="Lung." name="Lung." dataDxfId="43">
      <xmlColumnPr mapId="1" xpath="/ns1:Misurazioni/ns1:ItemVC/@Lung." xmlDataType="double"/>
    </tableColumn>
    <tableColumn id="6" uniqueName="Larg." name="Larg." dataDxfId="42">
      <xmlColumnPr mapId="1" xpath="/ns1:Misurazioni/ns1:ItemVC/@Larg." xmlDataType="double"/>
    </tableColumn>
    <tableColumn id="7" uniqueName="H/peso" name="H/peso" dataDxfId="41">
      <xmlColumnPr mapId="1" xpath="/ns1:Misurazioni/ns1:ItemVC/@H/peso" xmlDataType="double"/>
    </tableColumn>
    <tableColumn id="8" uniqueName="    " name="    " dataDxfId="40">
      <xmlColumnPr mapId="1" xpath="/ns1:Misurazioni/ns1:ItemVC/@QT" xmlDataType="double"/>
    </tableColumn>
    <tableColumn id="9" uniqueName="unitario" name="unitario" dataDxfId="39">
      <xmlColumnPr mapId="1" xpath="/ns1:Misurazioni/ns1:ItemVC/@unitario" xmlDataType="double"/>
    </tableColumn>
    <tableColumn id="10" uniqueName="TOTALE" name="TOTALE" dataDxfId="38">
      <xmlColumnPr mapId="1" xpath="/ns1:Misurazioni/ns1:ItemVC/@TOTALE" xmlDataType="double"/>
    </tableColumn>
    <tableColumn id="11" uniqueName="ClDes" name="ClDes" dataDxfId="37">
      <xmlColumnPr mapId="1" xpath="/ns1:Misurazioni/ns1:ItemVC/@ClDes" xmlDataType="string"/>
    </tableColumn>
    <tableColumn id="12" uniqueName="ClQT" name="ClQT" dataDxfId="36">
      <xmlColumnPr mapId="1" xpath="/ns1:Misurazioni/ns1:ItemVC/@ClQT" xmlDataType="double"/>
    </tableColumn>
    <tableColumn id="13" uniqueName="Linha" name="Linha" dataDxfId="35">
      <xmlColumnPr mapId="1" xpath="/ns1:Misurazioni/ns1:ItemVC/@Line" xmlDataType="string"/>
    </tableColumn>
    <!--$NUOVACOLONNA_TABL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table" Target="../tables/table1.xml"/>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enableFormatConditionsCalculation="0">
    <tabColor indexed="50"/>
  </sheetPr>
  <dimension ref="A1:N6500"/>
  <sheetViews>
    <sheetView showGridLines="0" showZeros="0" tabSelected="1" workbookViewId="0">
      <selection activeCell="D15" sqref="D15"/>
    </sheetView>
  </sheetViews>
  <sheetFormatPr defaultColWidth="9.33203125" defaultRowHeight="10.5" customHeight="1"/>
  <cols>
    <col min="1" max="1" width="2.33203125" customWidth="1"/>
    <col min="2" max="2" width="5.5" customWidth="1"/>
    <col min="3" max="3" width="13.5" customWidth="1"/>
    <col min="4" max="4" width="55.5" style="1" customWidth="1"/>
    <col min="5" max="9" width="10.83203125" customWidth="1"/>
    <col min="10" max="10" width="12" customWidth="1"/>
    <col min="11" max="11" width="16" customWidth="1"/>
    <col min="12" max="12" width="8.5" hidden="1" customWidth="1"/>
    <col min="13" max="13" width="7.5" hidden="1" customWidth="1"/>
    <col min="14" max="14" width="7.1640625" hidden="1" customWidth="1"/>
    <col min="15" max="15" width="11.1640625" bestFit="1" customWidth="1"/>
    <col min="16" max="16" width="9.5" bestFit="1" customWidth="1"/>
    <!--$NUOVACOLONNA_SHEET$-->
    <col min="248" max="249" width="11.1640625" customWidth="1"/>
  </cols>
  <sheetData>
    <row r="1" spans="1:16" ht="11.25" customHeight="1" thickBot="1"/>
    <row r="2" spans="1:16" ht="16.5" customHeight="1" thickTop="1" thickBot="1">
      <c r="A2" s="2"/>
      <c r="B2" s="3" t="s">
        <v>5</v>
      </c>
      <c r="C2" s="4" t="s">
        <v>6</v>
      </c>
      <c r="D2" s="5" t="s">
        <v>7</v>
      </c>
      <c r="E2" s="6"/>
      <c r="F2" s="7" t="s">
        <v>8</v>
      </c>
      <c r="G2" s="7"/>
      <c r="H2" s="8"/>
      <c r="I2" s="9" t="s">
        <v>9</v>
      </c>
      <c r="J2" s="10" t="s">
        <v>10</v>
      </c>
      <c r="K2" s="11"/>
      <c r="L2" s="12"/>
      <c r="M2" s="12"/>
      <c r="N2" s="12"/>
      <!--$NUOVA_COL_INTESTAZIONE_RIGO2$-->
    </row>
    <row r="3" spans="1:16" ht="14.25" customHeight="1" thickTop="1" thickBot="1">
      <c r="B3" s="39" t="s">
        <v>11</v>
      </c>
      <c r="C3" s="13" t="s">
        <v>12</v>
      </c>
      <c r="D3" s="22" t="s">
        <v>13</v>
      </c>
      <c r="E3" s="24" t="s">
        <v>14</v>
      </c>
      <c r="F3" s="24" t="s">
        <v>15</v>
      </c>
      <c r="G3" s="26" t="s">
        <v>16</v>
      </c>
      <c r="H3" s="26" t="s">
        <v>17</v>
      </c>
      <c r="I3" s="28" t="s">
        <v>18</v>
      </c>
      <c r="J3" s="29" t="s">
        <v>19</v>
      </c>
      <c r="K3" s="30" t="s">
        <v>20</v>
      </c>
      <c r="L3" s="14" t="s">
        <v>21</v>
      </c>
      <c r="M3" s="15" t="s">
        <v>22</v>
      </c>
      <c r="N3" s="42" t="s">
        <v>23</v>
      </c>
      <!--$NUOVA_COL_INTESTAZIONE_RIGO3$-->
    </row>
    <row r="4" spans="1:16" ht="65.5" customHeight="1" thickTop="1" thickBot="1">
      <c r="B4" s="32" t="s">
        <v>27</v>
      </c>
      <c r="C4" s="23" t="s">
        <v>28</v>
      </c>
      <c r="D4" s="62" t="s">
        <v>29</v>
      </c>
      <c r="E4" s="32">
        <v/>
      </c>
      <c r="F4" s="33">
        <v/>
      </c>
      <c r="G4" s="34">
        <v/>
      </c>
      <c r="H4" s="35">
        <v/>
      </c>
      <c r="I4" s="36">
        <f/>
        <v/>
      </c>
      <c r="J4" s="32">
        <v/>
      </c>
      <c r="K4" s="32">
        <f/>
        <v/>
      </c>
      <c r="L4" s="32" t="s">
        <v/>
      </c>
      <c r="M4" s="32" t="s">
        <v/>
      </c>
      <c r="N4" s="32" t="s">
        <v/>
      </c>
      <!--$VAR_NUOVA_CELLA_PREZZI$-->
    </row>
    <row r="5" spans="1:16" ht="10.5" customHeight="1" thickTop="1" thickBot="1">
      <c r="B5" s="32" t="s">
        <v/>
      </c>
      <c r="C5" s="23" t="s">
        <v/>
      </c>
      <c r="D5" s="23" t="s">
        <v>30</v>
      </c>
      <c r="E5" s="32">
        <v/>
      </c>
      <c r="F5" s="33">
        <v/>
      </c>
      <c r="G5" s="34">
        <v/>
      </c>
      <c r="H5" s="35">
        <v/>
      </c>
      <c r="I5" s="36">
        <f/>
        <v/>
      </c>
      <c r="J5" s="32">
        <v/>
      </c>
      <c r="K5" s="32">
        <f/>
        <v/>
      </c>
      <c r="L5" s="32" t="s">
        <v/>
      </c>
      <c r="M5" s="32" t="s">
        <v/>
      </c>
      <c r="N5" s="32" t="s">
        <v/>
      </c>
      <!--$VAR_NUOVA_CELLA_PREZZI$-->
    </row>
    <row r="6" spans="1:16" ht="10.5" customHeight="1" thickTop="1" thickBot="1">
      <c r="B6" s="32" t="s">
        <v/>
      </c>
      <c r="C6" s="23" t="s">
        <v/>
      </c>
      <c r="D6" s="23" t="s">
        <v>31</v>
      </c>
      <c r="E6" s="32">
        <v/>
      </c>
      <c r="F6" s="33">
        <v/>
      </c>
      <c r="G6" s="34">
        <v/>
      </c>
      <c r="H6" s="35">
        <v>0</v>
      </c>
      <c r="I6" s="36">
        <f>ROUND(PRODUCT(E6:H6),2)</f>
        <v>0.00</v>
      </c>
      <c r="J6" s="32">
        <v/>
      </c>
      <c r="K6" s="32">
        <f/>
        <v/>
      </c>
      <c r="L6" s="32" t="s">
        <v/>
      </c>
      <c r="M6" s="32" t="s">
        <v/>
      </c>
      <c r="N6" s="32" t="s">
        <v/>
      </c>
      <!--$VAR_NUOVA_CELLA_PREZZI$-->
    </row>
    <row r="7" spans="1:16" ht="10.5" customHeight="1" thickTop="1" thickBot="1">
      <c r="B7" s="32" t="s">
        <v/>
      </c>
      <c r="C7" s="23" t="s">
        <v/>
      </c>
      <c r="D7" s="23" t="s">
        <v>38</v>
      </c>
      <c r="E7" s="32">
        <v>28.50</v>
      </c>
      <c r="F7" s="33">
        <v/>
      </c>
      <c r="G7" s="34">
        <v/>
      </c>
      <c r="H7" s="35">
        <v>3.100</v>
      </c>
      <c r="I7" s="36">
        <f>ROUND(PRODUCT(E7:H7),2)</f>
        <v>88.35</v>
      </c>
      <c r="J7" s="32">
        <v/>
      </c>
      <c r="K7" s="32">
        <f/>
        <v/>
      </c>
      <c r="L7" s="32" t="s">
        <v/>
      </c>
      <c r="M7" s="32" t="s">
        <v/>
      </c>
      <c r="N7" s="32" t="s">
        <v/>
      </c>
      <!--$VAR_NUOVA_CELLA_PREZZI$-->
    </row>
    <row r="8" spans="1:16" ht="10.5" customHeight="1" thickTop="1" thickBot="1">
      <c r="B8" s="32" t="s">
        <v/>
      </c>
      <c r="C8" s="23" t="s">
        <v/>
      </c>
      <c r="D8" s="23" t="s">
        <v>45</v>
      </c>
      <c r="E8" s="32">
        <v/>
      </c>
      <c r="F8" s="33">
        <v>7.60</v>
      </c>
      <c r="G8" s="34">
        <v>0.400</v>
      </c>
      <c r="H8" s="35">
        <v>3.000</v>
      </c>
      <c r="I8" s="36">
        <f>ROUND(PRODUCT(E8:H8),2)</f>
        <v>9.12</v>
      </c>
      <c r="J8" s="32">
        <v/>
      </c>
      <c r="K8" s="32">
        <f/>
        <v/>
      </c>
      <c r="L8" s="32" t="s">
        <v/>
      </c>
      <c r="M8" s="32" t="s">
        <v/>
      </c>
      <c r="N8" s="32" t="s">
        <v/>
      </c>
      <!--$VAR_NUOVA_CELLA_PREZZI$-->
    </row>
    <row r="9" spans="1:16" ht="10.5" customHeight="1" thickTop="1" thickBot="1">
      <c r="B9" s="32" t="s">
        <v/>
      </c>
      <c r="C9" s="23" t="s">
        <v/>
      </c>
      <c r="D9" s="23" t="s">
        <v>52</v>
      </c>
      <c r="E9" s="32">
        <v>2.00</v>
      </c>
      <c r="F9" s="33">
        <v/>
      </c>
      <c r="G9" s="34">
        <v/>
      </c>
      <c r="H9" s="35">
        <v>30.000</v>
      </c>
      <c r="I9" s="36">
        <f>ROUND(PRODUCT(E9:H9),2)</f>
        <v>60.00</v>
      </c>
      <c r="J9" s="32">
        <v/>
      </c>
      <c r="K9" s="32">
        <f/>
        <v/>
      </c>
      <c r="L9" s="32" t="s">
        <v/>
      </c>
      <c r="M9" s="32" t="s">
        <v/>
      </c>
      <c r="N9" s="32" t="s">
        <v/>
      </c>
      <!--$VAR_NUOVA_CELLA_PREZZI$-->
    </row>
    <row r="10" spans="1:16" ht="10.5" customHeight="1" thickTop="1" thickBot="1">
      <c r="B10" s="32" t="s">
        <v/>
      </c>
      <c r="C10" s="23" t="s">
        <v/>
      </c>
      <c r="D10" s="23" t="s">
        <v>59</v>
      </c>
      <c r="E10" s="32">
        <v/>
      </c>
      <c r="F10" s="33">
        <v>30.00</v>
      </c>
      <c r="G10" s="34">
        <v>0.400</v>
      </c>
      <c r="H10" s="35">
        <v>2.500</v>
      </c>
      <c r="I10" s="36">
        <f>ROUND(PRODUCT(E10:H10),2)</f>
        <v>30.00</v>
      </c>
      <c r="J10" s="32">
        <v/>
      </c>
      <c r="K10" s="32">
        <f/>
        <v/>
      </c>
      <c r="L10" s="32" t="s">
        <v/>
      </c>
      <c r="M10" s="32" t="s">
        <v/>
      </c>
      <c r="N10" s="32" t="s">
        <v/>
      </c>
      <!--$VAR_NUOVA_CELLA_PREZZI$-->
    </row>
    <row r="11" spans="1:16" ht="10.5" customHeight="1" thickTop="1" thickBot="1">
      <c r="B11" s="32" t="s">
        <v/>
      </c>
      <c r="C11" s="23" t="s">
        <v/>
      </c>
      <c r="D11" s="23" t="s">
        <v>66</v>
      </c>
      <c r="E11" s="32">
        <v>10.00</v>
      </c>
      <c r="F11" s="33">
        <v/>
      </c>
      <c r="G11" s="34">
        <v/>
      </c>
      <c r="H11" s="35">
        <v>2.500</v>
      </c>
      <c r="I11" s="36">
        <f>ROUND(PRODUCT(E11:H11),2)</f>
        <v>25.00</v>
      </c>
      <c r="J11" s="32">
        <v/>
      </c>
      <c r="K11" s="32">
        <f/>
        <v/>
      </c>
      <c r="L11" s="32" t="s">
        <v/>
      </c>
      <c r="M11" s="32" t="s">
        <v/>
      </c>
      <c r="N11" s="32" t="s">
        <v/>
      </c>
      <!--$VAR_NUOVA_CELLA_PREZZI$-->
    </row>
    <row r="12" spans="1:16" ht="10.5" customHeight="1" thickTop="1" thickBot="1">
      <c r="B12" s="32" t="s">
        <v/>
      </c>
      <c r="C12" s="23" t="s">
        <v/>
      </c>
      <c r="D12" s="32" t="s">
        <v/>
      </c>
      <c r="E12" s="32">
        <v/>
      </c>
      <c r="F12" s="33">
        <v/>
      </c>
      <c r="G12" s="34">
        <v/>
      </c>
      <c r="H12" s="35">
        <v/>
      </c>
      <c r="I12" s="36">
        <f/>
        <v/>
      </c>
      <c r="J12" s="32">
        <v/>
      </c>
      <c r="K12" s="32">
        <f/>
        <v/>
      </c>
      <c r="L12" s="32" t="s">
        <v/>
      </c>
      <c r="M12" s="32" t="s">
        <v/>
      </c>
      <c r="N12" s="32" t="s">
        <v>73</v>
      </c>
      <!--$VAR_NUOVA_CELLA_PREZZI$-->
    </row>
    <row r="13" spans="1:16" ht="10.5" customHeight="1" thickTop="1" thickBot="1">
      <c r="B13" s="32" t="s">
        <v/>
      </c>
      <c r="C13" s="23" t="s">
        <v/>
      </c>
      <c r="D13" s="32" t="s">
        <v>74</v>
      </c>
      <c r="E13" s="32">
        <v/>
      </c>
      <c r="F13" s="33">
        <v/>
      </c>
      <c r="G13" s="34">
        <v/>
      </c>
      <c r="H13" s="35">
        <v/>
      </c>
      <c r="I13" s="36">
        <f>ROUND(SUM(I5:I12),2)</f>
        <v>212.47</v>
      </c>
      <c r="J13" s="32">
        <v>13.55</v>
      </c>
      <c r="K13" s="32">
        <f>ROUND(PRODUCT(I13:J13),2)</f>
        <v>2878.97</v>
      </c>
      <c r="L13" s="32" t="s">
        <v/>
      </c>
      <c r="M13" s="32" t="s">
        <v/>
      </c>
      <c r="N13" s="32" t="s">
        <v/>
      </c>
      <!--$VAR_NUOVA_CELLA_PREZZI$-->
    </row>
    <row r="14" spans="1:16" ht="10.5" customHeight="1" thickTop="1" thickBot="1">
      <c r="B14" s="32" t="s">
        <v/>
      </c>
      <c r="C14" s="23" t="s">
        <v/>
      </c>
      <c r="D14" s="32" t="s">
        <v>80</v>
      </c>
      <c r="E14" s="32">
        <v/>
      </c>
      <c r="F14" s="33">
        <v/>
      </c>
      <c r="G14" s="34">
        <v/>
      </c>
      <c r="H14" s="35">
        <v/>
      </c>
      <c r="I14" s="36">
        <f/>
        <v/>
      </c>
      <c r="J14" s="32">
        <v/>
      </c>
      <c r="K14" s="32">
        <f/>
        <v/>
      </c>
      <c r="L14" s="32" t="s">
        <v/>
      </c>
      <c r="M14" s="32" t="s">
        <v/>
      </c>
      <c r="N14" s="32" t="s">
        <v/>
      </c>
      <!--$VAR_NUOVA_CELLA_PREZZI$-->
    </row>
    <row r="15" spans="1:16" ht="29.8333333333333" customHeight="1" thickTop="1" thickBot="1">
      <c r="B15" s="32" t="s">
        <v>81</v>
      </c>
      <c r="C15" s="23" t="s">
        <v>82</v>
      </c>
      <c r="D15" s="62" t="s">
        <v>83</v>
      </c>
      <c r="E15" s="32">
        <v/>
      </c>
      <c r="F15" s="33">
        <v/>
      </c>
      <c r="G15" s="34">
        <v/>
      </c>
      <c r="H15" s="35">
        <v/>
      </c>
      <c r="I15" s="36">
        <f/>
        <v/>
      </c>
      <c r="J15" s="32">
        <v/>
      </c>
      <c r="K15" s="32">
        <f/>
        <v/>
      </c>
      <c r="L15" s="32" t="s">
        <v/>
      </c>
      <c r="M15" s="32" t="s">
        <v/>
      </c>
      <c r="N15" s="32" t="s">
        <v/>
      </c>
      <!--$VAR_NUOVA_CELLA_PREZZI$-->
    </row>
    <row r="16" spans="1:16" ht="10.5" customHeight="1" thickTop="1" thickBot="1">
      <c r="B16" s="32" t="s">
        <v/>
      </c>
      <c r="C16" s="23" t="s">
        <v/>
      </c>
      <c r="D16" s="23" t="s">
        <v>84</v>
      </c>
      <c r="E16" s="32">
        <v/>
      </c>
      <c r="F16" s="33">
        <v/>
      </c>
      <c r="G16" s="34">
        <v/>
      </c>
      <c r="H16" s="35">
        <v/>
      </c>
      <c r="I16" s="36">
        <f/>
        <v/>
      </c>
      <c r="J16" s="32">
        <v/>
      </c>
      <c r="K16" s="32">
        <f/>
        <v/>
      </c>
      <c r="L16" s="32" t="s">
        <v/>
      </c>
      <c r="M16" s="32" t="s">
        <v/>
      </c>
      <c r="N16" s="32" t="s">
        <v/>
      </c>
      <!--$VAR_NUOVA_CELLA_PREZZI$-->
    </row>
    <row r="17" spans="1:16" ht="10.5" customHeight="1" thickTop="1" thickBot="1">
      <c r="B17" s="32" t="s">
        <v/>
      </c>
      <c r="C17" s="23" t="s">
        <v/>
      </c>
      <c r="D17" s="23" t="s">
        <v>85</v>
      </c>
      <c r="E17" s="32">
        <v/>
      </c>
      <c r="F17" s="33">
        <v/>
      </c>
      <c r="G17" s="34">
        <v/>
      </c>
      <c r="H17" s="35">
        <v>0</v>
      </c>
      <c r="I17" s="36">
        <f>ROUND(PRODUCT(E17:H17),2)</f>
        <v>0.00</v>
      </c>
      <c r="J17" s="32">
        <v/>
      </c>
      <c r="K17" s="32">
        <f/>
        <v/>
      </c>
      <c r="L17" s="32" t="s">
        <v/>
      </c>
      <c r="M17" s="32" t="s">
        <v/>
      </c>
      <c r="N17" s="32" t="s">
        <v/>
      </c>
      <!--$VAR_NUOVA_CELLA_PREZZI$-->
    </row>
    <row r="18" spans="1:16" ht="10.5" customHeight="1" thickTop="1" thickBot="1">
      <c r="B18" s="32" t="s">
        <v/>
      </c>
      <c r="C18" s="23" t="s">
        <v/>
      </c>
      <c r="D18" s="23" t="s">
        <v>92</v>
      </c>
      <c r="E18" s="32">
        <v>14.60</v>
      </c>
      <c r="F18" s="33">
        <v/>
      </c>
      <c r="G18" s="34">
        <v/>
      </c>
      <c r="H18" s="35">
        <v/>
      </c>
      <c r="I18" s="36">
        <f>ROUND(PRODUCT(E18:H18),2)</f>
        <v>14.60</v>
      </c>
      <c r="J18" s="32">
        <v/>
      </c>
      <c r="K18" s="32">
        <f/>
        <v/>
      </c>
      <c r="L18" s="32" t="s">
        <v/>
      </c>
      <c r="M18" s="32" t="s">
        <v/>
      </c>
      <c r="N18" s="32" t="s">
        <v/>
      </c>
      <!--$VAR_NUOVA_CELLA_PREZZI$-->
    </row>
    <row r="19" spans="1:16" ht="10.5" customHeight="1" thickTop="1" thickBot="1">
      <c r="B19" s="32" t="s">
        <v/>
      </c>
      <c r="C19" s="23" t="s">
        <v/>
      </c>
      <c r="D19" s="23" t="s">
        <v>99</v>
      </c>
      <c r="E19" s="32">
        <v>35.64</v>
      </c>
      <c r="F19" s="33">
        <v/>
      </c>
      <c r="G19" s="34">
        <v/>
      </c>
      <c r="H19" s="35">
        <v/>
      </c>
      <c r="I19" s="36">
        <f>ROUND(PRODUCT(E19:H19),2)</f>
        <v>35.64</v>
      </c>
      <c r="J19" s="32">
        <v/>
      </c>
      <c r="K19" s="32">
        <f/>
        <v/>
      </c>
      <c r="L19" s="32" t="s">
        <v/>
      </c>
      <c r="M19" s="32" t="s">
        <v/>
      </c>
      <c r="N19" s="32" t="s">
        <v/>
      </c>
      <!--$VAR_NUOVA_CELLA_PREZZI$-->
    </row>
    <row r="20" spans="1:16" ht="10.5" customHeight="1" thickTop="1" thickBot="1">
      <c r="B20" s="32" t="s">
        <v/>
      </c>
      <c r="C20" s="23" t="s">
        <v/>
      </c>
      <c r="D20" s="23" t="s">
        <v>106</v>
      </c>
      <c r="E20" s="32">
        <v>6.50</v>
      </c>
      <c r="F20" s="33">
        <v/>
      </c>
      <c r="G20" s="34">
        <v>0.400</v>
      </c>
      <c r="H20" s="35">
        <v>1.300</v>
      </c>
      <c r="I20" s="36">
        <f>ROUND(PRODUCT(E20:H20),2)</f>
        <v>3.38</v>
      </c>
      <c r="J20" s="32">
        <v/>
      </c>
      <c r="K20" s="32">
        <f/>
        <v/>
      </c>
      <c r="L20" s="32" t="s">
        <v/>
      </c>
      <c r="M20" s="32" t="s">
        <v/>
      </c>
      <c r="N20" s="32" t="s">
        <v/>
      </c>
      <!--$VAR_NUOVA_CELLA_PREZZI$-->
    </row>
    <row r="21" spans="1:16" ht="10.5" customHeight="1" thickTop="1" thickBot="1">
      <c r="B21" s="32" t="s">
        <v/>
      </c>
      <c r="C21" s="23" t="s">
        <v/>
      </c>
      <c r="D21" s="23" t="s">
        <v>113</v>
      </c>
      <c r="E21" s="32">
        <v/>
      </c>
      <c r="F21" s="33">
        <v>323.00</v>
      </c>
      <c r="G21" s="34">
        <v>0.500</v>
      </c>
      <c r="H21" s="35">
        <v>0.700</v>
      </c>
      <c r="I21" s="36">
        <f>ROUND(PRODUCT(E21:H21),2)</f>
        <v>113.05</v>
      </c>
      <c r="J21" s="32">
        <v/>
      </c>
      <c r="K21" s="32">
        <f/>
        <v/>
      </c>
      <c r="L21" s="32" t="s">
        <v/>
      </c>
      <c r="M21" s="32" t="s">
        <v/>
      </c>
      <c r="N21" s="32" t="s">
        <v/>
      </c>
      <!--$VAR_NUOVA_CELLA_PREZZI$-->
    </row>
    <row r="22" spans="1:16" ht="10.5" customHeight="1" thickTop="1" thickBot="1">
      <c r="B22" s="32" t="s">
        <v/>
      </c>
      <c r="C22" s="23" t="s">
        <v/>
      </c>
      <c r="D22" s="23" t="s">
        <v>120</v>
      </c>
      <c r="E22" s="32">
        <v>0.50</v>
      </c>
      <c r="F22" s="33">
        <v>24.61</v>
      </c>
      <c r="G22" s="34">
        <v>2.130</v>
      </c>
      <c r="H22" s="35">
        <v>1.490</v>
      </c>
      <c r="I22" s="36">
        <f>ROUND(PRODUCT(E22:H22),2)</f>
        <v>39.05</v>
      </c>
      <c r="J22" s="32">
        <v/>
      </c>
      <c r="K22" s="32">
        <f/>
        <v/>
      </c>
      <c r="L22" s="32" t="s">
        <v/>
      </c>
      <c r="M22" s="32" t="s">
        <v/>
      </c>
      <c r="N22" s="32" t="s">
        <v/>
      </c>
      <!--$VAR_NUOVA_CELLA_PREZZI$-->
    </row>
    <row r="23" spans="1:16" ht="10.5" customHeight="1" thickTop="1" thickBot="1">
      <c r="B23" s="32" t="s">
        <v/>
      </c>
      <c r="C23" s="23" t="s">
        <v/>
      </c>
      <c r="D23" s="23" t="s">
        <v>127</v>
      </c>
      <c r="E23" s="32">
        <v>0.50</v>
      </c>
      <c r="F23" s="33">
        <v>25.40</v>
      </c>
      <c r="G23" s="34">
        <v>2.130</v>
      </c>
      <c r="H23" s="35">
        <v>1.490</v>
      </c>
      <c r="I23" s="36">
        <f>ROUND(PRODUCT(E23:H23),2)</f>
        <v>40.31</v>
      </c>
      <c r="J23" s="32">
        <v/>
      </c>
      <c r="K23" s="32">
        <f/>
        <v/>
      </c>
      <c r="L23" s="32" t="s">
        <v/>
      </c>
      <c r="M23" s="32" t="s">
        <v/>
      </c>
      <c r="N23" s="32" t="s">
        <v/>
      </c>
      <!--$VAR_NUOVA_CELLA_PREZZI$-->
    </row>
    <row r="24" spans="1:16" ht="10.5" customHeight="1" thickTop="1" thickBot="1">
      <c r="B24" s="32" t="s">
        <v/>
      </c>
      <c r="C24" s="23" t="s">
        <v/>
      </c>
      <c r="D24" s="23" t="s">
        <v>134</v>
      </c>
      <c r="E24" s="32">
        <v>0.50</v>
      </c>
      <c r="F24" s="33">
        <v>25.09</v>
      </c>
      <c r="G24" s="34">
        <v>2.130</v>
      </c>
      <c r="H24" s="35">
        <v>1.490</v>
      </c>
      <c r="I24" s="36">
        <f>ROUND(PRODUCT(E24:H24),2)</f>
        <v>39.81</v>
      </c>
      <c r="J24" s="32">
        <v/>
      </c>
      <c r="K24" s="32">
        <f/>
        <v/>
      </c>
      <c r="L24" s="32" t="s">
        <v/>
      </c>
      <c r="M24" s="32" t="s">
        <v/>
      </c>
      <c r="N24" s="32" t="s">
        <v/>
      </c>
      <!--$VAR_NUOVA_CELLA_PREZZI$-->
    </row>
    <row r="25" spans="1:16" ht="10.5" customHeight="1" thickTop="1" thickBot="1">
      <c r="B25" s="32" t="s">
        <v/>
      </c>
      <c r="C25" s="23" t="s">
        <v/>
      </c>
      <c r="D25" s="23" t="s">
        <v>141</v>
      </c>
      <c r="E25" s="32">
        <v/>
      </c>
      <c r="F25" s="33">
        <v>608.30</v>
      </c>
      <c r="G25" s="34">
        <v>0.150</v>
      </c>
      <c r="H25" s="35">
        <v>0.300</v>
      </c>
      <c r="I25" s="36">
        <f>ROUND(PRODUCT(E25:H25),2)</f>
        <v>27.37</v>
      </c>
      <c r="J25" s="32">
        <v/>
      </c>
      <c r="K25" s="32">
        <f/>
        <v/>
      </c>
      <c r="L25" s="32" t="s">
        <v/>
      </c>
      <c r="M25" s="32" t="s">
        <v/>
      </c>
      <c r="N25" s="32" t="s">
        <v/>
      </c>
      <!--$VAR_NUOVA_CELLA_PREZZI$-->
    </row>
    <row r="26" spans="1:16" ht="10.5" customHeight="1" thickTop="1" thickBot="1">
      <c r="B26" s="32" t="s">
        <v/>
      </c>
      <c r="C26" s="23" t="s">
        <v/>
      </c>
      <c r="D26" s="23" t="s">
        <v>148</v>
      </c>
      <c r="E26" s="32">
        <v>15.00</v>
      </c>
      <c r="F26" s="33">
        <v>0.20</v>
      </c>
      <c r="G26" s="34">
        <v/>
      </c>
      <c r="H26" s="35">
        <v>1.300</v>
      </c>
      <c r="I26" s="36">
        <f>ROUND(PRODUCT(E26:H26),2)</f>
        <v>3.90</v>
      </c>
      <c r="J26" s="32">
        <v/>
      </c>
      <c r="K26" s="32">
        <f/>
        <v/>
      </c>
      <c r="L26" s="32" t="s">
        <v/>
      </c>
      <c r="M26" s="32" t="s">
        <v/>
      </c>
      <c r="N26" s="32" t="s">
        <v/>
      </c>
      <!--$VAR_NUOVA_CELLA_PREZZI$-->
    </row>
    <row r="27" spans="1:16" ht="10.5" customHeight="1" thickTop="1" thickBot="1">
      <c r="B27" s="32" t="s">
        <v/>
      </c>
      <c r="C27" s="23" t="s">
        <v/>
      </c>
      <c r="D27" s="32" t="s">
        <v/>
      </c>
      <c r="E27" s="32">
        <v/>
      </c>
      <c r="F27" s="33">
        <v/>
      </c>
      <c r="G27" s="34">
        <v/>
      </c>
      <c r="H27" s="35">
        <v/>
      </c>
      <c r="I27" s="36">
        <f/>
        <v/>
      </c>
      <c r="J27" s="32">
        <v/>
      </c>
      <c r="K27" s="32">
        <f/>
        <v/>
      </c>
      <c r="L27" s="32" t="s">
        <v/>
      </c>
      <c r="M27" s="32" t="s">
        <v/>
      </c>
      <c r="N27" s="32" t="s">
        <v>155</v>
      </c>
      <!--$VAR_NUOVA_CELLA_PREZZI$-->
    </row>
    <row r="28" spans="1:16" ht="10.5" customHeight="1" thickTop="1" thickBot="1">
      <c r="B28" s="32" t="s">
        <v/>
      </c>
      <c r="C28" s="23" t="s">
        <v/>
      </c>
      <c r="D28" s="32" t="s">
        <v>156</v>
      </c>
      <c r="E28" s="32">
        <v/>
      </c>
      <c r="F28" s="33">
        <v/>
      </c>
      <c r="G28" s="34">
        <v/>
      </c>
      <c r="H28" s="35">
        <v/>
      </c>
      <c r="I28" s="36">
        <f>ROUND(SUM(I16:I27),2)</f>
        <v>317.11</v>
      </c>
      <c r="J28" s="32">
        <v>11.29</v>
      </c>
      <c r="K28" s="32">
        <f>ROUND(PRODUCT(I28:J28),2)</f>
        <v>3580.17</v>
      </c>
      <c r="L28" s="32" t="s">
        <v/>
      </c>
      <c r="M28" s="32" t="s">
        <v/>
      </c>
      <c r="N28" s="32" t="s">
        <v/>
      </c>
      <!--$VAR_NUOVA_CELLA_PREZZI$-->
    </row>
    <row r="29" spans="1:16" ht="10.5" customHeight="1" thickTop="1" thickBot="1">
      <c r="B29" s="32" t="s">
        <v/>
      </c>
      <c r="C29" s="23" t="s">
        <v/>
      </c>
      <c r="D29" s="32" t="s">
        <v>162</v>
      </c>
      <c r="E29" s="32">
        <v/>
      </c>
      <c r="F29" s="33">
        <v/>
      </c>
      <c r="G29" s="34">
        <v/>
      </c>
      <c r="H29" s="35">
        <v/>
      </c>
      <c r="I29" s="36">
        <f/>
        <v/>
      </c>
      <c r="J29" s="32">
        <v/>
      </c>
      <c r="K29" s="32">
        <f/>
        <v/>
      </c>
      <c r="L29" s="32" t="s">
        <v/>
      </c>
      <c r="M29" s="32" t="s">
        <v/>
      </c>
      <c r="N29" s="32" t="s">
        <v/>
      </c>
      <!--$VAR_NUOVA_CELLA_PREZZI$-->
    </row>
    <row r="30" spans="1:16" ht="33" customHeight="1" thickTop="1" thickBot="1">
      <c r="B30" s="32" t="s">
        <v>163</v>
      </c>
      <c r="C30" s="23" t="s">
        <v>164</v>
      </c>
      <c r="D30" s="62" t="s">
        <v>165</v>
      </c>
      <c r="E30" s="32">
        <v/>
      </c>
      <c r="F30" s="33">
        <v/>
      </c>
      <c r="G30" s="34">
        <v/>
      </c>
      <c r="H30" s="35">
        <v/>
      </c>
      <c r="I30" s="36">
        <f/>
        <v/>
      </c>
      <c r="J30" s="32">
        <v/>
      </c>
      <c r="K30" s="32">
        <f/>
        <v/>
      </c>
      <c r="L30" s="32" t="s">
        <v/>
      </c>
      <c r="M30" s="32" t="s">
        <v/>
      </c>
      <c r="N30" s="32" t="s">
        <v/>
      </c>
      <!--$VAR_NUOVA_CELLA_PREZZI$-->
    </row>
    <row r="31" spans="1:16" ht="10.5" customHeight="1" thickTop="1" thickBot="1">
      <c r="B31" s="32" t="s">
        <v/>
      </c>
      <c r="C31" s="23" t="s">
        <v/>
      </c>
      <c r="D31" s="23" t="s">
        <v>166</v>
      </c>
      <c r="E31" s="32">
        <v/>
      </c>
      <c r="F31" s="33">
        <v/>
      </c>
      <c r="G31" s="34">
        <v/>
      </c>
      <c r="H31" s="35">
        <v/>
      </c>
      <c r="I31" s="36">
        <f/>
        <v/>
      </c>
      <c r="J31" s="32">
        <v/>
      </c>
      <c r="K31" s="32">
        <f/>
        <v/>
      </c>
      <c r="L31" s="32" t="s">
        <v/>
      </c>
      <c r="M31" s="32" t="s">
        <v/>
      </c>
      <c r="N31" s="32" t="s">
        <v/>
      </c>
      <!--$VAR_NUOVA_CELLA_PREZZI$-->
    </row>
    <row r="32" spans="1:16" ht="10.5" customHeight="1" thickTop="1" thickBot="1">
      <c r="B32" s="32" t="s">
        <v/>
      </c>
      <c r="C32" s="23" t="s">
        <v/>
      </c>
      <c r="D32" s="23" t="s">
        <v>167</v>
      </c>
      <c r="E32" s="32">
        <v/>
      </c>
      <c r="F32" s="33">
        <v/>
      </c>
      <c r="G32" s="34">
        <v/>
      </c>
      <c r="H32" s="35">
        <v>0</v>
      </c>
      <c r="I32" s="36">
        <f>ROUND(PRODUCT(E32:H32),2)</f>
        <v>0.00</v>
      </c>
      <c r="J32" s="32">
        <v/>
      </c>
      <c r="K32" s="32">
        <f/>
        <v/>
      </c>
      <c r="L32" s="32" t="s">
        <v/>
      </c>
      <c r="M32" s="32" t="s">
        <v/>
      </c>
      <c r="N32" s="32" t="s">
        <v/>
      </c>
      <!--$VAR_NUOVA_CELLA_PREZZI$-->
    </row>
    <row r="33" spans="1:16" ht="10.5" customHeight="1" thickTop="1" thickBot="1">
      <c r="B33" s="32" t="s">
        <v/>
      </c>
      <c r="C33" s="23" t="s">
        <v/>
      </c>
      <c r="D33" s="23" t="s">
        <v>174</v>
      </c>
      <c r="E33" s="32">
        <v/>
      </c>
      <c r="F33" s="33">
        <v/>
      </c>
      <c r="G33" s="34">
        <v/>
      </c>
      <c r="H33" s="35">
        <v>0</v>
      </c>
      <c r="I33" s="36">
        <f>ROUND(PRODUCT(E33:H33),2)</f>
        <v>0.00</v>
      </c>
      <c r="J33" s="32">
        <v/>
      </c>
      <c r="K33" s="32">
        <f/>
        <v/>
      </c>
      <c r="L33" s="32" t="s">
        <v/>
      </c>
      <c r="M33" s="32" t="s">
        <v/>
      </c>
      <c r="N33" s="32" t="s">
        <v/>
      </c>
      <!--$VAR_NUOVA_CELLA_PREZZI$-->
    </row>
    <row r="34" spans="1:16" ht="10.5" customHeight="1" thickTop="1" thickBot="1">
      <c r="B34" s="32" t="s">
        <v/>
      </c>
      <c r="C34" s="23" t="s">
        <v/>
      </c>
      <c r="D34" s="23" t="s">
        <v>181</v>
      </c>
      <c r="E34" s="32">
        <v>11.31</v>
      </c>
      <c r="F34" s="33">
        <v/>
      </c>
      <c r="G34" s="34">
        <v/>
      </c>
      <c r="H34" s="35">
        <v>0.800</v>
      </c>
      <c r="I34" s="36">
        <f>ROUND(PRODUCT(E34:H34),2)</f>
        <v>9.05</v>
      </c>
      <c r="J34" s="32">
        <v/>
      </c>
      <c r="K34" s="32">
        <f/>
        <v/>
      </c>
      <c r="L34" s="32" t="s">
        <v/>
      </c>
      <c r="M34" s="32" t="s">
        <v/>
      </c>
      <c r="N34" s="32" t="s">
        <v/>
      </c>
      <!--$VAR_NUOVA_CELLA_PREZZI$-->
    </row>
    <row r="35" spans="1:16" ht="10.5" customHeight="1" thickTop="1" thickBot="1">
      <c r="B35" s="32" t="s">
        <v/>
      </c>
      <c r="C35" s="23" t="s">
        <v/>
      </c>
      <c r="D35" s="23" t="s">
        <v>188</v>
      </c>
      <c r="E35" s="32">
        <v/>
      </c>
      <c r="F35" s="33">
        <v/>
      </c>
      <c r="G35" s="34">
        <v/>
      </c>
      <c r="H35" s="35">
        <v>0</v>
      </c>
      <c r="I35" s="36">
        <f>ROUND(PRODUCT(E35:H35),2)</f>
        <v>0.00</v>
      </c>
      <c r="J35" s="32">
        <v/>
      </c>
      <c r="K35" s="32">
        <f/>
        <v/>
      </c>
      <c r="L35" s="32" t="s">
        <v/>
      </c>
      <c r="M35" s="32" t="s">
        <v/>
      </c>
      <c r="N35" s="32" t="s">
        <v/>
      </c>
      <!--$VAR_NUOVA_CELLA_PREZZI$-->
    </row>
    <row r="36" spans="1:16" ht="10.5" customHeight="1" thickTop="1" thickBot="1">
      <c r="B36" s="32" t="s">
        <v/>
      </c>
      <c r="C36" s="23" t="s">
        <v/>
      </c>
      <c r="D36" s="23" t="s">
        <v>195</v>
      </c>
      <c r="E36" s="32">
        <v>16.45</v>
      </c>
      <c r="F36" s="33">
        <v/>
      </c>
      <c r="G36" s="34">
        <v/>
      </c>
      <c r="H36" s="35">
        <v>0.630</v>
      </c>
      <c r="I36" s="36">
        <f>ROUND(PRODUCT(E36:H36),2)</f>
        <v>10.36</v>
      </c>
      <c r="J36" s="32">
        <v/>
      </c>
      <c r="K36" s="32">
        <f/>
        <v/>
      </c>
      <c r="L36" s="32" t="s">
        <v/>
      </c>
      <c r="M36" s="32" t="s">
        <v/>
      </c>
      <c r="N36" s="32" t="s">
        <v/>
      </c>
      <!--$VAR_NUOVA_CELLA_PREZZI$-->
    </row>
    <row r="37" spans="1:16" ht="10.5" customHeight="1" thickTop="1" thickBot="1">
      <c r="B37" s="32" t="s">
        <v/>
      </c>
      <c r="C37" s="23" t="s">
        <v/>
      </c>
      <c r="D37" s="23" t="s">
        <v>202</v>
      </c>
      <c r="E37" s="32">
        <v>6.10</v>
      </c>
      <c r="F37" s="33">
        <v/>
      </c>
      <c r="G37" s="34">
        <v/>
      </c>
      <c r="H37" s="35">
        <v>0.630</v>
      </c>
      <c r="I37" s="36">
        <f>ROUND(PRODUCT(E37:H37),2)</f>
        <v>3.84</v>
      </c>
      <c r="J37" s="32">
        <v/>
      </c>
      <c r="K37" s="32">
        <f/>
        <v/>
      </c>
      <c r="L37" s="32" t="s">
        <v/>
      </c>
      <c r="M37" s="32" t="s">
        <v/>
      </c>
      <c r="N37" s="32" t="s">
        <v/>
      </c>
      <!--$VAR_NUOVA_CELLA_PREZZI$-->
    </row>
    <row r="38" spans="1:16" ht="10.5" customHeight="1" thickTop="1" thickBot="1">
      <c r="B38" s="32" t="s">
        <v/>
      </c>
      <c r="C38" s="23" t="s">
        <v/>
      </c>
      <c r="D38" s="23" t="s">
        <v>209</v>
      </c>
      <c r="E38" s="32">
        <v>17.04</v>
      </c>
      <c r="F38" s="33">
        <v/>
      </c>
      <c r="G38" s="34">
        <v/>
      </c>
      <c r="H38" s="35">
        <v>0.630</v>
      </c>
      <c r="I38" s="36">
        <f>ROUND(PRODUCT(E38:H38),2)</f>
        <v>10.74</v>
      </c>
      <c r="J38" s="32">
        <v/>
      </c>
      <c r="K38" s="32">
        <f/>
        <v/>
      </c>
      <c r="L38" s="32" t="s">
        <v/>
      </c>
      <c r="M38" s="32" t="s">
        <v/>
      </c>
      <c r="N38" s="32" t="s">
        <v/>
      </c>
      <!--$VAR_NUOVA_CELLA_PREZZI$-->
    </row>
    <row r="39" spans="1:16" ht="10.5" customHeight="1" thickTop="1" thickBot="1">
      <c r="B39" s="32" t="s">
        <v/>
      </c>
      <c r="C39" s="23" t="s">
        <v/>
      </c>
      <c r="D39" s="23" t="s">
        <v>216</v>
      </c>
      <c r="E39" s="32">
        <v>48.90</v>
      </c>
      <c r="F39" s="33">
        <v/>
      </c>
      <c r="G39" s="34">
        <v/>
      </c>
      <c r="H39" s="35">
        <v>0.630</v>
      </c>
      <c r="I39" s="36">
        <f>ROUND(PRODUCT(E39:H39),2)</f>
        <v>30.81</v>
      </c>
      <c r="J39" s="32">
        <v/>
      </c>
      <c r="K39" s="32">
        <f/>
        <v/>
      </c>
      <c r="L39" s="32" t="s">
        <v/>
      </c>
      <c r="M39" s="32" t="s">
        <v/>
      </c>
      <c r="N39" s="32" t="s">
        <v/>
      </c>
      <!--$VAR_NUOVA_CELLA_PREZZI$-->
    </row>
    <row r="40" spans="1:16" ht="10.5" customHeight="1" thickTop="1" thickBot="1">
      <c r="B40" s="32" t="s">
        <v/>
      </c>
      <c r="C40" s="23" t="s">
        <v/>
      </c>
      <c r="D40" s="23" t="s">
        <v>223</v>
      </c>
      <c r="E40" s="32">
        <v/>
      </c>
      <c r="F40" s="33">
        <v>1.79</v>
      </c>
      <c r="G40" s="34">
        <v>1.060</v>
      </c>
      <c r="H40" s="35">
        <v>0.630</v>
      </c>
      <c r="I40" s="36">
        <f>ROUND(PRODUCT(E40:H40),2)</f>
        <v>1.20</v>
      </c>
      <c r="J40" s="32">
        <v/>
      </c>
      <c r="K40" s="32">
        <f/>
        <v/>
      </c>
      <c r="L40" s="32" t="s">
        <v/>
      </c>
      <c r="M40" s="32" t="s">
        <v/>
      </c>
      <c r="N40" s="32" t="s">
        <v/>
      </c>
      <!--$VAR_NUOVA_CELLA_PREZZI$-->
    </row>
    <row r="41" spans="1:16" ht="10.5" customHeight="1" thickTop="1" thickBot="1">
      <c r="B41" s="32" t="s">
        <v/>
      </c>
      <c r="C41" s="23" t="s">
        <v/>
      </c>
      <c r="D41" s="23" t="s">
        <v>230</v>
      </c>
      <c r="E41" s="32">
        <v>5.08</v>
      </c>
      <c r="F41" s="33">
        <v/>
      </c>
      <c r="G41" s="34">
        <v/>
      </c>
      <c r="H41" s="35">
        <v>0.630</v>
      </c>
      <c r="I41" s="36">
        <f>ROUND(PRODUCT(E41:H41),2)</f>
        <v>3.20</v>
      </c>
      <c r="J41" s="32">
        <v/>
      </c>
      <c r="K41" s="32">
        <f/>
        <v/>
      </c>
      <c r="L41" s="32" t="s">
        <v/>
      </c>
      <c r="M41" s="32" t="s">
        <v/>
      </c>
      <c r="N41" s="32" t="s">
        <v/>
      </c>
      <!--$VAR_NUOVA_CELLA_PREZZI$-->
    </row>
    <row r="42" spans="1:16" ht="10.5" customHeight="1" thickTop="1" thickBot="1">
      <c r="B42" s="32" t="s">
        <v/>
      </c>
      <c r="C42" s="23" t="s">
        <v/>
      </c>
      <c r="D42" s="23" t="s">
        <v>237</v>
      </c>
      <c r="E42" s="32">
        <v>7.18</v>
      </c>
      <c r="F42" s="33">
        <v/>
      </c>
      <c r="G42" s="34">
        <v/>
      </c>
      <c r="H42" s="35">
        <v>0.630</v>
      </c>
      <c r="I42" s="36">
        <f>ROUND(PRODUCT(E42:H42),2)</f>
        <v>4.52</v>
      </c>
      <c r="J42" s="32">
        <v/>
      </c>
      <c r="K42" s="32">
        <f/>
        <v/>
      </c>
      <c r="L42" s="32" t="s">
        <v/>
      </c>
      <c r="M42" s="32" t="s">
        <v/>
      </c>
      <c r="N42" s="32" t="s">
        <v/>
      </c>
      <!--$VAR_NUOVA_CELLA_PREZZI$-->
    </row>
    <row r="43" spans="1:16" ht="10.5" customHeight="1" thickTop="1" thickBot="1">
      <c r="B43" s="32" t="s">
        <v/>
      </c>
      <c r="C43" s="23" t="s">
        <v/>
      </c>
      <c r="D43" s="23" t="s">
        <v>244</v>
      </c>
      <c r="E43" s="32">
        <v>24.75</v>
      </c>
      <c r="F43" s="33">
        <v/>
      </c>
      <c r="G43" s="34">
        <v/>
      </c>
      <c r="H43" s="35">
        <v>0.630</v>
      </c>
      <c r="I43" s="36">
        <f>ROUND(PRODUCT(E43:H43),2)</f>
        <v>15.59</v>
      </c>
      <c r="J43" s="32">
        <v/>
      </c>
      <c r="K43" s="32">
        <f/>
        <v/>
      </c>
      <c r="L43" s="32" t="s">
        <v/>
      </c>
      <c r="M43" s="32" t="s">
        <v/>
      </c>
      <c r="N43" s="32" t="s">
        <v/>
      </c>
      <!--$VAR_NUOVA_CELLA_PREZZI$-->
    </row>
    <row r="44" spans="1:16" ht="10.5" customHeight="1" thickTop="1" thickBot="1">
      <c r="B44" s="32" t="s">
        <v/>
      </c>
      <c r="C44" s="23" t="s">
        <v/>
      </c>
      <c r="D44" s="23" t="s">
        <v>251</v>
      </c>
      <c r="E44" s="32">
        <v>125.75</v>
      </c>
      <c r="F44" s="33">
        <v/>
      </c>
      <c r="G44" s="34">
        <v/>
      </c>
      <c r="H44" s="35">
        <v>0.630</v>
      </c>
      <c r="I44" s="36">
        <f>ROUND(PRODUCT(E44:H44),2)</f>
        <v>79.22</v>
      </c>
      <c r="J44" s="32">
        <v/>
      </c>
      <c r="K44" s="32">
        <f/>
        <v/>
      </c>
      <c r="L44" s="32" t="s">
        <v/>
      </c>
      <c r="M44" s="32" t="s">
        <v/>
      </c>
      <c r="N44" s="32" t="s">
        <v/>
      </c>
      <!--$VAR_NUOVA_CELLA_PREZZI$-->
    </row>
    <row r="45" spans="1:16" ht="10.5" customHeight="1" thickTop="1" thickBot="1">
      <c r="B45" s="32" t="s">
        <v/>
      </c>
      <c r="C45" s="23" t="s">
        <v/>
      </c>
      <c r="D45" s="23" t="s">
        <v>258</v>
      </c>
      <c r="E45" s="32">
        <v>49.86</v>
      </c>
      <c r="F45" s="33">
        <v/>
      </c>
      <c r="G45" s="34">
        <v/>
      </c>
      <c r="H45" s="35">
        <v>0.630</v>
      </c>
      <c r="I45" s="36">
        <f>ROUND(PRODUCT(E45:H45),2)</f>
        <v>31.41</v>
      </c>
      <c r="J45" s="32">
        <v/>
      </c>
      <c r="K45" s="32">
        <f/>
        <v/>
      </c>
      <c r="L45" s="32" t="s">
        <v/>
      </c>
      <c r="M45" s="32" t="s">
        <v/>
      </c>
      <c r="N45" s="32" t="s">
        <v/>
      </c>
      <!--$VAR_NUOVA_CELLA_PREZZI$-->
    </row>
    <row r="46" spans="1:16" ht="10.5" customHeight="1" thickTop="1" thickBot="1">
      <c r="B46" s="32" t="s">
        <v/>
      </c>
      <c r="C46" s="23" t="s">
        <v/>
      </c>
      <c r="D46" s="23" t="s">
        <v>265</v>
      </c>
      <c r="E46" s="32">
        <v>4.70</v>
      </c>
      <c r="F46" s="33">
        <v/>
      </c>
      <c r="G46" s="34">
        <v/>
      </c>
      <c r="H46" s="35">
        <v>0.630</v>
      </c>
      <c r="I46" s="36">
        <f>ROUND(PRODUCT(E46:H46),2)</f>
        <v>2.96</v>
      </c>
      <c r="J46" s="32">
        <v/>
      </c>
      <c r="K46" s="32">
        <f/>
        <v/>
      </c>
      <c r="L46" s="32" t="s">
        <v/>
      </c>
      <c r="M46" s="32" t="s">
        <v/>
      </c>
      <c r="N46" s="32" t="s">
        <v/>
      </c>
      <!--$VAR_NUOVA_CELLA_PREZZI$-->
    </row>
    <row r="47" spans="1:16" ht="10.5" customHeight="1" thickTop="1" thickBot="1">
      <c r="B47" s="32" t="s">
        <v/>
      </c>
      <c r="C47" s="23" t="s">
        <v/>
      </c>
      <c r="D47" s="23" t="s">
        <v>272</v>
      </c>
      <c r="E47" s="32">
        <v/>
      </c>
      <c r="F47" s="33">
        <v>0.94</v>
      </c>
      <c r="G47" s="34">
        <v>3.710</v>
      </c>
      <c r="H47" s="35">
        <v>0.630</v>
      </c>
      <c r="I47" s="36">
        <f>ROUND(PRODUCT(E47:H47),2)</f>
        <v>2.20</v>
      </c>
      <c r="J47" s="32">
        <v/>
      </c>
      <c r="K47" s="32">
        <f/>
        <v/>
      </c>
      <c r="L47" s="32" t="s">
        <v/>
      </c>
      <c r="M47" s="32" t="s">
        <v/>
      </c>
      <c r="N47" s="32" t="s">
        <v/>
      </c>
      <!--$VAR_NUOVA_CELLA_PREZZI$-->
    </row>
    <row r="48" spans="1:16" ht="10.5" customHeight="1" thickTop="1" thickBot="1">
      <c r="B48" s="32" t="s">
        <v/>
      </c>
      <c r="C48" s="23" t="s">
        <v/>
      </c>
      <c r="D48" s="23" t="s">
        <v>279</v>
      </c>
      <c r="E48" s="32">
        <v>7.49</v>
      </c>
      <c r="F48" s="33">
        <v/>
      </c>
      <c r="G48" s="34">
        <v/>
      </c>
      <c r="H48" s="35">
        <v>0.630</v>
      </c>
      <c r="I48" s="36">
        <f>ROUND(PRODUCT(E48:H48),2)</f>
        <v>4.72</v>
      </c>
      <c r="J48" s="32">
        <v/>
      </c>
      <c r="K48" s="32">
        <f/>
        <v/>
      </c>
      <c r="L48" s="32" t="s">
        <v/>
      </c>
      <c r="M48" s="32" t="s">
        <v/>
      </c>
      <c r="N48" s="32" t="s">
        <v/>
      </c>
      <!--$VAR_NUOVA_CELLA_PREZZI$-->
    </row>
    <row r="49" spans="1:16" ht="10.5" customHeight="1" thickTop="1" thickBot="1">
      <c r="B49" s="32" t="s">
        <v/>
      </c>
      <c r="C49" s="23" t="s">
        <v/>
      </c>
      <c r="D49" s="23" t="s">
        <v>286</v>
      </c>
      <c r="E49" s="32">
        <v>42.03</v>
      </c>
      <c r="F49" s="33">
        <v/>
      </c>
      <c r="G49" s="34">
        <v/>
      </c>
      <c r="H49" s="35">
        <v>0.630</v>
      </c>
      <c r="I49" s="36">
        <f>ROUND(PRODUCT(E49:H49),2)</f>
        <v>26.48</v>
      </c>
      <c r="J49" s="32">
        <v/>
      </c>
      <c r="K49" s="32">
        <f/>
        <v/>
      </c>
      <c r="L49" s="32" t="s">
        <v/>
      </c>
      <c r="M49" s="32" t="s">
        <v/>
      </c>
      <c r="N49" s="32" t="s">
        <v/>
      </c>
      <!--$VAR_NUOVA_CELLA_PREZZI$-->
    </row>
    <row r="50" spans="1:16" ht="10.5" customHeight="1" thickTop="1" thickBot="1">
      <c r="B50" s="32" t="s">
        <v/>
      </c>
      <c r="C50" s="23" t="s">
        <v/>
      </c>
      <c r="D50" s="23" t="s">
        <v>293</v>
      </c>
      <c r="E50" s="32">
        <v>23.18</v>
      </c>
      <c r="F50" s="33">
        <v/>
      </c>
      <c r="G50" s="34">
        <v/>
      </c>
      <c r="H50" s="35">
        <v>0.630</v>
      </c>
      <c r="I50" s="36">
        <f>ROUND(PRODUCT(E50:H50),2)</f>
        <v>14.60</v>
      </c>
      <c r="J50" s="32">
        <v/>
      </c>
      <c r="K50" s="32">
        <f/>
        <v/>
      </c>
      <c r="L50" s="32" t="s">
        <v/>
      </c>
      <c r="M50" s="32" t="s">
        <v/>
      </c>
      <c r="N50" s="32" t="s">
        <v/>
      </c>
      <!--$VAR_NUOVA_CELLA_PREZZI$-->
    </row>
    <row r="51" spans="1:16" ht="10.5" customHeight="1" thickTop="1" thickBot="1">
      <c r="B51" s="32" t="s">
        <v/>
      </c>
      <c r="C51" s="23" t="s">
        <v/>
      </c>
      <c r="D51" s="23" t="s">
        <v>300</v>
      </c>
      <c r="E51" s="32">
        <v>11.24</v>
      </c>
      <c r="F51" s="33">
        <v/>
      </c>
      <c r="G51" s="34">
        <v/>
      </c>
      <c r="H51" s="35">
        <v>0.630</v>
      </c>
      <c r="I51" s="36">
        <f>ROUND(PRODUCT(E51:H51),2)</f>
        <v>7.08</v>
      </c>
      <c r="J51" s="32">
        <v/>
      </c>
      <c r="K51" s="32">
        <f/>
        <v/>
      </c>
      <c r="L51" s="32" t="s">
        <v/>
      </c>
      <c r="M51" s="32" t="s">
        <v/>
      </c>
      <c r="N51" s="32" t="s">
        <v/>
      </c>
      <!--$VAR_NUOVA_CELLA_PREZZI$-->
    </row>
    <row r="52" spans="1:16" ht="10.5" customHeight="1" thickTop="1" thickBot="1">
      <c r="B52" s="32" t="s">
        <v/>
      </c>
      <c r="C52" s="23" t="s">
        <v/>
      </c>
      <c r="D52" s="23" t="s">
        <v>307</v>
      </c>
      <c r="E52" s="32">
        <v/>
      </c>
      <c r="F52" s="33">
        <v>2.56</v>
      </c>
      <c r="G52" s="34">
        <v>2.400</v>
      </c>
      <c r="H52" s="35">
        <v>2.270</v>
      </c>
      <c r="I52" s="36">
        <f>ROUND(PRODUCT(E52:H52),2)</f>
        <v>13.95</v>
      </c>
      <c r="J52" s="32">
        <v/>
      </c>
      <c r="K52" s="32">
        <f/>
        <v/>
      </c>
      <c r="L52" s="32" t="s">
        <v/>
      </c>
      <c r="M52" s="32" t="s">
        <v/>
      </c>
      <c r="N52" s="32" t="s">
        <v/>
      </c>
      <!--$VAR_NUOVA_CELLA_PREZZI$-->
    </row>
    <row r="53" spans="1:16" ht="10.5" customHeight="1" thickTop="1" thickBot="1">
      <c r="B53" s="32" t="s">
        <v/>
      </c>
      <c r="C53" s="23" t="s">
        <v/>
      </c>
      <c r="D53" s="23" t="s">
        <v>314</v>
      </c>
      <c r="E53" s="32">
        <v/>
      </c>
      <c r="F53" s="33">
        <v/>
      </c>
      <c r="G53" s="34">
        <v/>
      </c>
      <c r="H53" s="35">
        <v>0</v>
      </c>
      <c r="I53" s="36">
        <f>ROUND(PRODUCT(E53:H53),2)</f>
        <v>0.00</v>
      </c>
      <c r="J53" s="32">
        <v/>
      </c>
      <c r="K53" s="32">
        <f/>
        <v/>
      </c>
      <c r="L53" s="32" t="s">
        <v/>
      </c>
      <c r="M53" s="32" t="s">
        <v/>
      </c>
      <c r="N53" s="32" t="s">
        <v/>
      </c>
      <!--$VAR_NUOVA_CELLA_PREZZI$-->
    </row>
    <row r="54" spans="1:16" ht="10.5" customHeight="1" thickTop="1" thickBot="1">
      <c r="B54" s="32" t="s">
        <v/>
      </c>
      <c r="C54" s="23" t="s">
        <v/>
      </c>
      <c r="D54" s="23" t="s">
        <v>321</v>
      </c>
      <c r="E54" s="32">
        <v/>
      </c>
      <c r="F54" s="33">
        <v>1.20</v>
      </c>
      <c r="G54" s="34">
        <v>2.340</v>
      </c>
      <c r="H54" s="35">
        <v>0.340</v>
      </c>
      <c r="I54" s="36">
        <f>ROUND(PRODUCT(E54:H54),2)</f>
        <v>0.95</v>
      </c>
      <c r="J54" s="32">
        <v/>
      </c>
      <c r="K54" s="32">
        <f/>
        <v/>
      </c>
      <c r="L54" s="32" t="s">
        <v/>
      </c>
      <c r="M54" s="32" t="s">
        <v/>
      </c>
      <c r="N54" s="32" t="s">
        <v/>
      </c>
      <!--$VAR_NUOVA_CELLA_PREZZI$-->
    </row>
    <row r="55" spans="1:16" ht="10.5" customHeight="1" thickTop="1" thickBot="1">
      <c r="B55" s="32" t="s">
        <v/>
      </c>
      <c r="C55" s="23" t="s">
        <v/>
      </c>
      <c r="D55" s="23" t="s">
        <v>328</v>
      </c>
      <c r="E55" s="32">
        <v/>
      </c>
      <c r="F55" s="33">
        <v>8.18</v>
      </c>
      <c r="G55" s="34">
        <v>1.200</v>
      </c>
      <c r="H55" s="35">
        <v>0.340</v>
      </c>
      <c r="I55" s="36">
        <f>ROUND(PRODUCT(E55:H55),2)</f>
        <v>3.34</v>
      </c>
      <c r="J55" s="32">
        <v/>
      </c>
      <c r="K55" s="32">
        <f/>
        <v/>
      </c>
      <c r="L55" s="32" t="s">
        <v/>
      </c>
      <c r="M55" s="32" t="s">
        <v/>
      </c>
      <c r="N55" s="32" t="s">
        <v/>
      </c>
      <!--$VAR_NUOVA_CELLA_PREZZI$-->
    </row>
    <row r="56" spans="1:16" ht="10.5" customHeight="1" thickTop="1" thickBot="1">
      <c r="B56" s="32" t="s">
        <v/>
      </c>
      <c r="C56" s="23" t="s">
        <v/>
      </c>
      <c r="D56" s="23" t="s">
        <v>335</v>
      </c>
      <c r="E56" s="32">
        <v/>
      </c>
      <c r="F56" s="33">
        <v>7.80</v>
      </c>
      <c r="G56" s="34">
        <v>1.200</v>
      </c>
      <c r="H56" s="35">
        <v>0.340</v>
      </c>
      <c r="I56" s="36">
        <f>ROUND(PRODUCT(E56:H56),2)</f>
        <v>3.18</v>
      </c>
      <c r="J56" s="32">
        <v/>
      </c>
      <c r="K56" s="32">
        <f/>
        <v/>
      </c>
      <c r="L56" s="32" t="s">
        <v/>
      </c>
      <c r="M56" s="32" t="s">
        <v/>
      </c>
      <c r="N56" s="32" t="s">
        <v/>
      </c>
      <!--$VAR_NUOVA_CELLA_PREZZI$-->
    </row>
    <row r="57" spans="1:16" ht="10.5" customHeight="1" thickTop="1" thickBot="1">
      <c r="B57" s="32" t="s">
        <v/>
      </c>
      <c r="C57" s="23" t="s">
        <v/>
      </c>
      <c r="D57" s="23" t="s">
        <v>342</v>
      </c>
      <c r="E57" s="32">
        <v/>
      </c>
      <c r="F57" s="33">
        <v>7.80</v>
      </c>
      <c r="G57" s="34">
        <v>1.200</v>
      </c>
      <c r="H57" s="35">
        <v>0.340</v>
      </c>
      <c r="I57" s="36">
        <f>ROUND(PRODUCT(E57:H57),2)</f>
        <v>3.18</v>
      </c>
      <c r="J57" s="32">
        <v/>
      </c>
      <c r="K57" s="32">
        <f/>
        <v/>
      </c>
      <c r="L57" s="32" t="s">
        <v/>
      </c>
      <c r="M57" s="32" t="s">
        <v/>
      </c>
      <c r="N57" s="32" t="s">
        <v/>
      </c>
      <!--$VAR_NUOVA_CELLA_PREZZI$-->
    </row>
    <row r="58" spans="1:16" ht="10.5" customHeight="1" thickTop="1" thickBot="1">
      <c r="B58" s="32" t="s">
        <v/>
      </c>
      <c r="C58" s="23" t="s">
        <v/>
      </c>
      <c r="D58" s="23" t="s">
        <v>349</v>
      </c>
      <c r="E58" s="32">
        <v/>
      </c>
      <c r="F58" s="33">
        <v>1.20</v>
      </c>
      <c r="G58" s="34">
        <v>2.040</v>
      </c>
      <c r="H58" s="35">
        <v>0.340</v>
      </c>
      <c r="I58" s="36">
        <f>ROUND(PRODUCT(E58:H58),2)</f>
        <v>0.83</v>
      </c>
      <c r="J58" s="32">
        <v/>
      </c>
      <c r="K58" s="32">
        <f/>
        <v/>
      </c>
      <c r="L58" s="32" t="s">
        <v/>
      </c>
      <c r="M58" s="32" t="s">
        <v/>
      </c>
      <c r="N58" s="32" t="s">
        <v/>
      </c>
      <!--$VAR_NUOVA_CELLA_PREZZI$-->
    </row>
    <row r="59" spans="1:16" ht="10.5" customHeight="1" thickTop="1" thickBot="1">
      <c r="B59" s="32" t="s">
        <v/>
      </c>
      <c r="C59" s="23" t="s">
        <v/>
      </c>
      <c r="D59" s="23" t="s">
        <v>356</v>
      </c>
      <c r="E59" s="32">
        <v/>
      </c>
      <c r="F59" s="33">
        <v>13.02</v>
      </c>
      <c r="G59" s="34">
        <v>1.200</v>
      </c>
      <c r="H59" s="35">
        <v>0.340</v>
      </c>
      <c r="I59" s="36">
        <f>ROUND(PRODUCT(E59:H59),2)</f>
        <v>5.31</v>
      </c>
      <c r="J59" s="32">
        <v/>
      </c>
      <c r="K59" s="32">
        <f/>
        <v/>
      </c>
      <c r="L59" s="32" t="s">
        <v/>
      </c>
      <c r="M59" s="32" t="s">
        <v/>
      </c>
      <c r="N59" s="32" t="s">
        <v/>
      </c>
      <!--$VAR_NUOVA_CELLA_PREZZI$-->
    </row>
    <row r="60" spans="1:16" ht="10.5" customHeight="1" thickTop="1" thickBot="1">
      <c r="B60" s="32" t="s">
        <v/>
      </c>
      <c r="C60" s="23" t="s">
        <v/>
      </c>
      <c r="D60" s="23" t="s">
        <v>363</v>
      </c>
      <c r="E60" s="32">
        <v/>
      </c>
      <c r="F60" s="33">
        <v>13.14</v>
      </c>
      <c r="G60" s="34">
        <v>1.200</v>
      </c>
      <c r="H60" s="35">
        <v>0.340</v>
      </c>
      <c r="I60" s="36">
        <f>ROUND(PRODUCT(E60:H60),2)</f>
        <v>5.36</v>
      </c>
      <c r="J60" s="32">
        <v/>
      </c>
      <c r="K60" s="32">
        <f/>
        <v/>
      </c>
      <c r="L60" s="32" t="s">
        <v/>
      </c>
      <c r="M60" s="32" t="s">
        <v/>
      </c>
      <c r="N60" s="32" t="s">
        <v/>
      </c>
      <!--$VAR_NUOVA_CELLA_PREZZI$-->
    </row>
    <row r="61" spans="1:16" ht="10.5" customHeight="1" thickTop="1" thickBot="1">
      <c r="B61" s="32" t="s">
        <v/>
      </c>
      <c r="C61" s="23" t="s">
        <v/>
      </c>
      <c r="D61" s="23" t="s">
        <v>370</v>
      </c>
      <c r="E61" s="32">
        <v/>
      </c>
      <c r="F61" s="33">
        <v>1.20</v>
      </c>
      <c r="G61" s="34">
        <v>9.280</v>
      </c>
      <c r="H61" s="35">
        <v>0.340</v>
      </c>
      <c r="I61" s="36">
        <f>ROUND(PRODUCT(E61:H61),2)</f>
        <v>3.79</v>
      </c>
      <c r="J61" s="32">
        <v/>
      </c>
      <c r="K61" s="32">
        <f/>
        <v/>
      </c>
      <c r="L61" s="32" t="s">
        <v/>
      </c>
      <c r="M61" s="32" t="s">
        <v/>
      </c>
      <c r="N61" s="32" t="s">
        <v/>
      </c>
      <!--$VAR_NUOVA_CELLA_PREZZI$-->
    </row>
    <row r="62" spans="1:16" ht="10.5" customHeight="1" thickTop="1" thickBot="1">
      <c r="B62" s="32" t="s">
        <v/>
      </c>
      <c r="C62" s="23" t="s">
        <v/>
      </c>
      <c r="D62" s="23" t="s">
        <v>377</v>
      </c>
      <c r="E62" s="32">
        <v/>
      </c>
      <c r="F62" s="33">
        <v>1.20</v>
      </c>
      <c r="G62" s="34">
        <v>9.370</v>
      </c>
      <c r="H62" s="35">
        <v>0.340</v>
      </c>
      <c r="I62" s="36">
        <f>ROUND(PRODUCT(E62:H62),2)</f>
        <v>3.82</v>
      </c>
      <c r="J62" s="32">
        <v/>
      </c>
      <c r="K62" s="32">
        <f/>
        <v/>
      </c>
      <c r="L62" s="32" t="s">
        <v/>
      </c>
      <c r="M62" s="32" t="s">
        <v/>
      </c>
      <c r="N62" s="32" t="s">
        <v/>
      </c>
      <!--$VAR_NUOVA_CELLA_PREZZI$-->
    </row>
    <row r="63" spans="1:16" ht="10.5" customHeight="1" thickTop="1" thickBot="1">
      <c r="B63" s="32" t="s">
        <v/>
      </c>
      <c r="C63" s="23" t="s">
        <v/>
      </c>
      <c r="D63" s="23" t="s">
        <v>384</v>
      </c>
      <c r="E63" s="32">
        <v/>
      </c>
      <c r="F63" s="33">
        <v>1.20</v>
      </c>
      <c r="G63" s="34">
        <v>10.060</v>
      </c>
      <c r="H63" s="35">
        <v>0.340</v>
      </c>
      <c r="I63" s="36">
        <f>ROUND(PRODUCT(E63:H63),2)</f>
        <v>4.10</v>
      </c>
      <c r="J63" s="32">
        <v/>
      </c>
      <c r="K63" s="32">
        <f/>
        <v/>
      </c>
      <c r="L63" s="32" t="s">
        <v/>
      </c>
      <c r="M63" s="32" t="s">
        <v/>
      </c>
      <c r="N63" s="32" t="s">
        <v/>
      </c>
      <!--$VAR_NUOVA_CELLA_PREZZI$-->
    </row>
    <row r="64" spans="1:16" ht="10.5" customHeight="1" thickTop="1" thickBot="1">
      <c r="B64" s="32" t="s">
        <v/>
      </c>
      <c r="C64" s="23" t="s">
        <v/>
      </c>
      <c r="D64" s="23" t="s">
        <v>391</v>
      </c>
      <c r="E64" s="32">
        <v/>
      </c>
      <c r="F64" s="33">
        <v>1.20</v>
      </c>
      <c r="G64" s="34">
        <v>10.090</v>
      </c>
      <c r="H64" s="35">
        <v>0.340</v>
      </c>
      <c r="I64" s="36">
        <f>ROUND(PRODUCT(E64:H64),2)</f>
        <v>4.12</v>
      </c>
      <c r="J64" s="32">
        <v/>
      </c>
      <c r="K64" s="32">
        <f/>
        <v/>
      </c>
      <c r="L64" s="32" t="s">
        <v/>
      </c>
      <c r="M64" s="32" t="s">
        <v/>
      </c>
      <c r="N64" s="32" t="s">
        <v/>
      </c>
      <!--$VAR_NUOVA_CELLA_PREZZI$-->
    </row>
    <row r="65" spans="1:16" ht="10.5" customHeight="1" thickTop="1" thickBot="1">
      <c r="B65" s="32" t="s">
        <v/>
      </c>
      <c r="C65" s="23" t="s">
        <v/>
      </c>
      <c r="D65" s="23" t="s">
        <v>398</v>
      </c>
      <c r="E65" s="32">
        <v>2.00</v>
      </c>
      <c r="F65" s="33">
        <v>6.65</v>
      </c>
      <c r="G65" s="34">
        <v>1.200</v>
      </c>
      <c r="H65" s="35">
        <v>0.340</v>
      </c>
      <c r="I65" s="36">
        <f>ROUND(PRODUCT(E65:H65),2)</f>
        <v>5.43</v>
      </c>
      <c r="J65" s="32">
        <v/>
      </c>
      <c r="K65" s="32">
        <f/>
        <v/>
      </c>
      <c r="L65" s="32" t="s">
        <v/>
      </c>
      <c r="M65" s="32" t="s">
        <v/>
      </c>
      <c r="N65" s="32" t="s">
        <v/>
      </c>
      <!--$VAR_NUOVA_CELLA_PREZZI$-->
    </row>
    <row r="66" spans="1:16" ht="10.5" customHeight="1" thickTop="1" thickBot="1">
      <c r="B66" s="32" t="s">
        <v/>
      </c>
      <c r="C66" s="23" t="s">
        <v/>
      </c>
      <c r="D66" s="23" t="s">
        <v>405</v>
      </c>
      <c r="E66" s="32">
        <v/>
      </c>
      <c r="F66" s="33">
        <v>1.20</v>
      </c>
      <c r="G66" s="34">
        <v>3.970</v>
      </c>
      <c r="H66" s="35">
        <v>0.340</v>
      </c>
      <c r="I66" s="36">
        <f>ROUND(PRODUCT(E66:H66),2)</f>
        <v>1.62</v>
      </c>
      <c r="J66" s="32">
        <v/>
      </c>
      <c r="K66" s="32">
        <f/>
        <v/>
      </c>
      <c r="L66" s="32" t="s">
        <v/>
      </c>
      <c r="M66" s="32" t="s">
        <v/>
      </c>
      <c r="N66" s="32" t="s">
        <v/>
      </c>
      <!--$VAR_NUOVA_CELLA_PREZZI$-->
    </row>
    <row r="67" spans="1:16" ht="10.5" customHeight="1" thickTop="1" thickBot="1">
      <c r="B67" s="32" t="s">
        <v/>
      </c>
      <c r="C67" s="23" t="s">
        <v/>
      </c>
      <c r="D67" s="23" t="s">
        <v>412</v>
      </c>
      <c r="E67" s="32">
        <v/>
      </c>
      <c r="F67" s="33">
        <v/>
      </c>
      <c r="G67" s="34">
        <v/>
      </c>
      <c r="H67" s="35">
        <v>0</v>
      </c>
      <c r="I67" s="36">
        <f>ROUND(PRODUCT(E67:H67),2)</f>
        <v>0.00</v>
      </c>
      <c r="J67" s="32">
        <v/>
      </c>
      <c r="K67" s="32">
        <f/>
        <v/>
      </c>
      <c r="L67" s="32" t="s">
        <v/>
      </c>
      <c r="M67" s="32" t="s">
        <v/>
      </c>
      <c r="N67" s="32" t="s">
        <v/>
      </c>
      <!--$VAR_NUOVA_CELLA_PREZZI$-->
    </row>
    <row r="68" spans="1:16" ht="10.5" customHeight="1" thickTop="1" thickBot="1">
      <c r="B68" s="32" t="s">
        <v/>
      </c>
      <c r="C68" s="23" t="s">
        <v/>
      </c>
      <c r="D68" s="23" t="s">
        <v>419</v>
      </c>
      <c r="E68" s="32">
        <v>1.50</v>
      </c>
      <c r="F68" s="33">
        <v/>
      </c>
      <c r="G68" s="34">
        <v/>
      </c>
      <c r="H68" s="35">
        <v>3.100</v>
      </c>
      <c r="I68" s="36">
        <f>ROUND(PRODUCT(E68:H68),2)</f>
        <v>4.65</v>
      </c>
      <c r="J68" s="32">
        <v/>
      </c>
      <c r="K68" s="32">
        <f/>
        <v/>
      </c>
      <c r="L68" s="32" t="s">
        <v/>
      </c>
      <c r="M68" s="32" t="s">
        <v/>
      </c>
      <c r="N68" s="32" t="s">
        <v/>
      </c>
      <!--$VAR_NUOVA_CELLA_PREZZI$-->
    </row>
    <row r="69" spans="1:16" ht="10.5" customHeight="1" thickTop="1" thickBot="1">
      <c r="B69" s="32" t="s">
        <v/>
      </c>
      <c r="C69" s="23" t="s">
        <v/>
      </c>
      <c r="D69" s="23" t="s">
        <v>426</v>
      </c>
      <c r="E69" s="32">
        <v>3.60</v>
      </c>
      <c r="F69" s="33">
        <v>1.20</v>
      </c>
      <c r="G69" s="34">
        <v/>
      </c>
      <c r="H69" s="35">
        <v>1.500</v>
      </c>
      <c r="I69" s="36">
        <f>ROUND(PRODUCT(E69:H69),2)</f>
        <v>6.48</v>
      </c>
      <c r="J69" s="32">
        <v/>
      </c>
      <c r="K69" s="32">
        <f/>
        <v/>
      </c>
      <c r="L69" s="32" t="s">
        <v/>
      </c>
      <c r="M69" s="32" t="s">
        <v/>
      </c>
      <c r="N69" s="32" t="s">
        <v/>
      </c>
      <!--$VAR_NUOVA_CELLA_PREZZI$-->
    </row>
    <row r="70" spans="1:16" ht="10.5" customHeight="1" thickTop="1" thickBot="1">
      <c r="B70" s="32" t="s">
        <v/>
      </c>
      <c r="C70" s="23" t="s">
        <v/>
      </c>
      <c r="D70" s="32" t="s">
        <v/>
      </c>
      <c r="E70" s="32">
        <v/>
      </c>
      <c r="F70" s="33">
        <v/>
      </c>
      <c r="G70" s="34">
        <v/>
      </c>
      <c r="H70" s="35">
        <v/>
      </c>
      <c r="I70" s="36">
        <f/>
        <v/>
      </c>
      <c r="J70" s="32">
        <v/>
      </c>
      <c r="K70" s="32">
        <f/>
        <v/>
      </c>
      <c r="L70" s="32" t="s">
        <v/>
      </c>
      <c r="M70" s="32" t="s">
        <v/>
      </c>
      <c r="N70" s="32" t="s">
        <v>433</v>
      </c>
      <!--$VAR_NUOVA_CELLA_PREZZI$-->
    </row>
    <row r="71" spans="1:16" ht="10.5" customHeight="1" thickTop="1" thickBot="1">
      <c r="B71" s="32" t="s">
        <v/>
      </c>
      <c r="C71" s="23" t="s">
        <v/>
      </c>
      <c r="D71" s="32" t="s">
        <v>434</v>
      </c>
      <c r="E71" s="32">
        <v/>
      </c>
      <c r="F71" s="33">
        <v/>
      </c>
      <c r="G71" s="34">
        <v/>
      </c>
      <c r="H71" s="35">
        <v/>
      </c>
      <c r="I71" s="36">
        <f>ROUND(SUM(I31:I70),2)</f>
        <v>328.09</v>
      </c>
      <c r="J71" s="32">
        <v>82.49</v>
      </c>
      <c r="K71" s="32">
        <f>ROUND(PRODUCT(I71:J71),2)</f>
        <v>27064.14</v>
      </c>
      <c r="L71" s="32" t="s">
        <v/>
      </c>
      <c r="M71" s="32" t="s">
        <v/>
      </c>
      <c r="N71" s="32" t="s">
        <v/>
      </c>
      <!--$VAR_NUOVA_CELLA_PREZZI$-->
    </row>
    <row r="72" spans="1:16" ht="10.5" customHeight="1" thickTop="1" thickBot="1">
      <c r="B72" s="32" t="s">
        <v/>
      </c>
      <c r="C72" s="23" t="s">
        <v/>
      </c>
      <c r="D72" s="32" t="s">
        <v>440</v>
      </c>
      <c r="E72" s="32">
        <v/>
      </c>
      <c r="F72" s="33">
        <v/>
      </c>
      <c r="G72" s="34">
        <v/>
      </c>
      <c r="H72" s="35">
        <v/>
      </c>
      <c r="I72" s="36">
        <f/>
        <v/>
      </c>
      <c r="J72" s="32">
        <v/>
      </c>
      <c r="K72" s="32">
        <f/>
        <v/>
      </c>
      <c r="L72" s="32" t="s">
        <v/>
      </c>
      <c r="M72" s="32" t="s">
        <v/>
      </c>
      <c r="N72" s="32" t="s">
        <v/>
      </c>
      <!--$VAR_NUOVA_CELLA_PREZZI$-->
    </row>
    <row r="73" spans="1:16" ht="34.8333333333333" customHeight="1" thickTop="1" thickBot="1">
      <c r="B73" s="32" t="s">
        <v>441</v>
      </c>
      <c r="C73" s="23" t="s">
        <v>442</v>
      </c>
      <c r="D73" s="62" t="s">
        <v>443</v>
      </c>
      <c r="E73" s="32">
        <v/>
      </c>
      <c r="F73" s="33">
        <v/>
      </c>
      <c r="G73" s="34">
        <v/>
      </c>
      <c r="H73" s="35">
        <v/>
      </c>
      <c r="I73" s="36">
        <f/>
        <v/>
      </c>
      <c r="J73" s="32">
        <v/>
      </c>
      <c r="K73" s="32">
        <f/>
        <v/>
      </c>
      <c r="L73" s="32" t="s">
        <v/>
      </c>
      <c r="M73" s="32" t="s">
        <v/>
      </c>
      <c r="N73" s="32" t="s">
        <v/>
      </c>
      <!--$VAR_NUOVA_CELLA_PREZZI$-->
    </row>
    <row r="74" spans="1:16" ht="10.5" customHeight="1" thickTop="1" thickBot="1">
      <c r="B74" s="32" t="s">
        <v/>
      </c>
      <c r="C74" s="23" t="s">
        <v/>
      </c>
      <c r="D74" s="23" t="s">
        <v>444</v>
      </c>
      <c r="E74" s="32">
        <v/>
      </c>
      <c r="F74" s="33">
        <v/>
      </c>
      <c r="G74" s="34">
        <v/>
      </c>
      <c r="H74" s="35">
        <v/>
      </c>
      <c r="I74" s="36">
        <f/>
        <v/>
      </c>
      <c r="J74" s="32">
        <v/>
      </c>
      <c r="K74" s="32">
        <f/>
        <v/>
      </c>
      <c r="L74" s="32" t="s">
        <v/>
      </c>
      <c r="M74" s="32" t="s">
        <v/>
      </c>
      <c r="N74" s="32" t="s">
        <v/>
      </c>
      <!--$VAR_NUOVA_CELLA_PREZZI$-->
    </row>
    <row r="75" spans="1:16" ht="10.5" customHeight="1" thickTop="1" thickBot="1">
      <c r="B75" s="32" t="s">
        <v/>
      </c>
      <c r="C75" s="23" t="s">
        <v/>
      </c>
      <c r="D75" s="23" t="s">
        <v>445</v>
      </c>
      <c r="E75" s="32">
        <v/>
      </c>
      <c r="F75" s="33">
        <v/>
      </c>
      <c r="G75" s="34">
        <v/>
      </c>
      <c r="H75" s="35">
        <v>0</v>
      </c>
      <c r="I75" s="36">
        <f>ROUND(PRODUCT(E75:H75),2)</f>
        <v>0.00</v>
      </c>
      <c r="J75" s="32">
        <v/>
      </c>
      <c r="K75" s="32">
        <f/>
        <v/>
      </c>
      <c r="L75" s="32" t="s">
        <v/>
      </c>
      <c r="M75" s="32" t="s">
        <v/>
      </c>
      <c r="N75" s="32" t="s">
        <v/>
      </c>
      <!--$VAR_NUOVA_CELLA_PREZZI$-->
    </row>
    <row r="76" spans="1:16" ht="10.5" customHeight="1" thickTop="1" thickBot="1">
      <c r="B76" s="32" t="s">
        <v/>
      </c>
      <c r="C76" s="23" t="s">
        <v/>
      </c>
      <c r="D76" s="23" t="s">
        <v>452</v>
      </c>
      <c r="E76" s="32">
        <v>11.31</v>
      </c>
      <c r="F76" s="33">
        <v/>
      </c>
      <c r="G76" s="34">
        <v/>
      </c>
      <c r="H76" s="35">
        <v>0.690</v>
      </c>
      <c r="I76" s="36">
        <f>ROUND(PRODUCT(E76:H76),2)</f>
        <v>7.80</v>
      </c>
      <c r="J76" s="32">
        <v/>
      </c>
      <c r="K76" s="32">
        <f/>
        <v/>
      </c>
      <c r="L76" s="32" t="s">
        <v/>
      </c>
      <c r="M76" s="32" t="s">
        <v/>
      </c>
      <c r="N76" s="32" t="s">
        <v/>
      </c>
      <!--$VAR_NUOVA_CELLA_PREZZI$-->
    </row>
    <row r="77" spans="1:16" ht="10.5" customHeight="1" thickTop="1" thickBot="1">
      <c r="B77" s="32" t="s">
        <v/>
      </c>
      <c r="C77" s="23" t="s">
        <v/>
      </c>
      <c r="D77" s="23" t="s">
        <v>459</v>
      </c>
      <c r="E77" s="32">
        <v/>
      </c>
      <c r="F77" s="33">
        <v/>
      </c>
      <c r="G77" s="34">
        <v/>
      </c>
      <c r="H77" s="35">
        <v>0</v>
      </c>
      <c r="I77" s="36">
        <f>ROUND(PRODUCT(E77:H77),2)</f>
        <v>0.00</v>
      </c>
      <c r="J77" s="32">
        <v/>
      </c>
      <c r="K77" s="32">
        <f/>
        <v/>
      </c>
      <c r="L77" s="32" t="s">
        <v/>
      </c>
      <c r="M77" s="32" t="s">
        <v/>
      </c>
      <c r="N77" s="32" t="s">
        <v/>
      </c>
      <!--$VAR_NUOVA_CELLA_PREZZI$-->
    </row>
    <row r="78" spans="1:16" ht="10.5" customHeight="1" thickTop="1" thickBot="1">
      <c r="B78" s="32" t="s">
        <v/>
      </c>
      <c r="C78" s="23" t="s">
        <v/>
      </c>
      <c r="D78" s="23" t="s">
        <v>466</v>
      </c>
      <c r="E78" s="32">
        <v/>
      </c>
      <c r="F78" s="33">
        <v>1.66</v>
      </c>
      <c r="G78" s="34">
        <v>1.820</v>
      </c>
      <c r="H78" s="35">
        <v>0.290</v>
      </c>
      <c r="I78" s="36">
        <f>ROUND(PRODUCT(E78:H78),2)</f>
        <v>0.88</v>
      </c>
      <c r="J78" s="32">
        <v/>
      </c>
      <c r="K78" s="32">
        <f/>
        <v/>
      </c>
      <c r="L78" s="32" t="s">
        <v/>
      </c>
      <c r="M78" s="32" t="s">
        <v/>
      </c>
      <c r="N78" s="32" t="s">
        <v/>
      </c>
      <!--$VAR_NUOVA_CELLA_PREZZI$-->
    </row>
    <row r="79" spans="1:16" ht="10.5" customHeight="1" thickTop="1" thickBot="1">
      <c r="B79" s="32" t="s">
        <v/>
      </c>
      <c r="C79" s="23" t="s">
        <v/>
      </c>
      <c r="D79" s="32" t="s">
        <v/>
      </c>
      <c r="E79" s="32">
        <v/>
      </c>
      <c r="F79" s="33">
        <v/>
      </c>
      <c r="G79" s="34">
        <v/>
      </c>
      <c r="H79" s="35">
        <v/>
      </c>
      <c r="I79" s="36">
        <f/>
        <v/>
      </c>
      <c r="J79" s="32">
        <v/>
      </c>
      <c r="K79" s="32">
        <f/>
        <v/>
      </c>
      <c r="L79" s="32" t="s">
        <v/>
      </c>
      <c r="M79" s="32" t="s">
        <v/>
      </c>
      <c r="N79" s="32" t="s">
        <v>473</v>
      </c>
      <!--$VAR_NUOVA_CELLA_PREZZI$-->
    </row>
    <row r="80" spans="1:16" ht="10.5" customHeight="1" thickTop="1" thickBot="1">
      <c r="B80" s="32" t="s">
        <v/>
      </c>
      <c r="C80" s="23" t="s">
        <v/>
      </c>
      <c r="D80" s="32" t="s">
        <v>474</v>
      </c>
      <c r="E80" s="32">
        <v/>
      </c>
      <c r="F80" s="33">
        <v/>
      </c>
      <c r="G80" s="34">
        <v/>
      </c>
      <c r="H80" s="35">
        <v/>
      </c>
      <c r="I80" s="36">
        <f>ROUND(SUM(I74:I79),2)</f>
        <v>8.68</v>
      </c>
      <c r="J80" s="32">
        <v>131.71</v>
      </c>
      <c r="K80" s="32">
        <f>ROUND(PRODUCT(I80:J80),2)</f>
        <v>1143.24</v>
      </c>
      <c r="L80" s="32" t="s">
        <v/>
      </c>
      <c r="M80" s="32" t="s">
        <v/>
      </c>
      <c r="N80" s="32" t="s">
        <v/>
      </c>
      <!--$VAR_NUOVA_CELLA_PREZZI$-->
    </row>
    <row r="81" spans="1:16" ht="10.5" customHeight="1" thickTop="1" thickBot="1">
      <c r="B81" s="32" t="s">
        <v/>
      </c>
      <c r="C81" s="23" t="s">
        <v/>
      </c>
      <c r="D81" s="32" t="s">
        <v>480</v>
      </c>
      <c r="E81" s="32">
        <v/>
      </c>
      <c r="F81" s="33">
        <v/>
      </c>
      <c r="G81" s="34">
        <v/>
      </c>
      <c r="H81" s="35">
        <v/>
      </c>
      <c r="I81" s="36">
        <f/>
        <v/>
      </c>
      <c r="J81" s="32">
        <v/>
      </c>
      <c r="K81" s="32">
        <f/>
        <v/>
      </c>
      <c r="L81" s="32" t="s">
        <v/>
      </c>
      <c r="M81" s="32" t="s">
        <v/>
      </c>
      <c r="N81" s="32" t="s">
        <v/>
      </c>
      <!--$VAR_NUOVA_CELLA_PREZZI$-->
    </row>
    <row r="82" spans="1:16" ht="107.833333333333" customHeight="1" thickTop="1" thickBot="1">
      <c r="B82" s="32" t="s">
        <v>481</v>
      </c>
      <c r="C82" s="23" t="s">
        <v>482</v>
      </c>
      <c r="D82" s="62" t="s">
        <v>483</v>
      </c>
      <c r="E82" s="32">
        <v/>
      </c>
      <c r="F82" s="33">
        <v/>
      </c>
      <c r="G82" s="34">
        <v/>
      </c>
      <c r="H82" s="35">
        <v/>
      </c>
      <c r="I82" s="36">
        <f/>
        <v/>
      </c>
      <c r="J82" s="32">
        <v/>
      </c>
      <c r="K82" s="32">
        <f/>
        <v/>
      </c>
      <c r="L82" s="32" t="s">
        <v/>
      </c>
      <c r="M82" s="32" t="s">
        <v/>
      </c>
      <c r="N82" s="32" t="s">
        <v/>
      </c>
      <!--$VAR_NUOVA_CELLA_PREZZI$-->
    </row>
    <row r="83" spans="1:16" ht="10.5" customHeight="1" thickTop="1" thickBot="1">
      <c r="B83" s="32" t="s">
        <v/>
      </c>
      <c r="C83" s="23" t="s">
        <v/>
      </c>
      <c r="D83" s="23" t="s">
        <v>484</v>
      </c>
      <c r="E83" s="32">
        <v/>
      </c>
      <c r="F83" s="33">
        <v/>
      </c>
      <c r="G83" s="34">
        <v/>
      </c>
      <c r="H83" s="35">
        <v/>
      </c>
      <c r="I83" s="36">
        <f/>
        <v/>
      </c>
      <c r="J83" s="32">
        <v/>
      </c>
      <c r="K83" s="32">
        <f/>
        <v/>
      </c>
      <c r="L83" s="32" t="s">
        <v/>
      </c>
      <c r="M83" s="32" t="s">
        <v/>
      </c>
      <c r="N83" s="32" t="s">
        <v/>
      </c>
      <!--$VAR_NUOVA_CELLA_PREZZI$-->
    </row>
    <row r="84" spans="1:16" ht="10.5" customHeight="1" thickTop="1" thickBot="1">
      <c r="B84" s="32" t="s">
        <v/>
      </c>
      <c r="C84" s="23" t="s">
        <v/>
      </c>
      <c r="D84" s="23" t="s">
        <v>485</v>
      </c>
      <c r="E84" s="32">
        <v/>
      </c>
      <c r="F84" s="33">
        <v/>
      </c>
      <c r="G84" s="34">
        <v/>
      </c>
      <c r="H84" s="35">
        <v>0</v>
      </c>
      <c r="I84" s="36">
        <f>ROUND(PRODUCT(E84:H84),2)</f>
        <v>0.00</v>
      </c>
      <c r="J84" s="32">
        <v/>
      </c>
      <c r="K84" s="32">
        <f/>
        <v/>
      </c>
      <c r="L84" s="32" t="s">
        <v/>
      </c>
      <c r="M84" s="32" t="s">
        <v/>
      </c>
      <c r="N84" s="32" t="s">
        <v/>
      </c>
      <!--$VAR_NUOVA_CELLA_PREZZI$-->
    </row>
    <row r="85" spans="1:16" ht="10.5" customHeight="1" thickTop="1" thickBot="1">
      <c r="B85" s="32" t="s">
        <v/>
      </c>
      <c r="C85" s="23" t="s">
        <v/>
      </c>
      <c r="D85" s="23" t="s">
        <v>492</v>
      </c>
      <c r="E85" s="32">
        <v/>
      </c>
      <c r="F85" s="33">
        <v/>
      </c>
      <c r="G85" s="34">
        <v/>
      </c>
      <c r="H85" s="35">
        <v>0</v>
      </c>
      <c r="I85" s="36">
        <f>ROUND(PRODUCT(E85:H85),2)</f>
        <v>0.00</v>
      </c>
      <c r="J85" s="32">
        <v/>
      </c>
      <c r="K85" s="32">
        <f/>
        <v/>
      </c>
      <c r="L85" s="32" t="s">
        <v/>
      </c>
      <c r="M85" s="32" t="s">
        <v/>
      </c>
      <c r="N85" s="32" t="s">
        <v/>
      </c>
      <!--$VAR_NUOVA_CELLA_PREZZI$-->
    </row>
    <row r="86" spans="1:16" ht="10.5" customHeight="1" thickTop="1" thickBot="1">
      <c r="B86" s="32" t="s">
        <v/>
      </c>
      <c r="C86" s="23" t="s">
        <v/>
      </c>
      <c r="D86" s="23" t="s">
        <v>499</v>
      </c>
      <c r="E86" s="32">
        <v/>
      </c>
      <c r="F86" s="33">
        <v>3.06</v>
      </c>
      <c r="G86" s="34">
        <v>7.260</v>
      </c>
      <c r="H86" s="35">
        <v>0.800</v>
      </c>
      <c r="I86" s="36">
        <f>ROUND(PRODUCT(E86:H86),2)</f>
        <v>17.77</v>
      </c>
      <c r="J86" s="32">
        <v/>
      </c>
      <c r="K86" s="32">
        <f/>
        <v/>
      </c>
      <c r="L86" s="32" t="s">
        <v/>
      </c>
      <c r="M86" s="32" t="s">
        <v/>
      </c>
      <c r="N86" s="32" t="s">
        <v/>
      </c>
      <!--$VAR_NUOVA_CELLA_PREZZI$-->
    </row>
    <row r="87" spans="1:16" ht="10.5" customHeight="1" thickTop="1" thickBot="1">
      <c r="B87" s="32" t="s">
        <v/>
      </c>
      <c r="C87" s="23" t="s">
        <v/>
      </c>
      <c r="D87" s="32" t="s">
        <v/>
      </c>
      <c r="E87" s="32">
        <v/>
      </c>
      <c r="F87" s="33">
        <v/>
      </c>
      <c r="G87" s="34">
        <v/>
      </c>
      <c r="H87" s="35">
        <v/>
      </c>
      <c r="I87" s="36">
        <f/>
        <v/>
      </c>
      <c r="J87" s="32">
        <v/>
      </c>
      <c r="K87" s="32">
        <f/>
        <v/>
      </c>
      <c r="L87" s="32" t="s">
        <v/>
      </c>
      <c r="M87" s="32" t="s">
        <v/>
      </c>
      <c r="N87" s="32" t="s">
        <v>506</v>
      </c>
      <!--$VAR_NUOVA_CELLA_PREZZI$-->
    </row>
    <row r="88" spans="1:16" ht="10.5" customHeight="1" thickTop="1" thickBot="1">
      <c r="B88" s="32" t="s">
        <v/>
      </c>
      <c r="C88" s="23" t="s">
        <v/>
      </c>
      <c r="D88" s="32" t="s">
        <v>507</v>
      </c>
      <c r="E88" s="32">
        <v/>
      </c>
      <c r="F88" s="33">
        <v/>
      </c>
      <c r="G88" s="34">
        <v/>
      </c>
      <c r="H88" s="35">
        <v/>
      </c>
      <c r="I88" s="36">
        <f>ROUND(SUM(I83:I87),2)</f>
        <v>17.77</v>
      </c>
      <c r="J88" s="32">
        <v>168.78</v>
      </c>
      <c r="K88" s="32">
        <f>ROUND(PRODUCT(I88:J88),2)</f>
        <v>2999.22</v>
      </c>
      <c r="L88" s="32" t="s">
        <v/>
      </c>
      <c r="M88" s="32" t="s">
        <v/>
      </c>
      <c r="N88" s="32" t="s">
        <v/>
      </c>
      <!--$VAR_NUOVA_CELLA_PREZZI$-->
    </row>
    <row r="89" spans="1:16" ht="10.5" customHeight="1" thickTop="1" thickBot="1">
      <c r="B89" s="32" t="s">
        <v/>
      </c>
      <c r="C89" s="23" t="s">
        <v/>
      </c>
      <c r="D89" s="32" t="s">
        <v>513</v>
      </c>
      <c r="E89" s="32">
        <v/>
      </c>
      <c r="F89" s="33">
        <v/>
      </c>
      <c r="G89" s="34">
        <v/>
      </c>
      <c r="H89" s="35">
        <v/>
      </c>
      <c r="I89" s="36">
        <f/>
        <v/>
      </c>
      <c r="J89" s="32">
        <v/>
      </c>
      <c r="K89" s="32">
        <f/>
        <v/>
      </c>
      <c r="L89" s="32" t="s">
        <v/>
      </c>
      <c r="M89" s="32" t="s">
        <v/>
      </c>
      <c r="N89" s="32" t="s">
        <v/>
      </c>
      <!--$VAR_NUOVA_CELLA_PREZZI$-->
    </row>
    <row r="90" spans="1:16" ht="108.333333333333" customHeight="1" thickTop="1" thickBot="1">
      <c r="B90" s="32" t="s">
        <v>514</v>
      </c>
      <c r="C90" s="23" t="s">
        <v>515</v>
      </c>
      <c r="D90" s="62" t="s">
        <v>516</v>
      </c>
      <c r="E90" s="32">
        <v/>
      </c>
      <c r="F90" s="33">
        <v/>
      </c>
      <c r="G90" s="34">
        <v/>
      </c>
      <c r="H90" s="35">
        <v/>
      </c>
      <c r="I90" s="36">
        <f/>
        <v/>
      </c>
      <c r="J90" s="32">
        <v/>
      </c>
      <c r="K90" s="32">
        <f/>
        <v/>
      </c>
      <c r="L90" s="32" t="s">
        <v/>
      </c>
      <c r="M90" s="32" t="s">
        <v/>
      </c>
      <c r="N90" s="32" t="s">
        <v/>
      </c>
      <!--$VAR_NUOVA_CELLA_PREZZI$-->
    </row>
    <row r="91" spans="1:16" ht="10.5" customHeight="1" thickTop="1" thickBot="1">
      <c r="B91" s="32" t="s">
        <v/>
      </c>
      <c r="C91" s="23" t="s">
        <v/>
      </c>
      <c r="D91" s="23" t="s">
        <v>517</v>
      </c>
      <c r="E91" s="32">
        <v/>
      </c>
      <c r="F91" s="33">
        <v/>
      </c>
      <c r="G91" s="34">
        <v/>
      </c>
      <c r="H91" s="35">
        <v/>
      </c>
      <c r="I91" s="36">
        <f/>
        <v/>
      </c>
      <c r="J91" s="32">
        <v/>
      </c>
      <c r="K91" s="32">
        <f/>
        <v/>
      </c>
      <c r="L91" s="32" t="s">
        <v/>
      </c>
      <c r="M91" s="32" t="s">
        <v/>
      </c>
      <c r="N91" s="32" t="s">
        <v/>
      </c>
      <!--$VAR_NUOVA_CELLA_PREZZI$-->
    </row>
    <row r="92" spans="1:16" ht="10.5" customHeight="1" thickTop="1" thickBot="1">
      <c r="B92" s="32" t="s">
        <v/>
      </c>
      <c r="C92" s="23" t="s">
        <v/>
      </c>
      <c r="D92" s="23" t="s">
        <v>518</v>
      </c>
      <c r="E92" s="32">
        <v/>
      </c>
      <c r="F92" s="33">
        <v/>
      </c>
      <c r="G92" s="34">
        <v/>
      </c>
      <c r="H92" s="35">
        <v>0</v>
      </c>
      <c r="I92" s="36">
        <f>ROUND(PRODUCT(E92:H92),2)</f>
        <v>0.00</v>
      </c>
      <c r="J92" s="32">
        <v/>
      </c>
      <c r="K92" s="32">
        <f/>
        <v/>
      </c>
      <c r="L92" s="32" t="s">
        <v/>
      </c>
      <c r="M92" s="32" t="s">
        <v/>
      </c>
      <c r="N92" s="32" t="s">
        <v/>
      </c>
      <!--$VAR_NUOVA_CELLA_PREZZI$-->
    </row>
    <row r="93" spans="1:16" ht="10.5" customHeight="1" thickTop="1" thickBot="1">
      <c r="B93" s="32" t="s">
        <v/>
      </c>
      <c r="C93" s="23" t="s">
        <v/>
      </c>
      <c r="D93" s="23" t="s">
        <v>525</v>
      </c>
      <c r="E93" s="32">
        <v/>
      </c>
      <c r="F93" s="33">
        <v/>
      </c>
      <c r="G93" s="34">
        <v/>
      </c>
      <c r="H93" s="35">
        <v>0</v>
      </c>
      <c r="I93" s="36">
        <f>ROUND(PRODUCT(E93:H93),2)</f>
        <v>0.00</v>
      </c>
      <c r="J93" s="32">
        <v/>
      </c>
      <c r="K93" s="32">
        <f/>
        <v/>
      </c>
      <c r="L93" s="32" t="s">
        <v/>
      </c>
      <c r="M93" s="32" t="s">
        <v/>
      </c>
      <c r="N93" s="32" t="s">
        <v/>
      </c>
      <!--$VAR_NUOVA_CELLA_PREZZI$-->
    </row>
    <row r="94" spans="1:16" ht="10.5" customHeight="1" thickTop="1" thickBot="1">
      <c r="B94" s="32" t="s">
        <v/>
      </c>
      <c r="C94" s="23" t="s">
        <v/>
      </c>
      <c r="D94" s="23" t="s">
        <v>532</v>
      </c>
      <c r="E94" s="32">
        <v/>
      </c>
      <c r="F94" s="33">
        <v>3.06</v>
      </c>
      <c r="G94" s="34">
        <v>7.260</v>
      </c>
      <c r="H94" s="35">
        <v>0.690</v>
      </c>
      <c r="I94" s="36">
        <f>ROUND(PRODUCT(E94:H94),2)</f>
        <v>15.33</v>
      </c>
      <c r="J94" s="32">
        <v/>
      </c>
      <c r="K94" s="32">
        <f/>
        <v/>
      </c>
      <c r="L94" s="32" t="s">
        <v/>
      </c>
      <c r="M94" s="32" t="s">
        <v/>
      </c>
      <c r="N94" s="32" t="s">
        <v/>
      </c>
      <!--$VAR_NUOVA_CELLA_PREZZI$-->
    </row>
    <row r="95" spans="1:16" ht="10.5" customHeight="1" thickTop="1" thickBot="1">
      <c r="B95" s="32" t="s">
        <v/>
      </c>
      <c r="C95" s="23" t="s">
        <v/>
      </c>
      <c r="D95" s="32" t="s">
        <v/>
      </c>
      <c r="E95" s="32">
        <v/>
      </c>
      <c r="F95" s="33">
        <v/>
      </c>
      <c r="G95" s="34">
        <v/>
      </c>
      <c r="H95" s="35">
        <v/>
      </c>
      <c r="I95" s="36">
        <f/>
        <v/>
      </c>
      <c r="J95" s="32">
        <v/>
      </c>
      <c r="K95" s="32">
        <f/>
        <v/>
      </c>
      <c r="L95" s="32" t="s">
        <v/>
      </c>
      <c r="M95" s="32" t="s">
        <v/>
      </c>
      <c r="N95" s="32" t="s">
        <v>539</v>
      </c>
      <!--$VAR_NUOVA_CELLA_PREZZI$-->
    </row>
    <row r="96" spans="1:16" ht="10.5" customHeight="1" thickTop="1" thickBot="1">
      <c r="B96" s="32" t="s">
        <v/>
      </c>
      <c r="C96" s="23" t="s">
        <v/>
      </c>
      <c r="D96" s="32" t="s">
        <v>540</v>
      </c>
      <c r="E96" s="32">
        <v/>
      </c>
      <c r="F96" s="33">
        <v/>
      </c>
      <c r="G96" s="34">
        <v/>
      </c>
      <c r="H96" s="35">
        <v/>
      </c>
      <c r="I96" s="36">
        <f>ROUND(SUM(I91:I95),2)</f>
        <v>15.33</v>
      </c>
      <c r="J96" s="32">
        <v>234.42</v>
      </c>
      <c r="K96" s="32">
        <f>ROUND(PRODUCT(I96:J96),2)</f>
        <v>3593.66</v>
      </c>
      <c r="L96" s="32" t="s">
        <v/>
      </c>
      <c r="M96" s="32" t="s">
        <v/>
      </c>
      <c r="N96" s="32" t="s">
        <v/>
      </c>
      <!--$VAR_NUOVA_CELLA_PREZZI$-->
    </row>
    <row r="97" spans="1:16" ht="10.5" customHeight="1" thickTop="1" thickBot="1">
      <c r="B97" s="32" t="s">
        <v/>
      </c>
      <c r="C97" s="23" t="s">
        <v/>
      </c>
      <c r="D97" s="32" t="s">
        <v>546</v>
      </c>
      <c r="E97" s="32">
        <v/>
      </c>
      <c r="F97" s="33">
        <v/>
      </c>
      <c r="G97" s="34">
        <v/>
      </c>
      <c r="H97" s="35">
        <v/>
      </c>
      <c r="I97" s="36">
        <f/>
        <v/>
      </c>
      <c r="J97" s="32">
        <v/>
      </c>
      <c r="K97" s="32">
        <f/>
        <v/>
      </c>
      <c r="L97" s="32" t="s">
        <v/>
      </c>
      <c r="M97" s="32" t="s">
        <v/>
      </c>
      <c r="N97" s="32" t="s">
        <v/>
      </c>
      <!--$VAR_NUOVA_CELLA_PREZZI$-->
    </row>
    <row r="98" spans="1:16" ht="108.166666666667" customHeight="1" thickTop="1" thickBot="1">
      <c r="B98" s="32" t="s">
        <v>547</v>
      </c>
      <c r="C98" s="23" t="s">
        <v>548</v>
      </c>
      <c r="D98" s="62" t="s">
        <v>549</v>
      </c>
      <c r="E98" s="32">
        <v/>
      </c>
      <c r="F98" s="33">
        <v/>
      </c>
      <c r="G98" s="34">
        <v/>
      </c>
      <c r="H98" s="35">
        <v/>
      </c>
      <c r="I98" s="36">
        <f/>
        <v/>
      </c>
      <c r="J98" s="32">
        <v/>
      </c>
      <c r="K98" s="32">
        <f/>
        <v/>
      </c>
      <c r="L98" s="32" t="s">
        <v/>
      </c>
      <c r="M98" s="32" t="s">
        <v/>
      </c>
      <c r="N98" s="32" t="s">
        <v/>
      </c>
      <!--$VAR_NUOVA_CELLA_PREZZI$-->
    </row>
    <row r="99" spans="1:16" ht="10.5" customHeight="1" thickTop="1" thickBot="1">
      <c r="B99" s="32" t="s">
        <v/>
      </c>
      <c r="C99" s="23" t="s">
        <v/>
      </c>
      <c r="D99" s="23" t="s">
        <v>550</v>
      </c>
      <c r="E99" s="32">
        <v/>
      </c>
      <c r="F99" s="33">
        <v/>
      </c>
      <c r="G99" s="34">
        <v/>
      </c>
      <c r="H99" s="35">
        <v/>
      </c>
      <c r="I99" s="36">
        <f/>
        <v/>
      </c>
      <c r="J99" s="32">
        <v/>
      </c>
      <c r="K99" s="32">
        <f/>
        <v/>
      </c>
      <c r="L99" s="32" t="s">
        <v/>
      </c>
      <c r="M99" s="32" t="s">
        <v/>
      </c>
      <c r="N99" s="32" t="s">
        <v/>
      </c>
      <!--$VAR_NUOVA_CELLA_PREZZI$-->
    </row>
    <row r="100" spans="1:16" ht="10.5" customHeight="1" thickTop="1" thickBot="1">
      <c r="B100" s="32" t="s">
        <v/>
      </c>
      <c r="C100" s="23" t="s">
        <v/>
      </c>
      <c r="D100" s="23" t="s">
        <v>551</v>
      </c>
      <c r="E100" s="32">
        <v/>
      </c>
      <c r="F100" s="33">
        <v/>
      </c>
      <c r="G100" s="34">
        <v/>
      </c>
      <c r="H100" s="35">
        <v>0</v>
      </c>
      <c r="I100" s="36">
        <f>ROUND(PRODUCT(E100:H100),2)</f>
        <v>0.00</v>
      </c>
      <c r="J100" s="32">
        <v/>
      </c>
      <c r="K100" s="32">
        <f/>
        <v/>
      </c>
      <c r="L100" s="32" t="s">
        <v/>
      </c>
      <c r="M100" s="32" t="s">
        <v/>
      </c>
      <c r="N100" s="32" t="s">
        <v/>
      </c>
      <!--$VAR_NUOVA_CELLA_PREZZI$-->
    </row>
    <row r="101" spans="1:16" ht="10.5" customHeight="1" thickTop="1" thickBot="1">
      <c r="B101" s="32" t="s">
        <v/>
      </c>
      <c r="C101" s="23" t="s">
        <v/>
      </c>
      <c r="D101" s="23" t="s">
        <v>558</v>
      </c>
      <c r="E101" s="32">
        <v/>
      </c>
      <c r="F101" s="33">
        <v/>
      </c>
      <c r="G101" s="34">
        <v/>
      </c>
      <c r="H101" s="35">
        <v>0</v>
      </c>
      <c r="I101" s="36">
        <f>ROUND(PRODUCT(E101:H101),2)</f>
        <v>0.00</v>
      </c>
      <c r="J101" s="32">
        <v/>
      </c>
      <c r="K101" s="32">
        <f/>
        <v/>
      </c>
      <c r="L101" s="32" t="s">
        <v/>
      </c>
      <c r="M101" s="32" t="s">
        <v/>
      </c>
      <c r="N101" s="32" t="s">
        <v/>
      </c>
      <!--$VAR_NUOVA_CELLA_PREZZI$-->
    </row>
    <row r="102" spans="1:16" ht="10.5" customHeight="1" thickTop="1" thickBot="1">
      <c r="B102" s="32" t="s">
        <v/>
      </c>
      <c r="C102" s="23" t="s">
        <v/>
      </c>
      <c r="D102" s="23" t="s">
        <v>565</v>
      </c>
      <c r="E102" s="32">
        <v/>
      </c>
      <c r="F102" s="33">
        <v>3.06</v>
      </c>
      <c r="G102" s="34">
        <v>7.260</v>
      </c>
      <c r="H102" s="35">
        <v>1.980</v>
      </c>
      <c r="I102" s="36">
        <f>ROUND(PRODUCT(E102:H102),2)</f>
        <v>43.99</v>
      </c>
      <c r="J102" s="32">
        <v/>
      </c>
      <c r="K102" s="32">
        <f/>
        <v/>
      </c>
      <c r="L102" s="32" t="s">
        <v/>
      </c>
      <c r="M102" s="32" t="s">
        <v/>
      </c>
      <c r="N102" s="32" t="s">
        <v/>
      </c>
      <!--$VAR_NUOVA_CELLA_PREZZI$-->
    </row>
    <row r="103" spans="1:16" ht="10.5" customHeight="1" thickTop="1" thickBot="1">
      <c r="B103" s="32" t="s">
        <v/>
      </c>
      <c r="C103" s="23" t="s">
        <v/>
      </c>
      <c r="D103" s="32" t="s">
        <v/>
      </c>
      <c r="E103" s="32">
        <v/>
      </c>
      <c r="F103" s="33">
        <v/>
      </c>
      <c r="G103" s="34">
        <v/>
      </c>
      <c r="H103" s="35">
        <v/>
      </c>
      <c r="I103" s="36">
        <f/>
        <v/>
      </c>
      <c r="J103" s="32">
        <v/>
      </c>
      <c r="K103" s="32">
        <f/>
        <v/>
      </c>
      <c r="L103" s="32" t="s">
        <v/>
      </c>
      <c r="M103" s="32" t="s">
        <v/>
      </c>
      <c r="N103" s="32" t="s">
        <v>572</v>
      </c>
      <!--$VAR_NUOVA_CELLA_PREZZI$-->
    </row>
    <row r="104" spans="1:16" ht="10.5" customHeight="1" thickTop="1" thickBot="1">
      <c r="B104" s="32" t="s">
        <v/>
      </c>
      <c r="C104" s="23" t="s">
        <v/>
      </c>
      <c r="D104" s="32" t="s">
        <v>573</v>
      </c>
      <c r="E104" s="32">
        <v/>
      </c>
      <c r="F104" s="33">
        <v/>
      </c>
      <c r="G104" s="34">
        <v/>
      </c>
      <c r="H104" s="35">
        <v/>
      </c>
      <c r="I104" s="36">
        <f>ROUND(SUM(I99:I103),2)</f>
        <v>43.99</v>
      </c>
      <c r="J104" s="32">
        <v>299.88</v>
      </c>
      <c r="K104" s="32">
        <f>ROUND(PRODUCT(I104:J104),2)</f>
        <v>13191.72</v>
      </c>
      <c r="L104" s="32" t="s">
        <v/>
      </c>
      <c r="M104" s="32" t="s">
        <v/>
      </c>
      <c r="N104" s="32" t="s">
        <v/>
      </c>
      <!--$VAR_NUOVA_CELLA_PREZZI$-->
    </row>
    <row r="105" spans="1:16" ht="10.5" customHeight="1" thickTop="1" thickBot="1">
      <c r="B105" s="32" t="s">
        <v/>
      </c>
      <c r="C105" s="23" t="s">
        <v/>
      </c>
      <c r="D105" s="32" t="s">
        <v>579</v>
      </c>
      <c r="E105" s="32">
        <v/>
      </c>
      <c r="F105" s="33">
        <v/>
      </c>
      <c r="G105" s="34">
        <v/>
      </c>
      <c r="H105" s="35">
        <v/>
      </c>
      <c r="I105" s="36">
        <f/>
        <v/>
      </c>
      <c r="J105" s="32">
        <v/>
      </c>
      <c r="K105" s="32">
        <f/>
        <v/>
      </c>
      <c r="L105" s="32" t="s">
        <v/>
      </c>
      <c r="M105" s="32" t="s">
        <v/>
      </c>
      <c r="N105" s="32" t="s">
        <v/>
      </c>
      <!--$VAR_NUOVA_CELLA_PREZZI$-->
    </row>
    <row r="106" spans="1:16" ht="84.5" customHeight="1" thickTop="1" thickBot="1">
      <c r="B106" s="32" t="s">
        <v>580</v>
      </c>
      <c r="C106" s="23" t="s">
        <v>581</v>
      </c>
      <c r="D106" s="62" t="s">
        <v>582</v>
      </c>
      <c r="E106" s="32">
        <v/>
      </c>
      <c r="F106" s="33">
        <v/>
      </c>
      <c r="G106" s="34">
        <v/>
      </c>
      <c r="H106" s="35">
        <v/>
      </c>
      <c r="I106" s="36">
        <f/>
        <v/>
      </c>
      <c r="J106" s="32">
        <v/>
      </c>
      <c r="K106" s="32">
        <f/>
        <v/>
      </c>
      <c r="L106" s="32" t="s">
        <v/>
      </c>
      <c r="M106" s="32" t="s">
        <v/>
      </c>
      <c r="N106" s="32" t="s">
        <v/>
      </c>
      <!--$VAR_NUOVA_CELLA_PREZZI$-->
    </row>
    <row r="107" spans="1:16" ht="10.5" customHeight="1" thickTop="1" thickBot="1">
      <c r="B107" s="32" t="s">
        <v/>
      </c>
      <c r="C107" s="23" t="s">
        <v/>
      </c>
      <c r="D107" s="23" t="s">
        <v>583</v>
      </c>
      <c r="E107" s="32">
        <v/>
      </c>
      <c r="F107" s="33">
        <v/>
      </c>
      <c r="G107" s="34">
        <v/>
      </c>
      <c r="H107" s="35">
        <v/>
      </c>
      <c r="I107" s="36">
        <f/>
        <v/>
      </c>
      <c r="J107" s="32">
        <v/>
      </c>
      <c r="K107" s="32">
        <f/>
        <v/>
      </c>
      <c r="L107" s="32" t="s">
        <v/>
      </c>
      <c r="M107" s="32" t="s">
        <v/>
      </c>
      <c r="N107" s="32" t="s">
        <v/>
      </c>
      <!--$VAR_NUOVA_CELLA_PREZZI$-->
    </row>
    <row r="108" spans="1:16" ht="10.5" customHeight="1" thickTop="1" thickBot="1">
      <c r="B108" s="32" t="s">
        <v/>
      </c>
      <c r="C108" s="23" t="s">
        <v/>
      </c>
      <c r="D108" s="23" t="s">
        <v>584</v>
      </c>
      <c r="E108" s="32">
        <v/>
      </c>
      <c r="F108" s="33">
        <v/>
      </c>
      <c r="G108" s="34">
        <v/>
      </c>
      <c r="H108" s="35">
        <v>0</v>
      </c>
      <c r="I108" s="36">
        <f>ROUND(PRODUCT(E108:H108),2)</f>
        <v>0.00</v>
      </c>
      <c r="J108" s="32">
        <v/>
      </c>
      <c r="K108" s="32">
        <f/>
        <v/>
      </c>
      <c r="L108" s="32" t="s">
        <v/>
      </c>
      <c r="M108" s="32" t="s">
        <v/>
      </c>
      <c r="N108" s="32" t="s">
        <v/>
      </c>
      <!--$VAR_NUOVA_CELLA_PREZZI$-->
    </row>
    <row r="109" spans="1:16" ht="10.5" customHeight="1" thickTop="1" thickBot="1">
      <c r="B109" s="32" t="s">
        <v/>
      </c>
      <c r="C109" s="23" t="s">
        <v/>
      </c>
      <c r="D109" s="23" t="s">
        <v>591</v>
      </c>
      <c r="E109" s="32">
        <v/>
      </c>
      <c r="F109" s="33">
        <v>77.19</v>
      </c>
      <c r="G109" s="34">
        <v>29.000</v>
      </c>
      <c r="H109" s="35">
        <v>0.100</v>
      </c>
      <c r="I109" s="36">
        <f>ROUND(PRODUCT(E109:H109),2)</f>
        <v>223.85</v>
      </c>
      <c r="J109" s="32">
        <v/>
      </c>
      <c r="K109" s="32">
        <f/>
        <v/>
      </c>
      <c r="L109" s="32" t="s">
        <v/>
      </c>
      <c r="M109" s="32" t="s">
        <v/>
      </c>
      <c r="N109" s="32" t="s">
        <v/>
      </c>
      <!--$VAR_NUOVA_CELLA_PREZZI$-->
    </row>
    <row r="110" spans="1:16" ht="10.5" customHeight="1" thickTop="1" thickBot="1">
      <c r="B110" s="32" t="s">
        <v/>
      </c>
      <c r="C110" s="23" t="s">
        <v/>
      </c>
      <c r="D110" s="23" t="s">
        <v>598</v>
      </c>
      <c r="E110" s="32">
        <v>0.50</v>
      </c>
      <c r="F110" s="33">
        <v>7.95</v>
      </c>
      <c r="G110" s="34">
        <v>13.230</v>
      </c>
      <c r="H110" s="35">
        <v>0.100</v>
      </c>
      <c r="I110" s="36">
        <f>ROUND(PRODUCT(E110:H110),2)</f>
        <v>5.26</v>
      </c>
      <c r="J110" s="32">
        <v/>
      </c>
      <c r="K110" s="32">
        <f/>
        <v/>
      </c>
      <c r="L110" s="32" t="s">
        <v/>
      </c>
      <c r="M110" s="32" t="s">
        <v/>
      </c>
      <c r="N110" s="32" t="s">
        <v/>
      </c>
      <!--$VAR_NUOVA_CELLA_PREZZI$-->
    </row>
    <row r="111" spans="1:16" ht="10.5" customHeight="1" thickTop="1" thickBot="1">
      <c r="B111" s="32" t="s">
        <v/>
      </c>
      <c r="C111" s="23" t="s">
        <v/>
      </c>
      <c r="D111" s="60" t="s">
        <v>605</v>
      </c>
      <c r="E111" s="65">
        <v/>
      </c>
      <c r="F111" s="66">
        <v>21.63</v>
      </c>
      <c r="G111" s="67">
        <v>22.050</v>
      </c>
      <c r="H111" s="68">
        <v>0.100</v>
      </c>
      <c r="I111" s="69">
        <f>ROUND(PRODUCT(E111:H111,-1),2)</f>
        <v>-47.69</v>
      </c>
      <c r="J111" s="32">
        <v/>
      </c>
      <c r="K111" s="32">
        <f/>
        <v/>
      </c>
      <c r="L111" s="32" t="s">
        <v/>
      </c>
      <c r="M111" s="32" t="s">
        <v>612</v>
      </c>
      <c r="N111" s="32" t="s">
        <v/>
      </c>
      <!--$VAR_NUOVA_CELLA_PREZZI$-->
    </row>
    <row r="112" spans="1:16" ht="10.5" customHeight="1" thickTop="1" thickBot="1">
      <c r="B112" s="32" t="s">
        <v/>
      </c>
      <c r="C112" s="23" t="s">
        <v/>
      </c>
      <c r="D112" s="32" t="s">
        <v/>
      </c>
      <c r="E112" s="32">
        <v/>
      </c>
      <c r="F112" s="33">
        <v/>
      </c>
      <c r="G112" s="34">
        <v/>
      </c>
      <c r="H112" s="35">
        <v/>
      </c>
      <c r="I112" s="36">
        <f/>
        <v/>
      </c>
      <c r="J112" s="32">
        <v/>
      </c>
      <c r="K112" s="32">
        <f/>
        <v/>
      </c>
      <c r="L112" s="32" t="s">
        <v/>
      </c>
      <c r="M112" s="32" t="s">
        <v/>
      </c>
      <c r="N112" s="32" t="s">
        <v>613</v>
      </c>
      <!--$VAR_NUOVA_CELLA_PREZZI$-->
    </row>
    <row r="113" spans="1:16" ht="10.5" customHeight="1" thickTop="1" thickBot="1">
      <c r="B113" s="32" t="s">
        <v/>
      </c>
      <c r="C113" s="23" t="s">
        <v/>
      </c>
      <c r="D113" s="32" t="s">
        <v>614</v>
      </c>
      <c r="E113" s="32">
        <v/>
      </c>
      <c r="F113" s="33">
        <v/>
      </c>
      <c r="G113" s="34">
        <v/>
      </c>
      <c r="H113" s="35">
        <v/>
      </c>
      <c r="I113" s="36">
        <f>ROUND(SUM(I107:I112),2)</f>
        <v>181.42</v>
      </c>
      <c r="J113" s="32">
        <v>10.80</v>
      </c>
      <c r="K113" s="32">
        <f>ROUND(PRODUCT(I113:J113),2)</f>
        <v>1959.34</v>
      </c>
      <c r="L113" s="32" t="s">
        <v/>
      </c>
      <c r="M113" s="32" t="s">
        <v/>
      </c>
      <c r="N113" s="32" t="s">
        <v/>
      </c>
      <!--$VAR_NUOVA_CELLA_PREZZI$-->
    </row>
    <row r="114" spans="1:16" ht="10.5" customHeight="1" thickTop="1" thickBot="1">
      <c r="B114" s="32" t="s">
        <v/>
      </c>
      <c r="C114" s="23" t="s">
        <v/>
      </c>
      <c r="D114" s="32" t="s">
        <v>620</v>
      </c>
      <c r="E114" s="32">
        <v/>
      </c>
      <c r="F114" s="33">
        <v/>
      </c>
      <c r="G114" s="34">
        <v/>
      </c>
      <c r="H114" s="35">
        <v/>
      </c>
      <c r="I114" s="36">
        <f/>
        <v/>
      </c>
      <c r="J114" s="32">
        <v/>
      </c>
      <c r="K114" s="32">
        <f/>
        <v/>
      </c>
      <c r="L114" s="32" t="s">
        <v/>
      </c>
      <c r="M114" s="32" t="s">
        <v/>
      </c>
      <c r="N114" s="32" t="s">
        <v/>
      </c>
      <!--$VAR_NUOVA_CELLA_PREZZI$-->
    </row>
    <row r="115" spans="1:16" ht="107.833333333333" customHeight="1" thickTop="1" thickBot="1">
      <c r="B115" s="32" t="s">
        <v>621</v>
      </c>
      <c r="C115" s="23" t="s">
        <v>622</v>
      </c>
      <c r="D115" s="62" t="s">
        <v>623</v>
      </c>
      <c r="E115" s="32">
        <v/>
      </c>
      <c r="F115" s="33">
        <v/>
      </c>
      <c r="G115" s="34">
        <v/>
      </c>
      <c r="H115" s="35">
        <v/>
      </c>
      <c r="I115" s="36">
        <f/>
        <v/>
      </c>
      <c r="J115" s="32">
        <v/>
      </c>
      <c r="K115" s="32">
        <f/>
        <v/>
      </c>
      <c r="L115" s="32" t="s">
        <v/>
      </c>
      <c r="M115" s="32" t="s">
        <v/>
      </c>
      <c r="N115" s="32" t="s">
        <v/>
      </c>
      <!--$VAR_NUOVA_CELLA_PREZZI$-->
    </row>
    <row r="116" spans="1:16" ht="10.5" customHeight="1" thickTop="1" thickBot="1">
      <c r="B116" s="32" t="s">
        <v/>
      </c>
      <c r="C116" s="23" t="s">
        <v/>
      </c>
      <c r="D116" s="23" t="s">
        <v>624</v>
      </c>
      <c r="E116" s="32">
        <v/>
      </c>
      <c r="F116" s="33">
        <v/>
      </c>
      <c r="G116" s="34">
        <v/>
      </c>
      <c r="H116" s="35">
        <v/>
      </c>
      <c r="I116" s="36">
        <f/>
        <v/>
      </c>
      <c r="J116" s="32">
        <v/>
      </c>
      <c r="K116" s="32">
        <f/>
        <v/>
      </c>
      <c r="L116" s="32" t="s">
        <v/>
      </c>
      <c r="M116" s="32" t="s">
        <v/>
      </c>
      <c r="N116" s="32" t="s">
        <v/>
      </c>
      <!--$VAR_NUOVA_CELLA_PREZZI$-->
    </row>
    <row r="117" spans="1:16" ht="10.5" customHeight="1" thickTop="1" thickBot="1">
      <c r="B117" s="32" t="s">
        <v/>
      </c>
      <c r="C117" s="23" t="s">
        <v/>
      </c>
      <c r="D117" s="23" t="s">
        <v>625</v>
      </c>
      <c r="E117" s="32">
        <v/>
      </c>
      <c r="F117" s="33">
        <v/>
      </c>
      <c r="G117" s="34">
        <v/>
      </c>
      <c r="H117" s="35">
        <v>0</v>
      </c>
      <c r="I117" s="36">
        <f>ROUND(PRODUCT(E117:H117),2)</f>
        <v>0.00</v>
      </c>
      <c r="J117" s="32">
        <v/>
      </c>
      <c r="K117" s="32">
        <f/>
        <v/>
      </c>
      <c r="L117" s="32" t="s">
        <v/>
      </c>
      <c r="M117" s="32" t="s">
        <v/>
      </c>
      <c r="N117" s="32" t="s">
        <v/>
      </c>
      <!--$VAR_NUOVA_CELLA_PREZZI$-->
    </row>
    <row r="118" spans="1:16" ht="10.5" customHeight="1" thickTop="1" thickBot="1">
      <c r="B118" s="32" t="s">
        <v/>
      </c>
      <c r="C118" s="23" t="s">
        <v/>
      </c>
      <c r="D118" s="23" t="s">
        <v>632</v>
      </c>
      <c r="E118" s="32">
        <v/>
      </c>
      <c r="F118" s="33">
        <v/>
      </c>
      <c r="G118" s="34">
        <v/>
      </c>
      <c r="H118" s="35">
        <v>0</v>
      </c>
      <c r="I118" s="36">
        <f>ROUND(PRODUCT(E118:H118),2)</f>
        <v>0.00</v>
      </c>
      <c r="J118" s="32">
        <v/>
      </c>
      <c r="K118" s="32">
        <f/>
        <v/>
      </c>
      <c r="L118" s="32" t="s">
        <v/>
      </c>
      <c r="M118" s="32" t="s">
        <v/>
      </c>
      <c r="N118" s="32" t="s">
        <v/>
      </c>
      <!--$VAR_NUOVA_CELLA_PREZZI$-->
    </row>
    <row r="119" spans="1:16" ht="10.5" customHeight="1" thickTop="1" thickBot="1">
      <c r="B119" s="32" t="s">
        <v/>
      </c>
      <c r="C119" s="23" t="s">
        <v/>
      </c>
      <c r="D119" s="23" t="s">
        <v>639</v>
      </c>
      <c r="E119" s="32">
        <v>2.00</v>
      </c>
      <c r="F119" s="33">
        <v>4.08</v>
      </c>
      <c r="G119" s="34">
        <v>0.500</v>
      </c>
      <c r="H119" s="35">
        <v>0.800</v>
      </c>
      <c r="I119" s="36">
        <f>ROUND(PRODUCT(E119:H119),2)</f>
        <v>3.26</v>
      </c>
      <c r="J119" s="32">
        <v/>
      </c>
      <c r="K119" s="32">
        <f/>
        <v/>
      </c>
      <c r="L119" s="32" t="s">
        <v/>
      </c>
      <c r="M119" s="32" t="s">
        <v/>
      </c>
      <c r="N119" s="32" t="s">
        <v/>
      </c>
      <!--$VAR_NUOVA_CELLA_PREZZI$-->
    </row>
    <row r="120" spans="1:16" ht="10.5" customHeight="1" thickTop="1" thickBot="1">
      <c r="B120" s="32" t="s">
        <v/>
      </c>
      <c r="C120" s="23" t="s">
        <v/>
      </c>
      <c r="D120" s="23" t="s">
        <v>646</v>
      </c>
      <c r="E120" s="32">
        <v>2.00</v>
      </c>
      <c r="F120" s="33">
        <v>4.67</v>
      </c>
      <c r="G120" s="34">
        <v>0.500</v>
      </c>
      <c r="H120" s="35">
        <v>0.800</v>
      </c>
      <c r="I120" s="36">
        <f>ROUND(PRODUCT(E120:H120),2)</f>
        <v>3.74</v>
      </c>
      <c r="J120" s="32">
        <v/>
      </c>
      <c r="K120" s="32">
        <f/>
        <v/>
      </c>
      <c r="L120" s="32" t="s">
        <v/>
      </c>
      <c r="M120" s="32" t="s">
        <v/>
      </c>
      <c r="N120" s="32" t="s">
        <v/>
      </c>
      <!--$VAR_NUOVA_CELLA_PREZZI$-->
    </row>
    <row r="121" spans="1:16" ht="10.5" customHeight="1" thickTop="1" thickBot="1">
      <c r="B121" s="32" t="s">
        <v/>
      </c>
      <c r="C121" s="23" t="s">
        <v/>
      </c>
      <c r="D121" s="32" t="s">
        <v/>
      </c>
      <c r="E121" s="32">
        <v/>
      </c>
      <c r="F121" s="33">
        <v/>
      </c>
      <c r="G121" s="34">
        <v/>
      </c>
      <c r="H121" s="35">
        <v/>
      </c>
      <c r="I121" s="36">
        <f/>
        <v/>
      </c>
      <c r="J121" s="32">
        <v/>
      </c>
      <c r="K121" s="32">
        <f/>
        <v/>
      </c>
      <c r="L121" s="32" t="s">
        <v/>
      </c>
      <c r="M121" s="32" t="s">
        <v/>
      </c>
      <c r="N121" s="32" t="s">
        <v>653</v>
      </c>
      <!--$VAR_NUOVA_CELLA_PREZZI$-->
    </row>
    <row r="122" spans="1:16" ht="10.5" customHeight="1" thickTop="1" thickBot="1">
      <c r="B122" s="32" t="s">
        <v/>
      </c>
      <c r="C122" s="23" t="s">
        <v/>
      </c>
      <c r="D122" s="32" t="s">
        <v>654</v>
      </c>
      <c r="E122" s="32">
        <v/>
      </c>
      <c r="F122" s="33">
        <v/>
      </c>
      <c r="G122" s="34">
        <v/>
      </c>
      <c r="H122" s="35">
        <v/>
      </c>
      <c r="I122" s="36">
        <f>ROUND(SUM(I116:I121),2)</f>
        <v>7.00</v>
      </c>
      <c r="J122" s="32">
        <v>168.78</v>
      </c>
      <c r="K122" s="32">
        <f>ROUND(PRODUCT(I122:J122),2)</f>
        <v>1181.46</v>
      </c>
      <c r="L122" s="32" t="s">
        <v/>
      </c>
      <c r="M122" s="32" t="s">
        <v/>
      </c>
      <c r="N122" s="32" t="s">
        <v/>
      </c>
      <!--$VAR_NUOVA_CELLA_PREZZI$-->
    </row>
    <row r="123" spans="1:16" ht="10.5" customHeight="1" thickTop="1" thickBot="1">
      <c r="B123" s="32" t="s">
        <v/>
      </c>
      <c r="C123" s="23" t="s">
        <v/>
      </c>
      <c r="D123" s="32" t="s">
        <v>660</v>
      </c>
      <c r="E123" s="32">
        <v/>
      </c>
      <c r="F123" s="33">
        <v/>
      </c>
      <c r="G123" s="34">
        <v/>
      </c>
      <c r="H123" s="35">
        <v/>
      </c>
      <c r="I123" s="36">
        <f/>
        <v/>
      </c>
      <c r="J123" s="32">
        <v/>
      </c>
      <c r="K123" s="32">
        <f/>
        <v/>
      </c>
      <c r="L123" s="32" t="s">
        <v/>
      </c>
      <c r="M123" s="32" t="s">
        <v/>
      </c>
      <c r="N123" s="32" t="s">
        <v/>
      </c>
      <!--$VAR_NUOVA_CELLA_PREZZI$-->
    </row>
    <row r="124" spans="1:16" ht="108.333333333333" customHeight="1" thickTop="1" thickBot="1">
      <c r="B124" s="32" t="s">
        <v>661</v>
      </c>
      <c r="C124" s="23" t="s">
        <v>662</v>
      </c>
      <c r="D124" s="62" t="s">
        <v>663</v>
      </c>
      <c r="E124" s="32">
        <v/>
      </c>
      <c r="F124" s="33">
        <v/>
      </c>
      <c r="G124" s="34">
        <v/>
      </c>
      <c r="H124" s="35">
        <v/>
      </c>
      <c r="I124" s="36">
        <f/>
        <v/>
      </c>
      <c r="J124" s="32">
        <v/>
      </c>
      <c r="K124" s="32">
        <f/>
        <v/>
      </c>
      <c r="L124" s="32" t="s">
        <v/>
      </c>
      <c r="M124" s="32" t="s">
        <v/>
      </c>
      <c r="N124" s="32" t="s">
        <v/>
      </c>
      <!--$VAR_NUOVA_CELLA_PREZZI$-->
    </row>
    <row r="125" spans="1:16" ht="10.5" customHeight="1" thickTop="1" thickBot="1">
      <c r="B125" s="32" t="s">
        <v/>
      </c>
      <c r="C125" s="23" t="s">
        <v/>
      </c>
      <c r="D125" s="23" t="s">
        <v>664</v>
      </c>
      <c r="E125" s="32">
        <v/>
      </c>
      <c r="F125" s="33">
        <v/>
      </c>
      <c r="G125" s="34">
        <v/>
      </c>
      <c r="H125" s="35">
        <v/>
      </c>
      <c r="I125" s="36">
        <f/>
        <v/>
      </c>
      <c r="J125" s="32">
        <v/>
      </c>
      <c r="K125" s="32">
        <f/>
        <v/>
      </c>
      <c r="L125" s="32" t="s">
        <v/>
      </c>
      <c r="M125" s="32" t="s">
        <v/>
      </c>
      <c r="N125" s="32" t="s">
        <v/>
      </c>
      <!--$VAR_NUOVA_CELLA_PREZZI$-->
    </row>
    <row r="126" spans="1:16" ht="10.5" customHeight="1" thickTop="1" thickBot="1">
      <c r="B126" s="32" t="s">
        <v/>
      </c>
      <c r="C126" s="23" t="s">
        <v/>
      </c>
      <c r="D126" s="23" t="s">
        <v>665</v>
      </c>
      <c r="E126" s="32">
        <v/>
      </c>
      <c r="F126" s="33">
        <v/>
      </c>
      <c r="G126" s="34">
        <v/>
      </c>
      <c r="H126" s="35">
        <v>0</v>
      </c>
      <c r="I126" s="36">
        <f>ROUND(PRODUCT(E126:H126),2)</f>
        <v>0.00</v>
      </c>
      <c r="J126" s="32">
        <v/>
      </c>
      <c r="K126" s="32">
        <f/>
        <v/>
      </c>
      <c r="L126" s="32" t="s">
        <v/>
      </c>
      <c r="M126" s="32" t="s">
        <v/>
      </c>
      <c r="N126" s="32" t="s">
        <v/>
      </c>
      <!--$VAR_NUOVA_CELLA_PREZZI$-->
    </row>
    <row r="127" spans="1:16" ht="10.5" customHeight="1" thickTop="1" thickBot="1">
      <c r="B127" s="32" t="s">
        <v/>
      </c>
      <c r="C127" s="23" t="s">
        <v/>
      </c>
      <c r="D127" s="23" t="s">
        <v>672</v>
      </c>
      <c r="E127" s="32">
        <v/>
      </c>
      <c r="F127" s="33">
        <v/>
      </c>
      <c r="G127" s="34">
        <v/>
      </c>
      <c r="H127" s="35">
        <v>0</v>
      </c>
      <c r="I127" s="36">
        <f>ROUND(PRODUCT(E127:H127),2)</f>
        <v>0.00</v>
      </c>
      <c r="J127" s="32">
        <v/>
      </c>
      <c r="K127" s="32">
        <f/>
        <v/>
      </c>
      <c r="L127" s="32" t="s">
        <v/>
      </c>
      <c r="M127" s="32" t="s">
        <v/>
      </c>
      <c r="N127" s="32" t="s">
        <v/>
      </c>
      <!--$VAR_NUOVA_CELLA_PREZZI$-->
    </row>
    <row r="128" spans="1:16" ht="10.5" customHeight="1" thickTop="1" thickBot="1">
      <c r="B128" s="32" t="s">
        <v/>
      </c>
      <c r="C128" s="23" t="s">
        <v/>
      </c>
      <c r="D128" s="23" t="s">
        <v>679</v>
      </c>
      <c r="E128" s="32">
        <v>2.00</v>
      </c>
      <c r="F128" s="33">
        <v>4.08</v>
      </c>
      <c r="G128" s="34">
        <v>0.500</v>
      </c>
      <c r="H128" s="35">
        <v>0.200</v>
      </c>
      <c r="I128" s="36">
        <f>ROUND(PRODUCT(E128:H128),2)</f>
        <v>0.82</v>
      </c>
      <c r="J128" s="32">
        <v/>
      </c>
      <c r="K128" s="32">
        <f/>
        <v/>
      </c>
      <c r="L128" s="32" t="s">
        <v/>
      </c>
      <c r="M128" s="32" t="s">
        <v/>
      </c>
      <c r="N128" s="32" t="s">
        <v/>
      </c>
      <!--$VAR_NUOVA_CELLA_PREZZI$-->
    </row>
    <row r="129" spans="1:16" ht="10.5" customHeight="1" thickTop="1" thickBot="1">
      <c r="B129" s="32" t="s">
        <v/>
      </c>
      <c r="C129" s="23" t="s">
        <v/>
      </c>
      <c r="D129" s="23" t="s">
        <v>686</v>
      </c>
      <c r="E129" s="32">
        <v>2.00</v>
      </c>
      <c r="F129" s="33">
        <v>4.67</v>
      </c>
      <c r="G129" s="34">
        <v>0.500</v>
      </c>
      <c r="H129" s="35">
        <v>0.200</v>
      </c>
      <c r="I129" s="36">
        <f>ROUND(PRODUCT(E129:H129),2)</f>
        <v>0.93</v>
      </c>
      <c r="J129" s="32">
        <v/>
      </c>
      <c r="K129" s="32">
        <f/>
        <v/>
      </c>
      <c r="L129" s="32" t="s">
        <v/>
      </c>
      <c r="M129" s="32" t="s">
        <v/>
      </c>
      <c r="N129" s="32" t="s">
        <v/>
      </c>
      <!--$VAR_NUOVA_CELLA_PREZZI$-->
    </row>
    <row r="130" spans="1:16" ht="10.5" customHeight="1" thickTop="1" thickBot="1">
      <c r="B130" s="32" t="s">
        <v/>
      </c>
      <c r="C130" s="23" t="s">
        <v/>
      </c>
      <c r="D130" s="32" t="s">
        <v/>
      </c>
      <c r="E130" s="32">
        <v/>
      </c>
      <c r="F130" s="33">
        <v/>
      </c>
      <c r="G130" s="34">
        <v/>
      </c>
      <c r="H130" s="35">
        <v/>
      </c>
      <c r="I130" s="36">
        <f/>
        <v/>
      </c>
      <c r="J130" s="32">
        <v/>
      </c>
      <c r="K130" s="32">
        <f/>
        <v/>
      </c>
      <c r="L130" s="32" t="s">
        <v/>
      </c>
      <c r="M130" s="32" t="s">
        <v/>
      </c>
      <c r="N130" s="32" t="s">
        <v>693</v>
      </c>
      <!--$VAR_NUOVA_CELLA_PREZZI$-->
    </row>
    <row r="131" spans="1:16" ht="10.5" customHeight="1" thickTop="1" thickBot="1">
      <c r="B131" s="32" t="s">
        <v/>
      </c>
      <c r="C131" s="23" t="s">
        <v/>
      </c>
      <c r="D131" s="32" t="s">
        <v>694</v>
      </c>
      <c r="E131" s="32">
        <v/>
      </c>
      <c r="F131" s="33">
        <v/>
      </c>
      <c r="G131" s="34">
        <v/>
      </c>
      <c r="H131" s="35">
        <v/>
      </c>
      <c r="I131" s="36">
        <f>ROUND(SUM(I125:I130),2)</f>
        <v>1.75</v>
      </c>
      <c r="J131" s="32">
        <v>234.42</v>
      </c>
      <c r="K131" s="32">
        <f>ROUND(PRODUCT(I131:J131),2)</f>
        <v>410.24</v>
      </c>
      <c r="L131" s="32" t="s">
        <v/>
      </c>
      <c r="M131" s="32" t="s">
        <v/>
      </c>
      <c r="N131" s="32" t="s">
        <v/>
      </c>
      <!--$VAR_NUOVA_CELLA_PREZZI$-->
    </row>
    <row r="132" spans="1:16" ht="10.5" customHeight="1" thickTop="1" thickBot="1">
      <c r="B132" s="32" t="s">
        <v/>
      </c>
      <c r="C132" s="23" t="s">
        <v/>
      </c>
      <c r="D132" s="32" t="s">
        <v>700</v>
      </c>
      <c r="E132" s="32">
        <v/>
      </c>
      <c r="F132" s="33">
        <v/>
      </c>
      <c r="G132" s="34">
        <v/>
      </c>
      <c r="H132" s="35">
        <v/>
      </c>
      <c r="I132" s="36">
        <f/>
        <v/>
      </c>
      <c r="J132" s="32">
        <v/>
      </c>
      <c r="K132" s="32">
        <f/>
        <v/>
      </c>
      <c r="L132" s="32" t="s">
        <v/>
      </c>
      <c r="M132" s="32" t="s">
        <v/>
      </c>
      <c r="N132" s="32" t="s">
        <v/>
      </c>
      <!--$VAR_NUOVA_CELLA_PREZZI$-->
    </row>
    <row r="133" spans="1:16" ht="44.3333333333333" customHeight="1" thickTop="1" thickBot="1">
      <c r="B133" s="32" t="s">
        <v>701</v>
      </c>
      <c r="C133" s="23" t="s">
        <v>702</v>
      </c>
      <c r="D133" s="62" t="s">
        <v>703</v>
      </c>
      <c r="E133" s="32">
        <v/>
      </c>
      <c r="F133" s="33">
        <v/>
      </c>
      <c r="G133" s="34">
        <v/>
      </c>
      <c r="H133" s="35">
        <v/>
      </c>
      <c r="I133" s="36">
        <f/>
        <v/>
      </c>
      <c r="J133" s="32">
        <v/>
      </c>
      <c r="K133" s="32">
        <f/>
        <v/>
      </c>
      <c r="L133" s="32" t="s">
        <v/>
      </c>
      <c r="M133" s="32" t="s">
        <v/>
      </c>
      <c r="N133" s="32" t="s">
        <v/>
      </c>
      <!--$VAR_NUOVA_CELLA_PREZZI$-->
    </row>
    <row r="134" spans="1:16" ht="10.5" customHeight="1" thickTop="1" thickBot="1">
      <c r="B134" s="32" t="s">
        <v/>
      </c>
      <c r="C134" s="23" t="s">
        <v/>
      </c>
      <c r="D134" s="23" t="s">
        <v>704</v>
      </c>
      <c r="E134" s="32">
        <v/>
      </c>
      <c r="F134" s="33">
        <v/>
      </c>
      <c r="G134" s="34">
        <v/>
      </c>
      <c r="H134" s="35">
        <v/>
      </c>
      <c r="I134" s="36">
        <f/>
        <v/>
      </c>
      <c r="J134" s="32">
        <v/>
      </c>
      <c r="K134" s="32">
        <f/>
        <v/>
      </c>
      <c r="L134" s="32" t="s">
        <v/>
      </c>
      <c r="M134" s="32" t="s">
        <v/>
      </c>
      <c r="N134" s="32" t="s">
        <v/>
      </c>
      <!--$VAR_NUOVA_CELLA_PREZZI$-->
    </row>
    <row r="135" spans="1:16" ht="10.5" customHeight="1" thickTop="1" thickBot="1">
      <c r="B135" s="32" t="s">
        <v/>
      </c>
      <c r="C135" s="23" t="s">
        <v/>
      </c>
      <c r="D135" s="23" t="s">
        <v>705</v>
      </c>
      <c r="E135" s="32">
        <v/>
      </c>
      <c r="F135" s="33">
        <v/>
      </c>
      <c r="G135" s="34">
        <v/>
      </c>
      <c r="H135" s="35">
        <v>0</v>
      </c>
      <c r="I135" s="36">
        <f>ROUND(PRODUCT(E135:H135),2)</f>
        <v>0.00</v>
      </c>
      <c r="J135" s="32">
        <v/>
      </c>
      <c r="K135" s="32">
        <f/>
        <v/>
      </c>
      <c r="L135" s="32" t="s">
        <v/>
      </c>
      <c r="M135" s="32" t="s">
        <v/>
      </c>
      <c r="N135" s="32" t="s">
        <v/>
      </c>
      <!--$VAR_NUOVA_CELLA_PREZZI$-->
    </row>
    <row r="136" spans="1:16" ht="10.5" customHeight="1" thickTop="1" thickBot="1">
      <c r="B136" s="32" t="s">
        <v/>
      </c>
      <c r="C136" s="23" t="s">
        <v/>
      </c>
      <c r="D136" s="23" t="s">
        <v>712</v>
      </c>
      <c r="E136" s="32">
        <v>0.50</v>
      </c>
      <c r="F136" s="33">
        <v>7.95</v>
      </c>
      <c r="G136" s="34">
        <v>13.230</v>
      </c>
      <c r="H136" s="35">
        <v/>
      </c>
      <c r="I136" s="36">
        <f>ROUND(PRODUCT(E136:H136),2)</f>
        <v>52.59</v>
      </c>
      <c r="J136" s="32">
        <v/>
      </c>
      <c r="K136" s="32">
        <f/>
        <v/>
      </c>
      <c r="L136" s="32" t="s">
        <v/>
      </c>
      <c r="M136" s="32" t="s">
        <v/>
      </c>
      <c r="N136" s="32" t="s">
        <v/>
      </c>
      <!--$VAR_NUOVA_CELLA_PREZZI$-->
    </row>
    <row r="137" spans="1:16" ht="10.5" customHeight="1" thickTop="1" thickBot="1">
      <c r="B137" s="32" t="s">
        <v/>
      </c>
      <c r="C137" s="23" t="s">
        <v/>
      </c>
      <c r="D137" s="23" t="s">
        <v>719</v>
      </c>
      <c r="E137" s="32">
        <v/>
      </c>
      <c r="F137" s="33">
        <v>42.02</v>
      </c>
      <c r="G137" s="34">
        <v>22.010</v>
      </c>
      <c r="H137" s="35">
        <v/>
      </c>
      <c r="I137" s="36">
        <f>ROUND(PRODUCT(E137:H137),2)</f>
        <v>924.86</v>
      </c>
      <c r="J137" s="32">
        <v/>
      </c>
      <c r="K137" s="32">
        <f/>
        <v/>
      </c>
      <c r="L137" s="32" t="s">
        <v/>
      </c>
      <c r="M137" s="32" t="s">
        <v/>
      </c>
      <c r="N137" s="32" t="s">
        <v/>
      </c>
      <!--$VAR_NUOVA_CELLA_PREZZI$-->
    </row>
    <row r="138" spans="1:16" ht="10.5" customHeight="1" thickTop="1" thickBot="1">
      <c r="B138" s="32" t="s">
        <v/>
      </c>
      <c r="C138" s="23" t="s">
        <v/>
      </c>
      <c r="D138" s="23" t="s">
        <v>726</v>
      </c>
      <c r="E138" s="32">
        <v/>
      </c>
      <c r="F138" s="33">
        <v>7.42</v>
      </c>
      <c r="G138" s="34">
        <v>2.280</v>
      </c>
      <c r="H138" s="35">
        <v/>
      </c>
      <c r="I138" s="36">
        <f>ROUND(PRODUCT(E138:H138),2)</f>
        <v>16.92</v>
      </c>
      <c r="J138" s="32">
        <v/>
      </c>
      <c r="K138" s="32">
        <f/>
        <v/>
      </c>
      <c r="L138" s="32" t="s">
        <v/>
      </c>
      <c r="M138" s="32" t="s">
        <v/>
      </c>
      <c r="N138" s="32" t="s">
        <v/>
      </c>
      <!--$VAR_NUOVA_CELLA_PREZZI$-->
    </row>
    <row r="139" spans="1:16" ht="10.5" customHeight="1" thickTop="1" thickBot="1">
      <c r="B139" s="32" t="s">
        <v/>
      </c>
      <c r="C139" s="23" t="s">
        <v/>
      </c>
      <c r="D139" s="23" t="s">
        <v>733</v>
      </c>
      <c r="E139" s="32">
        <v/>
      </c>
      <c r="F139" s="33">
        <v>35.04</v>
      </c>
      <c r="G139" s="34">
        <v>0.970</v>
      </c>
      <c r="H139" s="35">
        <v/>
      </c>
      <c r="I139" s="36">
        <f>ROUND(PRODUCT(E139:H139),2)</f>
        <v>33.99</v>
      </c>
      <c r="J139" s="32">
        <v/>
      </c>
      <c r="K139" s="32">
        <f/>
        <v/>
      </c>
      <c r="L139" s="32" t="s">
        <v/>
      </c>
      <c r="M139" s="32" t="s">
        <v/>
      </c>
      <c r="N139" s="32" t="s">
        <v/>
      </c>
      <!--$VAR_NUOVA_CELLA_PREZZI$-->
    </row>
    <row r="140" spans="1:16" ht="10.5" customHeight="1" thickTop="1" thickBot="1">
      <c r="B140" s="32" t="s">
        <v/>
      </c>
      <c r="C140" s="23" t="s">
        <v/>
      </c>
      <c r="D140" s="23" t="s">
        <v>740</v>
      </c>
      <c r="E140" s="32">
        <v/>
      </c>
      <c r="F140" s="33">
        <v>5.27</v>
      </c>
      <c r="G140" s="34">
        <v>3.090</v>
      </c>
      <c r="H140" s="35">
        <v/>
      </c>
      <c r="I140" s="36">
        <f>ROUND(PRODUCT(E140:H140),2)</f>
        <v>16.28</v>
      </c>
      <c r="J140" s="32">
        <v/>
      </c>
      <c r="K140" s="32">
        <f/>
        <v/>
      </c>
      <c r="L140" s="32" t="s">
        <v/>
      </c>
      <c r="M140" s="32" t="s">
        <v/>
      </c>
      <c r="N140" s="32" t="s">
        <v/>
      </c>
      <!--$VAR_NUOVA_CELLA_PREZZI$-->
    </row>
    <row r="141" spans="1:16" ht="10.5" customHeight="1" thickTop="1" thickBot="1">
      <c r="B141" s="32" t="s">
        <v/>
      </c>
      <c r="C141" s="23" t="s">
        <v/>
      </c>
      <c r="D141" s="32" t="s">
        <v/>
      </c>
      <c r="E141" s="32">
        <v/>
      </c>
      <c r="F141" s="33">
        <v/>
      </c>
      <c r="G141" s="34">
        <v/>
      </c>
      <c r="H141" s="35">
        <v/>
      </c>
      <c r="I141" s="36">
        <f/>
        <v/>
      </c>
      <c r="J141" s="32">
        <v/>
      </c>
      <c r="K141" s="32">
        <f/>
        <v/>
      </c>
      <c r="L141" s="32" t="s">
        <v/>
      </c>
      <c r="M141" s="32" t="s">
        <v/>
      </c>
      <c r="N141" s="32" t="s">
        <v>747</v>
      </c>
      <!--$VAR_NUOVA_CELLA_PREZZI$-->
    </row>
    <row r="142" spans="1:16" ht="10.5" customHeight="1" thickTop="1" thickBot="1">
      <c r="B142" s="32" t="s">
        <v/>
      </c>
      <c r="C142" s="23" t="s">
        <v/>
      </c>
      <c r="D142" s="32" t="s">
        <v>748</v>
      </c>
      <c r="E142" s="32">
        <v/>
      </c>
      <c r="F142" s="33">
        <v/>
      </c>
      <c r="G142" s="34">
        <v/>
      </c>
      <c r="H142" s="35">
        <v/>
      </c>
      <c r="I142" s="36">
        <f>ROUND(SUM(I134:I141),2)</f>
        <v>1044.64</v>
      </c>
      <c r="J142" s="32">
        <v>3.60</v>
      </c>
      <c r="K142" s="32">
        <f>ROUND(PRODUCT(I142:J142),2)</f>
        <v>3760.70</v>
      </c>
      <c r="L142" s="32" t="s">
        <v/>
      </c>
      <c r="M142" s="32" t="s">
        <v/>
      </c>
      <c r="N142" s="32" t="s">
        <v/>
      </c>
      <!--$VAR_NUOVA_CELLA_PREZZI$-->
    </row>
    <row r="143" spans="1:16" ht="10.5" customHeight="1" thickTop="1" thickBot="1">
      <c r="B143" s="32" t="s">
        <v/>
      </c>
      <c r="C143" s="23" t="s">
        <v/>
      </c>
      <c r="D143" s="32" t="s">
        <v>754</v>
      </c>
      <c r="E143" s="32">
        <v/>
      </c>
      <c r="F143" s="33">
        <v/>
      </c>
      <c r="G143" s="34">
        <v/>
      </c>
      <c r="H143" s="35">
        <v/>
      </c>
      <c r="I143" s="36">
        <f/>
        <v/>
      </c>
      <c r="J143" s="32">
        <v/>
      </c>
      <c r="K143" s="32">
        <f/>
        <v/>
      </c>
      <c r="L143" s="32" t="s">
        <v/>
      </c>
      <c r="M143" s="32" t="s">
        <v/>
      </c>
      <c r="N143" s="32" t="s">
        <v/>
      </c>
      <!--$VAR_NUOVA_CELLA_PREZZI$-->
    </row>
    <row r="144" spans="1:16" ht="76.3333333333333" customHeight="1" thickTop="1" thickBot="1">
      <c r="B144" s="32" t="s">
        <v>755</v>
      </c>
      <c r="C144" s="23" t="s">
        <v>756</v>
      </c>
      <c r="D144" s="62" t="s">
        <v>757</v>
      </c>
      <c r="E144" s="32">
        <v/>
      </c>
      <c r="F144" s="33">
        <v/>
      </c>
      <c r="G144" s="34">
        <v/>
      </c>
      <c r="H144" s="35">
        <v/>
      </c>
      <c r="I144" s="36">
        <f/>
        <v/>
      </c>
      <c r="J144" s="32">
        <v/>
      </c>
      <c r="K144" s="32">
        <f/>
        <v/>
      </c>
      <c r="L144" s="32" t="s">
        <v/>
      </c>
      <c r="M144" s="32" t="s">
        <v/>
      </c>
      <c r="N144" s="32" t="s">
        <v/>
      </c>
      <!--$VAR_NUOVA_CELLA_PREZZI$-->
    </row>
    <row r="145" spans="1:16" ht="10.5" customHeight="1" thickTop="1" thickBot="1">
      <c r="B145" s="32" t="s">
        <v/>
      </c>
      <c r="C145" s="23" t="s">
        <v/>
      </c>
      <c r="D145" s="23" t="s">
        <v>758</v>
      </c>
      <c r="E145" s="32">
        <v/>
      </c>
      <c r="F145" s="33">
        <v/>
      </c>
      <c r="G145" s="34">
        <v/>
      </c>
      <c r="H145" s="35">
        <v/>
      </c>
      <c r="I145" s="36">
        <f/>
        <v/>
      </c>
      <c r="J145" s="32">
        <v/>
      </c>
      <c r="K145" s="32">
        <f/>
        <v/>
      </c>
      <c r="L145" s="32" t="s">
        <v/>
      </c>
      <c r="M145" s="32" t="s">
        <v/>
      </c>
      <c r="N145" s="32" t="s">
        <v/>
      </c>
      <!--$VAR_NUOVA_CELLA_PREZZI$-->
    </row>
    <row r="146" spans="1:16" ht="10.5" customHeight="1" thickTop="1" thickBot="1">
      <c r="B146" s="32" t="s">
        <v/>
      </c>
      <c r="C146" s="23" t="s">
        <v/>
      </c>
      <c r="D146" s="23" t="s">
        <v>759</v>
      </c>
      <c r="E146" s="32">
        <v/>
      </c>
      <c r="F146" s="33">
        <v/>
      </c>
      <c r="G146" s="34">
        <v/>
      </c>
      <c r="H146" s="35">
        <v>0.070</v>
      </c>
      <c r="I146" s="36">
        <f>ROUND(PRODUCT(E146:H146,1044.64),2)</f>
        <v>73.12</v>
      </c>
      <c r="J146" s="32">
        <v/>
      </c>
      <c r="K146" s="32">
        <f/>
        <v/>
      </c>
      <c r="L146" s="32" t="s">
        <v/>
      </c>
      <c r="M146" s="32" t="s">
        <v/>
      </c>
      <c r="N146" s="32" t="s">
        <v/>
      </c>
      <!--$VAR_NUOVA_CELLA_PREZZI$-->
    </row>
    <row r="147" spans="1:16" ht="10.5" customHeight="1" thickTop="1" thickBot="1">
      <c r="B147" s="32" t="s">
        <v/>
      </c>
      <c r="C147" s="23" t="s">
        <v/>
      </c>
      <c r="D147" s="32" t="s">
        <v/>
      </c>
      <c r="E147" s="32">
        <v/>
      </c>
      <c r="F147" s="33">
        <v/>
      </c>
      <c r="G147" s="34">
        <v/>
      </c>
      <c r="H147" s="35">
        <v/>
      </c>
      <c r="I147" s="36">
        <f/>
        <v/>
      </c>
      <c r="J147" s="32">
        <v/>
      </c>
      <c r="K147" s="32">
        <f/>
        <v/>
      </c>
      <c r="L147" s="32" t="s">
        <v/>
      </c>
      <c r="M147" s="32" t="s">
        <v/>
      </c>
      <c r="N147" s="32" t="s">
        <v>766</v>
      </c>
      <!--$VAR_NUOVA_CELLA_PREZZI$-->
    </row>
    <row r="148" spans="1:16" ht="10.5" customHeight="1" thickTop="1" thickBot="1">
      <c r="B148" s="32" t="s">
        <v/>
      </c>
      <c r="C148" s="23" t="s">
        <v/>
      </c>
      <c r="D148" s="32" t="s">
        <v>767</v>
      </c>
      <c r="E148" s="32">
        <v/>
      </c>
      <c r="F148" s="33">
        <v/>
      </c>
      <c r="G148" s="34">
        <v/>
      </c>
      <c r="H148" s="35">
        <v/>
      </c>
      <c r="I148" s="36">
        <f>ROUND(SUM(I145:I147),2)</f>
        <v>73.12</v>
      </c>
      <c r="J148" s="32">
        <v>45.90</v>
      </c>
      <c r="K148" s="32">
        <f>ROUND(PRODUCT(I148:J148),2)</f>
        <v>3356.21</v>
      </c>
      <c r="L148" s="32" t="s">
        <v/>
      </c>
      <c r="M148" s="32" t="s">
        <v/>
      </c>
      <c r="N148" s="32" t="s">
        <v/>
      </c>
      <!--$VAR_NUOVA_CELLA_PREZZI$-->
    </row>
    <row r="149" spans="1:16" ht="10.5" customHeight="1" thickTop="1" thickBot="1">
      <c r="B149" s="32" t="s">
        <v/>
      </c>
      <c r="C149" s="23" t="s">
        <v/>
      </c>
      <c r="D149" s="32" t="s">
        <v>773</v>
      </c>
      <c r="E149" s="32">
        <v/>
      </c>
      <c r="F149" s="33">
        <v/>
      </c>
      <c r="G149" s="34">
        <v/>
      </c>
      <c r="H149" s="35">
        <v/>
      </c>
      <c r="I149" s="36">
        <f/>
        <v/>
      </c>
      <c r="J149" s="32">
        <v/>
      </c>
      <c r="K149" s="32">
        <f/>
        <v/>
      </c>
      <c r="L149" s="32" t="s">
        <v/>
      </c>
      <c r="M149" s="32" t="s">
        <v/>
      </c>
      <c r="N149" s="32" t="s">
        <v/>
      </c>
      <!--$VAR_NUOVA_CELLA_PREZZI$-->
    </row>
    <row r="150" spans="1:16" ht="22.5" customHeight="1" thickTop="1" thickBot="1">
      <c r="B150" s="32" t="s">
        <v>774</v>
      </c>
      <c r="C150" s="23" t="s">
        <v>775</v>
      </c>
      <c r="D150" s="62" t="s">
        <v>776</v>
      </c>
      <c r="E150" s="32">
        <v/>
      </c>
      <c r="F150" s="33">
        <v/>
      </c>
      <c r="G150" s="34">
        <v/>
      </c>
      <c r="H150" s="35">
        <v/>
      </c>
      <c r="I150" s="36">
        <f/>
        <v/>
      </c>
      <c r="J150" s="32">
        <v/>
      </c>
      <c r="K150" s="32">
        <f/>
        <v/>
      </c>
      <c r="L150" s="32" t="s">
        <v/>
      </c>
      <c r="M150" s="32" t="s">
        <v/>
      </c>
      <c r="N150" s="32" t="s">
        <v/>
      </c>
      <!--$VAR_NUOVA_CELLA_PREZZI$-->
    </row>
    <row r="151" spans="1:16" ht="10.5" customHeight="1" thickTop="1" thickBot="1">
      <c r="B151" s="32" t="s">
        <v/>
      </c>
      <c r="C151" s="23" t="s">
        <v/>
      </c>
      <c r="D151" s="23" t="s">
        <v>777</v>
      </c>
      <c r="E151" s="32">
        <v/>
      </c>
      <c r="F151" s="33">
        <v/>
      </c>
      <c r="G151" s="34">
        <v/>
      </c>
      <c r="H151" s="35">
        <v/>
      </c>
      <c r="I151" s="36">
        <f/>
        <v/>
      </c>
      <c r="J151" s="32">
        <v/>
      </c>
      <c r="K151" s="32">
        <f/>
        <v/>
      </c>
      <c r="L151" s="32" t="s">
        <v/>
      </c>
      <c r="M151" s="32" t="s">
        <v/>
      </c>
      <c r="N151" s="32" t="s">
        <v/>
      </c>
      <!--$VAR_NUOVA_CELLA_PREZZI$-->
    </row>
    <row r="152" spans="1:16" ht="10.5" customHeight="1" thickTop="1" thickBot="1">
      <c r="B152" s="32" t="s">
        <v/>
      </c>
      <c r="C152" s="23" t="s">
        <v/>
      </c>
      <c r="D152" s="23" t="s">
        <v>778</v>
      </c>
      <c r="E152" s="32">
        <v/>
      </c>
      <c r="F152" s="33">
        <v/>
      </c>
      <c r="G152" s="34">
        <v/>
      </c>
      <c r="H152" s="35">
        <v>0.030</v>
      </c>
      <c r="I152" s="36">
        <f>ROUND(PRODUCT(E152:H152,1044.64),2)</f>
        <v>31.34</v>
      </c>
      <c r="J152" s="32">
        <v/>
      </c>
      <c r="K152" s="32">
        <f/>
        <v/>
      </c>
      <c r="L152" s="32" t="s">
        <v/>
      </c>
      <c r="M152" s="32" t="s">
        <v/>
      </c>
      <c r="N152" s="32" t="s">
        <v/>
      </c>
      <!--$VAR_NUOVA_CELLA_PREZZI$-->
    </row>
    <row r="153" spans="1:16" ht="10.5" customHeight="1" thickTop="1" thickBot="1">
      <c r="B153" s="32" t="s">
        <v/>
      </c>
      <c r="C153" s="23" t="s">
        <v/>
      </c>
      <c r="D153" s="32" t="s">
        <v/>
      </c>
      <c r="E153" s="32">
        <v/>
      </c>
      <c r="F153" s="33">
        <v/>
      </c>
      <c r="G153" s="34">
        <v/>
      </c>
      <c r="H153" s="35">
        <v/>
      </c>
      <c r="I153" s="36">
        <f/>
        <v/>
      </c>
      <c r="J153" s="32">
        <v/>
      </c>
      <c r="K153" s="32">
        <f/>
        <v/>
      </c>
      <c r="L153" s="32" t="s">
        <v/>
      </c>
      <c r="M153" s="32" t="s">
        <v/>
      </c>
      <c r="N153" s="32" t="s">
        <v>785</v>
      </c>
      <!--$VAR_NUOVA_CELLA_PREZZI$-->
    </row>
    <row r="154" spans="1:16" ht="10.5" customHeight="1" thickTop="1" thickBot="1">
      <c r="B154" s="32" t="s">
        <v/>
      </c>
      <c r="C154" s="23" t="s">
        <v/>
      </c>
      <c r="D154" s="32" t="s">
        <v>786</v>
      </c>
      <c r="E154" s="32">
        <v/>
      </c>
      <c r="F154" s="33">
        <v/>
      </c>
      <c r="G154" s="34">
        <v/>
      </c>
      <c r="H154" s="35">
        <v/>
      </c>
      <c r="I154" s="36">
        <f>ROUND(SUM(I151:I153),2)</f>
        <v>31.34</v>
      </c>
      <c r="J154" s="32">
        <v>48.71</v>
      </c>
      <c r="K154" s="32">
        <f>ROUND(PRODUCT(I154:J154),2)</f>
        <v>1526.57</v>
      </c>
      <c r="L154" s="32" t="s">
        <v/>
      </c>
      <c r="M154" s="32" t="s">
        <v/>
      </c>
      <c r="N154" s="32" t="s">
        <v/>
      </c>
      <!--$VAR_NUOVA_CELLA_PREZZI$-->
    </row>
    <row r="155" spans="1:16" ht="10.5" customHeight="1" thickTop="1" thickBot="1">
      <c r="B155" s="32" t="s">
        <v/>
      </c>
      <c r="C155" s="23" t="s">
        <v/>
      </c>
      <c r="D155" s="32" t="s">
        <v>792</v>
      </c>
      <c r="E155" s="32">
        <v/>
      </c>
      <c r="F155" s="33">
        <v/>
      </c>
      <c r="G155" s="34">
        <v/>
      </c>
      <c r="H155" s="35">
        <v/>
      </c>
      <c r="I155" s="36">
        <f/>
        <v/>
      </c>
      <c r="J155" s="32">
        <v/>
      </c>
      <c r="K155" s="32">
        <f/>
        <v/>
      </c>
      <c r="L155" s="32" t="s">
        <v/>
      </c>
      <c r="M155" s="32" t="s">
        <v/>
      </c>
      <c r="N155" s="32" t="s">
        <v/>
      </c>
      <!--$VAR_NUOVA_CELLA_PREZZI$-->
    </row>
    <row r="156" spans="1:16" ht="79.5" customHeight="1" thickTop="1" thickBot="1">
      <c r="B156" s="32" t="s">
        <v>793</v>
      </c>
      <c r="C156" s="23" t="s">
        <v>794</v>
      </c>
      <c r="D156" s="62" t="s">
        <v>795</v>
      </c>
      <c r="E156" s="32">
        <v/>
      </c>
      <c r="F156" s="33">
        <v/>
      </c>
      <c r="G156" s="34">
        <v/>
      </c>
      <c r="H156" s="35">
        <v/>
      </c>
      <c r="I156" s="36">
        <f/>
        <v/>
      </c>
      <c r="J156" s="32">
        <v/>
      </c>
      <c r="K156" s="32">
        <f/>
        <v/>
      </c>
      <c r="L156" s="32" t="s">
        <v/>
      </c>
      <c r="M156" s="32" t="s">
        <v/>
      </c>
      <c r="N156" s="32" t="s">
        <v/>
      </c>
      <!--$VAR_NUOVA_CELLA_PREZZI$-->
    </row>
    <row r="157" spans="1:16" ht="10.5" customHeight="1" thickTop="1" thickBot="1">
      <c r="B157" s="32" t="s">
        <v/>
      </c>
      <c r="C157" s="23" t="s">
        <v/>
      </c>
      <c r="D157" s="23" t="s">
        <v>796</v>
      </c>
      <c r="E157" s="32">
        <v/>
      </c>
      <c r="F157" s="33">
        <v/>
      </c>
      <c r="G157" s="34">
        <v/>
      </c>
      <c r="H157" s="35">
        <v/>
      </c>
      <c r="I157" s="36">
        <f/>
        <v/>
      </c>
      <c r="J157" s="32">
        <v/>
      </c>
      <c r="K157" s="32">
        <f/>
        <v/>
      </c>
      <c r="L157" s="32" t="s">
        <v/>
      </c>
      <c r="M157" s="32" t="s">
        <v/>
      </c>
      <c r="N157" s="32" t="s">
        <v/>
      </c>
      <!--$VAR_NUOVA_CELLA_PREZZI$-->
    </row>
    <row r="158" spans="1:16" ht="10.5" customHeight="1" thickTop="1" thickBot="1">
      <c r="B158" s="32" t="s">
        <v/>
      </c>
      <c r="C158" s="23" t="s">
        <v/>
      </c>
      <c r="D158" s="23" t="s">
        <v>797</v>
      </c>
      <c r="E158" s="32">
        <v/>
      </c>
      <c r="F158" s="33">
        <v/>
      </c>
      <c r="G158" s="34">
        <v/>
      </c>
      <c r="H158" s="35">
        <v>0</v>
      </c>
      <c r="I158" s="36">
        <f>ROUND(PRODUCT(E158:H158),2)</f>
        <v>0.00</v>
      </c>
      <c r="J158" s="32">
        <v/>
      </c>
      <c r="K158" s="32">
        <f/>
        <v/>
      </c>
      <c r="L158" s="32" t="s">
        <v/>
      </c>
      <c r="M158" s="32" t="s">
        <v/>
      </c>
      <c r="N158" s="32" t="s">
        <v/>
      </c>
      <!--$VAR_NUOVA_CELLA_PREZZI$-->
    </row>
    <row r="159" spans="1:16" ht="10.5" customHeight="1" thickTop="1" thickBot="1">
      <c r="B159" s="32" t="s">
        <v/>
      </c>
      <c r="C159" s="23" t="s">
        <v/>
      </c>
      <c r="D159" s="23" t="s">
        <v>804</v>
      </c>
      <c r="E159" s="32">
        <v>0.50</v>
      </c>
      <c r="F159" s="33">
        <v>28.11</v>
      </c>
      <c r="G159" s="34">
        <v>7.420</v>
      </c>
      <c r="H159" s="35">
        <v>0.350</v>
      </c>
      <c r="I159" s="36">
        <f>ROUND(PRODUCT(E159:H159),2)</f>
        <v>36.50</v>
      </c>
      <c r="J159" s="32">
        <v/>
      </c>
      <c r="K159" s="32">
        <f/>
        <v/>
      </c>
      <c r="L159" s="32" t="s">
        <v/>
      </c>
      <c r="M159" s="32" t="s">
        <v/>
      </c>
      <c r="N159" s="32" t="s">
        <v/>
      </c>
      <!--$VAR_NUOVA_CELLA_PREZZI$-->
    </row>
    <row r="160" spans="1:16" ht="10.5" customHeight="1" thickTop="1" thickBot="1">
      <c r="B160" s="32" t="s">
        <v/>
      </c>
      <c r="C160" s="23" t="s">
        <v/>
      </c>
      <c r="D160" s="23" t="s">
        <v>811</v>
      </c>
      <c r="E160" s="32">
        <v/>
      </c>
      <c r="F160" s="33">
        <v>2.80</v>
      </c>
      <c r="G160" s="34">
        <v>21.630</v>
      </c>
      <c r="H160" s="35">
        <v>0.250</v>
      </c>
      <c r="I160" s="36">
        <f>ROUND(PRODUCT(E160:H160),2)</f>
        <v>15.14</v>
      </c>
      <c r="J160" s="32">
        <v/>
      </c>
      <c r="K160" s="32">
        <f/>
        <v/>
      </c>
      <c r="L160" s="32" t="s">
        <v/>
      </c>
      <c r="M160" s="32" t="s">
        <v/>
      </c>
      <c r="N160" s="32" t="s">
        <v/>
      </c>
      <!--$VAR_NUOVA_CELLA_PREZZI$-->
    </row>
    <row r="161" spans="1:16" ht="10.5" customHeight="1" thickTop="1" thickBot="1">
      <c r="B161" s="32" t="s">
        <v/>
      </c>
      <c r="C161" s="23" t="s">
        <v/>
      </c>
      <c r="D161" s="23" t="s">
        <v>818</v>
      </c>
      <c r="E161" s="32">
        <v/>
      </c>
      <c r="F161" s="33">
        <v>3.26</v>
      </c>
      <c r="G161" s="34">
        <v>21.630</v>
      </c>
      <c r="H161" s="35">
        <v>0.020</v>
      </c>
      <c r="I161" s="36">
        <f>ROUND(PRODUCT(E161:H161),2)</f>
        <v>1.41</v>
      </c>
      <c r="J161" s="32">
        <v/>
      </c>
      <c r="K161" s="32">
        <f/>
        <v/>
      </c>
      <c r="L161" s="32" t="s">
        <v/>
      </c>
      <c r="M161" s="32" t="s">
        <v/>
      </c>
      <c r="N161" s="32" t="s">
        <v/>
      </c>
      <!--$VAR_NUOVA_CELLA_PREZZI$-->
    </row>
    <row r="162" spans="1:16" ht="10.5" customHeight="1" thickTop="1" thickBot="1">
      <c r="B162" s="32" t="s">
        <v/>
      </c>
      <c r="C162" s="23" t="s">
        <v/>
      </c>
      <c r="D162" s="23" t="s">
        <v>825</v>
      </c>
      <c r="E162" s="32">
        <v/>
      </c>
      <c r="F162" s="33">
        <v/>
      </c>
      <c r="G162" s="34">
        <v/>
      </c>
      <c r="H162" s="35">
        <v>0</v>
      </c>
      <c r="I162" s="36">
        <f>ROUND(PRODUCT(E162:H162),2)</f>
        <v>0.00</v>
      </c>
      <c r="J162" s="32">
        <v/>
      </c>
      <c r="K162" s="32">
        <f/>
        <v/>
      </c>
      <c r="L162" s="32" t="s">
        <v/>
      </c>
      <c r="M162" s="32" t="s">
        <v/>
      </c>
      <c r="N162" s="32" t="s">
        <v/>
      </c>
      <!--$VAR_NUOVA_CELLA_PREZZI$-->
    </row>
    <row r="163" spans="1:16" ht="10.5" customHeight="1" thickTop="1" thickBot="1">
      <c r="B163" s="32" t="s">
        <v/>
      </c>
      <c r="C163" s="23" t="s">
        <v/>
      </c>
      <c r="D163" s="23" t="s">
        <v>832</v>
      </c>
      <c r="E163" s="32">
        <v/>
      </c>
      <c r="F163" s="33">
        <v>77.19</v>
      </c>
      <c r="G163" s="34">
        <v>26.330</v>
      </c>
      <c r="H163" s="35">
        <v>0.100</v>
      </c>
      <c r="I163" s="36">
        <f>ROUND(PRODUCT(E163:H163),2)</f>
        <v>203.24</v>
      </c>
      <c r="J163" s="32">
        <v/>
      </c>
      <c r="K163" s="32">
        <f/>
        <v/>
      </c>
      <c r="L163" s="32" t="s">
        <v/>
      </c>
      <c r="M163" s="32" t="s">
        <v/>
      </c>
      <c r="N163" s="32" t="s">
        <v/>
      </c>
      <!--$VAR_NUOVA_CELLA_PREZZI$-->
    </row>
    <row r="164" spans="1:16" ht="10.5" customHeight="1" thickTop="1" thickBot="1">
      <c r="B164" s="32" t="s">
        <v/>
      </c>
      <c r="C164" s="23" t="s">
        <v/>
      </c>
      <c r="D164" s="23" t="s">
        <v>839</v>
      </c>
      <c r="E164" s="32">
        <v>0.50</v>
      </c>
      <c r="F164" s="33">
        <v>7.95</v>
      </c>
      <c r="G164" s="34">
        <v>13.230</v>
      </c>
      <c r="H164" s="35">
        <v>0.100</v>
      </c>
      <c r="I164" s="36">
        <f>ROUND(PRODUCT(E164:H164),2)</f>
        <v>5.26</v>
      </c>
      <c r="J164" s="32">
        <v/>
      </c>
      <c r="K164" s="32">
        <f/>
        <v/>
      </c>
      <c r="L164" s="32" t="s">
        <v/>
      </c>
      <c r="M164" s="32" t="s">
        <v/>
      </c>
      <c r="N164" s="32" t="s">
        <v/>
      </c>
      <!--$VAR_NUOVA_CELLA_PREZZI$-->
    </row>
    <row r="165" spans="1:16" ht="10.5" customHeight="1" thickTop="1" thickBot="1">
      <c r="B165" s="32" t="s">
        <v/>
      </c>
      <c r="C165" s="23" t="s">
        <v/>
      </c>
      <c r="D165" s="60" t="s">
        <v>846</v>
      </c>
      <c r="E165" s="65">
        <v/>
      </c>
      <c r="F165" s="66">
        <v>22.68</v>
      </c>
      <c r="G165" s="67">
        <v>22.110</v>
      </c>
      <c r="H165" s="68">
        <v>0.100</v>
      </c>
      <c r="I165" s="69">
        <f>ROUND(PRODUCT(E165:H165,-1),2)</f>
        <v>-50.15</v>
      </c>
      <c r="J165" s="32">
        <v/>
      </c>
      <c r="K165" s="32">
        <f/>
        <v/>
      </c>
      <c r="L165" s="32" t="s">
        <v/>
      </c>
      <c r="M165" s="32" t="s">
        <v>853</v>
      </c>
      <c r="N165" s="32" t="s">
        <v/>
      </c>
      <!--$VAR_NUOVA_CELLA_PREZZI$-->
    </row>
    <row r="166" spans="1:16" ht="10.5" customHeight="1" thickTop="1" thickBot="1">
      <c r="B166" s="32" t="s">
        <v/>
      </c>
      <c r="C166" s="23" t="s">
        <v/>
      </c>
      <c r="D166" s="60" t="s">
        <v>854</v>
      </c>
      <c r="E166" s="65">
        <v/>
      </c>
      <c r="F166" s="66">
        <v/>
      </c>
      <c r="G166" s="67">
        <v/>
      </c>
      <c r="H166" s="68">
        <v>0.100</v>
      </c>
      <c r="I166" s="69">
        <f>ROUND(PRODUCT(E166:H166,1044.64,-1),2)</f>
        <v>-104.46</v>
      </c>
      <c r="J166" s="32">
        <v/>
      </c>
      <c r="K166" s="32">
        <f/>
        <v/>
      </c>
      <c r="L166" s="32" t="s">
        <v/>
      </c>
      <c r="M166" s="32" t="s">
        <v>861</v>
      </c>
      <c r="N166" s="32" t="s">
        <v/>
      </c>
      <!--$VAR_NUOVA_CELLA_PREZZI$-->
    </row>
    <row r="167" spans="1:16" ht="10.5" customHeight="1" thickTop="1" thickBot="1">
      <c r="B167" s="32" t="s">
        <v/>
      </c>
      <c r="C167" s="23" t="s">
        <v/>
      </c>
      <c r="D167" s="32" t="s">
        <v/>
      </c>
      <c r="E167" s="32">
        <v/>
      </c>
      <c r="F167" s="33">
        <v/>
      </c>
      <c r="G167" s="34">
        <v/>
      </c>
      <c r="H167" s="35">
        <v/>
      </c>
      <c r="I167" s="36">
        <f/>
        <v/>
      </c>
      <c r="J167" s="32">
        <v/>
      </c>
      <c r="K167" s="32">
        <f/>
        <v/>
      </c>
      <c r="L167" s="32" t="s">
        <v/>
      </c>
      <c r="M167" s="32" t="s">
        <v/>
      </c>
      <c r="N167" s="32" t="s">
        <v>862</v>
      </c>
      <!--$VAR_NUOVA_CELLA_PREZZI$-->
    </row>
    <row r="168" spans="1:16" ht="10.5" customHeight="1" thickTop="1" thickBot="1">
      <c r="B168" s="32" t="s">
        <v/>
      </c>
      <c r="C168" s="23" t="s">
        <v/>
      </c>
      <c r="D168" s="32" t="s">
        <v>863</v>
      </c>
      <c r="E168" s="32">
        <v/>
      </c>
      <c r="F168" s="33">
        <v/>
      </c>
      <c r="G168" s="34">
        <v/>
      </c>
      <c r="H168" s="35">
        <v/>
      </c>
      <c r="I168" s="36">
        <f>ROUND(SUM(I157:I167),2)</f>
        <v>106.94</v>
      </c>
      <c r="J168" s="32">
        <v>22.43</v>
      </c>
      <c r="K168" s="32">
        <f>ROUND(PRODUCT(I168:J168),2)</f>
        <v>2398.66</v>
      </c>
      <c r="L168" s="32" t="s">
        <v/>
      </c>
      <c r="M168" s="32" t="s">
        <v/>
      </c>
      <c r="N168" s="32" t="s">
        <v/>
      </c>
      <!--$VAR_NUOVA_CELLA_PREZZI$-->
    </row>
    <row r="169" spans="1:16" ht="10.5" customHeight="1" thickTop="1" thickBot="1">
      <c r="B169" s="32" t="s">
        <v/>
      </c>
      <c r="C169" s="23" t="s">
        <v/>
      </c>
      <c r="D169" s="32" t="s">
        <v>869</v>
      </c>
      <c r="E169" s="32">
        <v/>
      </c>
      <c r="F169" s="33">
        <v/>
      </c>
      <c r="G169" s="34">
        <v/>
      </c>
      <c r="H169" s="35">
        <v/>
      </c>
      <c r="I169" s="36">
        <f/>
        <v/>
      </c>
      <c r="J169" s="32">
        <v/>
      </c>
      <c r="K169" s="32">
        <f/>
        <v/>
      </c>
      <c r="L169" s="32" t="s">
        <v/>
      </c>
      <c r="M169" s="32" t="s">
        <v/>
      </c>
      <c r="N169" s="32" t="s">
        <v/>
      </c>
      <!--$VAR_NUOVA_CELLA_PREZZI$-->
    </row>
    <row r="170" spans="1:16" ht="69.6666666666667" customHeight="1" thickTop="1" thickBot="1">
      <c r="B170" s="32" t="s">
        <v>870</v>
      </c>
      <c r="C170" s="23" t="s">
        <v>871</v>
      </c>
      <c r="D170" s="62" t="s">
        <v>872</v>
      </c>
      <c r="E170" s="32">
        <v/>
      </c>
      <c r="F170" s="33">
        <v/>
      </c>
      <c r="G170" s="34">
        <v/>
      </c>
      <c r="H170" s="35">
        <v/>
      </c>
      <c r="I170" s="36">
        <f/>
        <v/>
      </c>
      <c r="J170" s="32">
        <v/>
      </c>
      <c r="K170" s="32">
        <f/>
        <v/>
      </c>
      <c r="L170" s="32" t="s">
        <v/>
      </c>
      <c r="M170" s="32" t="s">
        <v/>
      </c>
      <c r="N170" s="32" t="s">
        <v/>
      </c>
      <!--$VAR_NUOVA_CELLA_PREZZI$-->
    </row>
    <row r="171" spans="1:16" ht="10.5" customHeight="1" thickTop="1" thickBot="1">
      <c r="B171" s="32" t="s">
        <v/>
      </c>
      <c r="C171" s="23" t="s">
        <v/>
      </c>
      <c r="D171" s="23" t="s">
        <v>873</v>
      </c>
      <c r="E171" s="32">
        <v/>
      </c>
      <c r="F171" s="33">
        <v/>
      </c>
      <c r="G171" s="34">
        <v/>
      </c>
      <c r="H171" s="35">
        <v/>
      </c>
      <c r="I171" s="36">
        <f/>
        <v/>
      </c>
      <c r="J171" s="32">
        <v/>
      </c>
      <c r="K171" s="32">
        <f/>
        <v/>
      </c>
      <c r="L171" s="32" t="s">
        <v/>
      </c>
      <c r="M171" s="32" t="s">
        <v/>
      </c>
      <c r="N171" s="32" t="s">
        <v/>
      </c>
      <!--$VAR_NUOVA_CELLA_PREZZI$-->
    </row>
    <row r="172" spans="1:16" ht="10.5" customHeight="1" thickTop="1" thickBot="1">
      <c r="B172" s="32" t="s">
        <v/>
      </c>
      <c r="C172" s="23" t="s">
        <v/>
      </c>
      <c r="D172" s="23" t="s">
        <v>874</v>
      </c>
      <c r="E172" s="32">
        <v>0.10</v>
      </c>
      <c r="F172" s="33">
        <v/>
      </c>
      <c r="G172" s="34">
        <v/>
      </c>
      <c r="H172" s="35">
        <v/>
      </c>
      <c r="I172" s="36">
        <f>ROUND(PRODUCT(E172:H172,106.94),2)</f>
        <v>10.69</v>
      </c>
      <c r="J172" s="32">
        <v/>
      </c>
      <c r="K172" s="32">
        <f/>
        <v/>
      </c>
      <c r="L172" s="32" t="s">
        <v/>
      </c>
      <c r="M172" s="32" t="s">
        <v/>
      </c>
      <c r="N172" s="32" t="s">
        <v/>
      </c>
      <!--$VAR_NUOVA_CELLA_PREZZI$-->
    </row>
    <row r="173" spans="1:16" ht="10.5" customHeight="1" thickTop="1" thickBot="1">
      <c r="B173" s="32" t="s">
        <v/>
      </c>
      <c r="C173" s="23" t="s">
        <v/>
      </c>
      <c r="D173" s="32" t="s">
        <v/>
      </c>
      <c r="E173" s="32">
        <v/>
      </c>
      <c r="F173" s="33">
        <v/>
      </c>
      <c r="G173" s="34">
        <v/>
      </c>
      <c r="H173" s="35">
        <v/>
      </c>
      <c r="I173" s="36">
        <f/>
        <v/>
      </c>
      <c r="J173" s="32">
        <v/>
      </c>
      <c r="K173" s="32">
        <f/>
        <v/>
      </c>
      <c r="L173" s="32" t="s">
        <v/>
      </c>
      <c r="M173" s="32" t="s">
        <v/>
      </c>
      <c r="N173" s="32" t="s">
        <v>881</v>
      </c>
      <!--$VAR_NUOVA_CELLA_PREZZI$-->
    </row>
    <row r="174" spans="1:16" ht="10.5" customHeight="1" thickTop="1" thickBot="1">
      <c r="B174" s="32" t="s">
        <v/>
      </c>
      <c r="C174" s="23" t="s">
        <v/>
      </c>
      <c r="D174" s="32" t="s">
        <v>882</v>
      </c>
      <c r="E174" s="32">
        <v/>
      </c>
      <c r="F174" s="33">
        <v/>
      </c>
      <c r="G174" s="34">
        <v/>
      </c>
      <c r="H174" s="35">
        <v/>
      </c>
      <c r="I174" s="36">
        <f>ROUND(SUM(I171:I173),2)</f>
        <v>10.69</v>
      </c>
      <c r="J174" s="32">
        <v>173.09</v>
      </c>
      <c r="K174" s="32">
        <f>ROUND(PRODUCT(I174:J174),2)</f>
        <v>1850.33</v>
      </c>
      <c r="L174" s="32" t="s">
        <v/>
      </c>
      <c r="M174" s="32" t="s">
        <v/>
      </c>
      <c r="N174" s="32" t="s">
        <v/>
      </c>
      <!--$VAR_NUOVA_CELLA_PREZZI$-->
    </row>
    <row r="175" spans="1:16" ht="10.5" customHeight="1" thickTop="1" thickBot="1">
      <c r="B175" s="32" t="s">
        <v/>
      </c>
      <c r="C175" s="23" t="s">
        <v/>
      </c>
      <c r="D175" s="32" t="s">
        <v>888</v>
      </c>
      <c r="E175" s="32">
        <v/>
      </c>
      <c r="F175" s="33">
        <v/>
      </c>
      <c r="G175" s="34">
        <v/>
      </c>
      <c r="H175" s="35">
        <v/>
      </c>
      <c r="I175" s="36">
        <f/>
        <v/>
      </c>
      <c r="J175" s="32">
        <v/>
      </c>
      <c r="K175" s="32">
        <f/>
        <v/>
      </c>
      <c r="L175" s="32" t="s">
        <v/>
      </c>
      <c r="M175" s="32" t="s">
        <v/>
      </c>
      <c r="N175" s="32" t="s">
        <v/>
      </c>
      <!--$VAR_NUOVA_CELLA_PREZZI$-->
    </row>
    <row r="176" spans="1:16" ht="45" customHeight="1" thickTop="1" thickBot="1">
      <c r="B176" s="32" t="s">
        <v>889</v>
      </c>
      <c r="C176" s="23" t="s">
        <v>890</v>
      </c>
      <c r="D176" s="62" t="s">
        <v>891</v>
      </c>
      <c r="E176" s="32">
        <v/>
      </c>
      <c r="F176" s="33">
        <v/>
      </c>
      <c r="G176" s="34">
        <v/>
      </c>
      <c r="H176" s="35">
        <v/>
      </c>
      <c r="I176" s="36">
        <f/>
        <v/>
      </c>
      <c r="J176" s="32">
        <v/>
      </c>
      <c r="K176" s="32">
        <f/>
        <v/>
      </c>
      <c r="L176" s="32" t="s">
        <v/>
      </c>
      <c r="M176" s="32" t="s">
        <v/>
      </c>
      <c r="N176" s="32" t="s">
        <v/>
      </c>
      <!--$VAR_NUOVA_CELLA_PREZZI$-->
    </row>
    <row r="177" spans="1:16" ht="10.5" customHeight="1" thickTop="1" thickBot="1">
      <c r="B177" s="32" t="s">
        <v/>
      </c>
      <c r="C177" s="23" t="s">
        <v/>
      </c>
      <c r="D177" s="23" t="s">
        <v>892</v>
      </c>
      <c r="E177" s="32">
        <v/>
      </c>
      <c r="F177" s="33">
        <v/>
      </c>
      <c r="G177" s="34">
        <v/>
      </c>
      <c r="H177" s="35">
        <v/>
      </c>
      <c r="I177" s="36">
        <f/>
        <v/>
      </c>
      <c r="J177" s="32">
        <v/>
      </c>
      <c r="K177" s="32">
        <f/>
        <v/>
      </c>
      <c r="L177" s="32" t="s">
        <v/>
      </c>
      <c r="M177" s="32" t="s">
        <v/>
      </c>
      <c r="N177" s="32" t="s">
        <v/>
      </c>
      <!--$VAR_NUOVA_CELLA_PREZZI$-->
    </row>
    <row r="178" spans="1:16" ht="10.5" customHeight="1" thickTop="1" thickBot="1">
      <c r="B178" s="32" t="s">
        <v/>
      </c>
      <c r="C178" s="23" t="s">
        <v/>
      </c>
      <c r="D178" s="23" t="s">
        <v>893</v>
      </c>
      <c r="E178" s="32">
        <v>2.00</v>
      </c>
      <c r="F178" s="33">
        <v>77.19</v>
      </c>
      <c r="G178" s="34">
        <v/>
      </c>
      <c r="H178" s="35">
        <v/>
      </c>
      <c r="I178" s="36">
        <f>ROUND(PRODUCT(E178:H178),2)</f>
        <v>154.38</v>
      </c>
      <c r="J178" s="32">
        <v/>
      </c>
      <c r="K178" s="32">
        <f/>
        <v/>
      </c>
      <c r="L178" s="32" t="s">
        <v/>
      </c>
      <c r="M178" s="32" t="s">
        <v/>
      </c>
      <c r="N178" s="32" t="s">
        <v/>
      </c>
      <!--$VAR_NUOVA_CELLA_PREZZI$-->
    </row>
    <row r="179" spans="1:16" ht="10.5" customHeight="1" thickTop="1" thickBot="1">
      <c r="B179" s="32" t="s">
        <v/>
      </c>
      <c r="C179" s="23" t="s">
        <v/>
      </c>
      <c r="D179" s="23" t="s">
        <v>900</v>
      </c>
      <c r="E179" s="32">
        <v/>
      </c>
      <c r="F179" s="33">
        <v>26.33</v>
      </c>
      <c r="G179" s="34">
        <v/>
      </c>
      <c r="H179" s="35">
        <v/>
      </c>
      <c r="I179" s="36">
        <f>ROUND(PRODUCT(E179:H179),2)</f>
        <v>26.33</v>
      </c>
      <c r="J179" s="32">
        <v/>
      </c>
      <c r="K179" s="32">
        <f/>
        <v/>
      </c>
      <c r="L179" s="32" t="s">
        <v/>
      </c>
      <c r="M179" s="32" t="s">
        <v/>
      </c>
      <c r="N179" s="32" t="s">
        <v/>
      </c>
      <!--$VAR_NUOVA_CELLA_PREZZI$-->
    </row>
    <row r="180" spans="1:16" ht="10.5" customHeight="1" thickTop="1" thickBot="1">
      <c r="B180" s="32" t="s">
        <v/>
      </c>
      <c r="C180" s="23" t="s">
        <v/>
      </c>
      <c r="D180" s="23" t="s">
        <v>907</v>
      </c>
      <c r="E180" s="32">
        <v>2.00</v>
      </c>
      <c r="F180" s="33">
        <v>5.27</v>
      </c>
      <c r="G180" s="34">
        <v/>
      </c>
      <c r="H180" s="35">
        <v/>
      </c>
      <c r="I180" s="36">
        <f>ROUND(PRODUCT(E180:H180),2)</f>
        <v>10.54</v>
      </c>
      <c r="J180" s="32">
        <v/>
      </c>
      <c r="K180" s="32">
        <f/>
        <v/>
      </c>
      <c r="L180" s="32" t="s">
        <v/>
      </c>
      <c r="M180" s="32" t="s">
        <v/>
      </c>
      <c r="N180" s="32" t="s">
        <v/>
      </c>
      <!--$VAR_NUOVA_CELLA_PREZZI$-->
    </row>
    <row r="181" spans="1:16" ht="10.5" customHeight="1" thickTop="1" thickBot="1">
      <c r="B181" s="32" t="s">
        <v/>
      </c>
      <c r="C181" s="23" t="s">
        <v/>
      </c>
      <c r="D181" s="23" t="s">
        <v>914</v>
      </c>
      <c r="E181" s="32">
        <v/>
      </c>
      <c r="F181" s="33">
        <v>35.04</v>
      </c>
      <c r="G181" s="34">
        <v/>
      </c>
      <c r="H181" s="35">
        <v/>
      </c>
      <c r="I181" s="36">
        <f>ROUND(PRODUCT(E181:H181),2)</f>
        <v>35.04</v>
      </c>
      <c r="J181" s="32">
        <v/>
      </c>
      <c r="K181" s="32">
        <f/>
        <v/>
      </c>
      <c r="L181" s="32" t="s">
        <v/>
      </c>
      <c r="M181" s="32" t="s">
        <v/>
      </c>
      <c r="N181" s="32" t="s">
        <v/>
      </c>
      <!--$VAR_NUOVA_CELLA_PREZZI$-->
    </row>
    <row r="182" spans="1:16" ht="10.5" customHeight="1" thickTop="1" thickBot="1">
      <c r="B182" s="32" t="s">
        <v/>
      </c>
      <c r="C182" s="23" t="s">
        <v/>
      </c>
      <c r="D182" s="23" t="s">
        <v>921</v>
      </c>
      <c r="E182" s="32">
        <v>2.00</v>
      </c>
      <c r="F182" s="33">
        <v>7.42</v>
      </c>
      <c r="G182" s="34">
        <v/>
      </c>
      <c r="H182" s="35">
        <v/>
      </c>
      <c r="I182" s="36">
        <f>ROUND(PRODUCT(E182:H182),2)</f>
        <v>14.84</v>
      </c>
      <c r="J182" s="32">
        <v/>
      </c>
      <c r="K182" s="32">
        <f/>
        <v/>
      </c>
      <c r="L182" s="32" t="s">
        <v/>
      </c>
      <c r="M182" s="32" t="s">
        <v/>
      </c>
      <c r="N182" s="32" t="s">
        <v/>
      </c>
      <!--$VAR_NUOVA_CELLA_PREZZI$-->
    </row>
    <row r="183" spans="1:16" ht="10.5" customHeight="1" thickTop="1" thickBot="1">
      <c r="B183" s="32" t="s">
        <v/>
      </c>
      <c r="C183" s="23" t="s">
        <v/>
      </c>
      <c r="D183" s="23" t="s">
        <v>928</v>
      </c>
      <c r="E183" s="32">
        <v/>
      </c>
      <c r="F183" s="33">
        <v>19.73</v>
      </c>
      <c r="G183" s="34">
        <v/>
      </c>
      <c r="H183" s="35">
        <v/>
      </c>
      <c r="I183" s="36">
        <f>ROUND(PRODUCT(E183:H183),2)</f>
        <v>19.73</v>
      </c>
      <c r="J183" s="32">
        <v/>
      </c>
      <c r="K183" s="32">
        <f/>
        <v/>
      </c>
      <c r="L183" s="32" t="s">
        <v/>
      </c>
      <c r="M183" s="32" t="s">
        <v/>
      </c>
      <c r="N183" s="32" t="s">
        <v/>
      </c>
      <!--$VAR_NUOVA_CELLA_PREZZI$-->
    </row>
    <row r="184" spans="1:16" ht="10.5" customHeight="1" thickTop="1" thickBot="1">
      <c r="B184" s="32" t="s">
        <v/>
      </c>
      <c r="C184" s="23" t="s">
        <v/>
      </c>
      <c r="D184" s="23" t="s">
        <v>935</v>
      </c>
      <c r="E184" s="32">
        <v/>
      </c>
      <c r="F184" s="33">
        <v>42.02</v>
      </c>
      <c r="G184" s="34">
        <v/>
      </c>
      <c r="H184" s="35">
        <v/>
      </c>
      <c r="I184" s="36">
        <f>ROUND(PRODUCT(E184:H184),2)</f>
        <v>42.02</v>
      </c>
      <c r="J184" s="32">
        <v/>
      </c>
      <c r="K184" s="32">
        <f/>
        <v/>
      </c>
      <c r="L184" s="32" t="s">
        <v/>
      </c>
      <c r="M184" s="32" t="s">
        <v/>
      </c>
      <c r="N184" s="32" t="s">
        <v/>
      </c>
      <!--$VAR_NUOVA_CELLA_PREZZI$-->
    </row>
    <row r="185" spans="1:16" ht="10.5" customHeight="1" thickTop="1" thickBot="1">
      <c r="B185" s="32" t="s">
        <v/>
      </c>
      <c r="C185" s="23" t="s">
        <v/>
      </c>
      <c r="D185" s="23" t="s">
        <v>942</v>
      </c>
      <c r="E185" s="32">
        <v/>
      </c>
      <c r="F185" s="33">
        <v>42.23</v>
      </c>
      <c r="G185" s="34">
        <v/>
      </c>
      <c r="H185" s="35">
        <v/>
      </c>
      <c r="I185" s="36">
        <f>ROUND(PRODUCT(E185:H185),2)</f>
        <v>42.23</v>
      </c>
      <c r="J185" s="32">
        <v/>
      </c>
      <c r="K185" s="32">
        <f/>
        <v/>
      </c>
      <c r="L185" s="32" t="s">
        <v/>
      </c>
      <c r="M185" s="32" t="s">
        <v/>
      </c>
      <c r="N185" s="32" t="s">
        <v/>
      </c>
      <!--$VAR_NUOVA_CELLA_PREZZI$-->
    </row>
    <row r="186" spans="1:16" ht="10.5" customHeight="1" thickTop="1" thickBot="1">
      <c r="B186" s="32" t="s">
        <v/>
      </c>
      <c r="C186" s="23" t="s">
        <v/>
      </c>
      <c r="D186" s="23" t="s">
        <v>949</v>
      </c>
      <c r="E186" s="32">
        <v/>
      </c>
      <c r="F186" s="33">
        <v>14.06</v>
      </c>
      <c r="G186" s="34">
        <v/>
      </c>
      <c r="H186" s="35">
        <v/>
      </c>
      <c r="I186" s="36">
        <f>ROUND(PRODUCT(E186:H186),2)</f>
        <v>14.06</v>
      </c>
      <c r="J186" s="32">
        <v/>
      </c>
      <c r="K186" s="32">
        <f/>
        <v/>
      </c>
      <c r="L186" s="32" t="s">
        <v/>
      </c>
      <c r="M186" s="32" t="s">
        <v/>
      </c>
      <c r="N186" s="32" t="s">
        <v/>
      </c>
      <!--$VAR_NUOVA_CELLA_PREZZI$-->
    </row>
    <row r="187" spans="1:16" ht="10.5" customHeight="1" thickTop="1" thickBot="1">
      <c r="B187" s="32" t="s">
        <v/>
      </c>
      <c r="C187" s="23" t="s">
        <v/>
      </c>
      <c r="D187" s="23" t="s">
        <v>956</v>
      </c>
      <c r="E187" s="32">
        <v/>
      </c>
      <c r="F187" s="33">
        <v>6.21</v>
      </c>
      <c r="G187" s="34">
        <v/>
      </c>
      <c r="H187" s="35">
        <v/>
      </c>
      <c r="I187" s="36">
        <f>ROUND(PRODUCT(E187:H187),2)</f>
        <v>6.21</v>
      </c>
      <c r="J187" s="32">
        <v/>
      </c>
      <c r="K187" s="32">
        <f/>
        <v/>
      </c>
      <c r="L187" s="32" t="s">
        <v/>
      </c>
      <c r="M187" s="32" t="s">
        <v/>
      </c>
      <c r="N187" s="32" t="s">
        <v/>
      </c>
      <!--$VAR_NUOVA_CELLA_PREZZI$-->
    </row>
    <row r="188" spans="1:16" ht="10.5" customHeight="1" thickTop="1" thickBot="1">
      <c r="B188" s="32" t="s">
        <v/>
      </c>
      <c r="C188" s="23" t="s">
        <v/>
      </c>
      <c r="D188" s="23" t="s">
        <v>963</v>
      </c>
      <c r="E188" s="32">
        <v/>
      </c>
      <c r="F188" s="33">
        <v>7.02</v>
      </c>
      <c r="G188" s="34">
        <v/>
      </c>
      <c r="H188" s="35">
        <v/>
      </c>
      <c r="I188" s="36">
        <f>ROUND(PRODUCT(E188:H188),2)</f>
        <v>7.02</v>
      </c>
      <c r="J188" s="32">
        <v/>
      </c>
      <c r="K188" s="32">
        <f/>
        <v/>
      </c>
      <c r="L188" s="32" t="s">
        <v/>
      </c>
      <c r="M188" s="32" t="s">
        <v/>
      </c>
      <c r="N188" s="32" t="s">
        <v/>
      </c>
      <!--$VAR_NUOVA_CELLA_PREZZI$-->
    </row>
    <row r="189" spans="1:16" ht="10.5" customHeight="1" thickTop="1" thickBot="1">
      <c r="B189" s="32" t="s">
        <v/>
      </c>
      <c r="C189" s="23" t="s">
        <v/>
      </c>
      <c r="D189" s="32" t="s">
        <v/>
      </c>
      <c r="E189" s="32">
        <v/>
      </c>
      <c r="F189" s="33">
        <v/>
      </c>
      <c r="G189" s="34">
        <v/>
      </c>
      <c r="H189" s="35">
        <v/>
      </c>
      <c r="I189" s="36">
        <f/>
        <v/>
      </c>
      <c r="J189" s="32">
        <v/>
      </c>
      <c r="K189" s="32">
        <f/>
        <v/>
      </c>
      <c r="L189" s="32" t="s">
        <v/>
      </c>
      <c r="M189" s="32" t="s">
        <v/>
      </c>
      <c r="N189" s="32" t="s">
        <v>970</v>
      </c>
      <!--$VAR_NUOVA_CELLA_PREZZI$-->
    </row>
    <row r="190" spans="1:16" ht="10.5" customHeight="1" thickTop="1" thickBot="1">
      <c r="B190" s="32" t="s">
        <v/>
      </c>
      <c r="C190" s="23" t="s">
        <v/>
      </c>
      <c r="D190" s="32" t="s">
        <v>971</v>
      </c>
      <c r="E190" s="32">
        <v/>
      </c>
      <c r="F190" s="33">
        <v/>
      </c>
      <c r="G190" s="34">
        <v/>
      </c>
      <c r="H190" s="35">
        <v/>
      </c>
      <c r="I190" s="36">
        <f>ROUND(SUM(I177:I189),2)</f>
        <v>372.40</v>
      </c>
      <c r="J190" s="32">
        <v>4.91</v>
      </c>
      <c r="K190" s="32">
        <f>ROUND(PRODUCT(I190:J190),2)</f>
        <v>1828.48</v>
      </c>
      <c r="L190" s="32" t="s">
        <v/>
      </c>
      <c r="M190" s="32" t="s">
        <v/>
      </c>
      <c r="N190" s="32" t="s">
        <v/>
      </c>
      <!--$VAR_NUOVA_CELLA_PREZZI$-->
    </row>
    <row r="191" spans="1:16" ht="10.5" customHeight="1" thickTop="1" thickBot="1">
      <c r="B191" s="32" t="s">
        <v/>
      </c>
      <c r="C191" s="23" t="s">
        <v/>
      </c>
      <c r="D191" s="32" t="s">
        <v>977</v>
      </c>
      <c r="E191" s="32">
        <v/>
      </c>
      <c r="F191" s="33">
        <v/>
      </c>
      <c r="G191" s="34">
        <v/>
      </c>
      <c r="H191" s="35">
        <v/>
      </c>
      <c r="I191" s="36">
        <f/>
        <v/>
      </c>
      <c r="J191" s="32">
        <v/>
      </c>
      <c r="K191" s="32">
        <f/>
        <v/>
      </c>
      <c r="L191" s="32" t="s">
        <v/>
      </c>
      <c r="M191" s="32" t="s">
        <v/>
      </c>
      <c r="N191" s="32" t="s">
        <v/>
      </c>
      <!--$VAR_NUOVA_CELLA_PREZZI$-->
    </row>
    <row r="192" spans="1:16" ht="36.5" customHeight="1" thickTop="1" thickBot="1">
      <c r="B192" s="32" t="s">
        <v>978</v>
      </c>
      <c r="C192" s="23" t="s">
        <v>979</v>
      </c>
      <c r="D192" s="62" t="s">
        <v>980</v>
      </c>
      <c r="E192" s="32">
        <v/>
      </c>
      <c r="F192" s="33">
        <v/>
      </c>
      <c r="G192" s="34">
        <v/>
      </c>
      <c r="H192" s="35">
        <v/>
      </c>
      <c r="I192" s="36">
        <f/>
        <v/>
      </c>
      <c r="J192" s="32">
        <v/>
      </c>
      <c r="K192" s="32">
        <f/>
        <v/>
      </c>
      <c r="L192" s="32" t="s">
        <v/>
      </c>
      <c r="M192" s="32" t="s">
        <v/>
      </c>
      <c r="N192" s="32" t="s">
        <v/>
      </c>
      <!--$VAR_NUOVA_CELLA_PREZZI$-->
    </row>
    <row r="193" spans="1:16" ht="10.5" customHeight="1" thickTop="1" thickBot="1">
      <c r="B193" s="32" t="s">
        <v/>
      </c>
      <c r="C193" s="23" t="s">
        <v/>
      </c>
      <c r="D193" s="23" t="s">
        <v>981</v>
      </c>
      <c r="E193" s="32">
        <v/>
      </c>
      <c r="F193" s="33">
        <v/>
      </c>
      <c r="G193" s="34">
        <v/>
      </c>
      <c r="H193" s="35">
        <v/>
      </c>
      <c r="I193" s="36">
        <f/>
        <v/>
      </c>
      <c r="J193" s="32">
        <v/>
      </c>
      <c r="K193" s="32">
        <f/>
        <v/>
      </c>
      <c r="L193" s="32" t="s">
        <v/>
      </c>
      <c r="M193" s="32" t="s">
        <v/>
      </c>
      <c r="N193" s="32" t="s">
        <v/>
      </c>
      <!--$VAR_NUOVA_CELLA_PREZZI$-->
    </row>
    <row r="194" spans="1:16" ht="10.5" customHeight="1" thickTop="1" thickBot="1">
      <c r="B194" s="32" t="s">
        <v/>
      </c>
      <c r="C194" s="23" t="s">
        <v/>
      </c>
      <c r="D194" s="23" t="s">
        <v>982</v>
      </c>
      <c r="E194" s="32">
        <v/>
      </c>
      <c r="F194" s="33">
        <v/>
      </c>
      <c r="G194" s="34">
        <v/>
      </c>
      <c r="H194" s="35">
        <v>0</v>
      </c>
      <c r="I194" s="36">
        <f>ROUND(PRODUCT(E194:H194),2)</f>
        <v>0.00</v>
      </c>
      <c r="J194" s="32">
        <v/>
      </c>
      <c r="K194" s="32">
        <f/>
        <v/>
      </c>
      <c r="L194" s="32" t="s">
        <v/>
      </c>
      <c r="M194" s="32" t="s">
        <v/>
      </c>
      <c r="N194" s="32" t="s">
        <v/>
      </c>
      <!--$VAR_NUOVA_CELLA_PREZZI$-->
    </row>
    <row r="195" spans="1:16" ht="10.5" customHeight="1" thickTop="1" thickBot="1">
      <c r="B195" s="32" t="s">
        <v/>
      </c>
      <c r="C195" s="23" t="s">
        <v/>
      </c>
      <c r="D195" s="23" t="s">
        <v>989</v>
      </c>
      <c r="E195" s="32">
        <v>0.70</v>
      </c>
      <c r="F195" s="33">
        <v/>
      </c>
      <c r="G195" s="34">
        <v/>
      </c>
      <c r="H195" s="35">
        <v/>
      </c>
      <c r="I195" s="36">
        <f>ROUND(PRODUCT(E195:H195,212.47),2)</f>
        <v>148.73</v>
      </c>
      <c r="J195" s="32">
        <v/>
      </c>
      <c r="K195" s="32">
        <f/>
        <v/>
      </c>
      <c r="L195" s="32" t="s">
        <v/>
      </c>
      <c r="M195" s="32" t="s">
        <v/>
      </c>
      <c r="N195" s="32" t="s">
        <v/>
      </c>
      <!--$VAR_NUOVA_CELLA_PREZZI$-->
    </row>
    <row r="196" spans="1:16" ht="10.5" customHeight="1" thickTop="1" thickBot="1">
      <c r="B196" s="32" t="s">
        <v/>
      </c>
      <c r="C196" s="23" t="s">
        <v/>
      </c>
      <c r="D196" s="23" t="s">
        <v>996</v>
      </c>
      <c r="E196" s="32">
        <v>0.70</v>
      </c>
      <c r="F196" s="33">
        <v/>
      </c>
      <c r="G196" s="34">
        <v/>
      </c>
      <c r="H196" s="35">
        <v/>
      </c>
      <c r="I196" s="36">
        <f>ROUND(PRODUCT(E196:H196,317.11),2)</f>
        <v>221.98</v>
      </c>
      <c r="J196" s="32">
        <v/>
      </c>
      <c r="K196" s="32">
        <f/>
        <v/>
      </c>
      <c r="L196" s="32" t="s">
        <v/>
      </c>
      <c r="M196" s="32" t="s">
        <v/>
      </c>
      <c r="N196" s="32" t="s">
        <v/>
      </c>
      <!--$VAR_NUOVA_CELLA_PREZZI$-->
    </row>
    <row r="197" spans="1:16" ht="10.5" customHeight="1" thickTop="1" thickBot="1">
      <c r="B197" s="32" t="s">
        <v/>
      </c>
      <c r="C197" s="23" t="s">
        <v/>
      </c>
      <c r="D197" s="23" t="s">
        <v>1003</v>
      </c>
      <c r="E197" s="32">
        <v>9.00</v>
      </c>
      <c r="F197" s="33">
        <v/>
      </c>
      <c r="G197" s="34">
        <v/>
      </c>
      <c r="H197" s="35">
        <v>3.100</v>
      </c>
      <c r="I197" s="36">
        <f>ROUND(PRODUCT(E197:H197),2)</f>
        <v>27.90</v>
      </c>
      <c r="J197" s="32">
        <v/>
      </c>
      <c r="K197" s="32">
        <f/>
        <v/>
      </c>
      <c r="L197" s="32" t="s">
        <v/>
      </c>
      <c r="M197" s="32" t="s">
        <v/>
      </c>
      <c r="N197" s="32" t="s">
        <v/>
      </c>
      <!--$VAR_NUOVA_CELLA_PREZZI$-->
    </row>
    <row r="198" spans="1:16" ht="10.5" customHeight="1" thickTop="1" thickBot="1">
      <c r="B198" s="32" t="s">
        <v/>
      </c>
      <c r="C198" s="23" t="s">
        <v/>
      </c>
      <c r="D198" s="23" t="s">
        <v>1010</v>
      </c>
      <c r="E198" s="32">
        <v>21.60</v>
      </c>
      <c r="F198" s="33">
        <v>1.20</v>
      </c>
      <c r="G198" s="34">
        <v/>
      </c>
      <c r="H198" s="35">
        <v>1.500</v>
      </c>
      <c r="I198" s="36">
        <f>ROUND(PRODUCT(E198:H198),2)</f>
        <v>38.88</v>
      </c>
      <c r="J198" s="32">
        <v/>
      </c>
      <c r="K198" s="32">
        <f/>
        <v/>
      </c>
      <c r="L198" s="32" t="s">
        <v/>
      </c>
      <c r="M198" s="32" t="s">
        <v/>
      </c>
      <c r="N198" s="32" t="s">
        <v/>
      </c>
      <!--$VAR_NUOVA_CELLA_PREZZI$-->
    </row>
    <row r="199" spans="1:16" ht="10.5" customHeight="1" thickTop="1" thickBot="1">
      <c r="B199" s="32" t="s">
        <v/>
      </c>
      <c r="C199" s="23" t="s">
        <v/>
      </c>
      <c r="D199" s="32" t="s">
        <v/>
      </c>
      <c r="E199" s="32">
        <v/>
      </c>
      <c r="F199" s="33">
        <v/>
      </c>
      <c r="G199" s="34">
        <v/>
      </c>
      <c r="H199" s="35">
        <v/>
      </c>
      <c r="I199" s="36">
        <f/>
        <v/>
      </c>
      <c r="J199" s="32">
        <v/>
      </c>
      <c r="K199" s="32">
        <f/>
        <v/>
      </c>
      <c r="L199" s="32" t="s">
        <v/>
      </c>
      <c r="M199" s="32" t="s">
        <v/>
      </c>
      <c r="N199" s="32" t="s">
        <v>1017</v>
      </c>
      <!--$VAR_NUOVA_CELLA_PREZZI$-->
    </row>
    <row r="200" spans="1:16" ht="10.5" customHeight="1" thickTop="1" thickBot="1">
      <c r="B200" s="32" t="s">
        <v/>
      </c>
      <c r="C200" s="23" t="s">
        <v/>
      </c>
      <c r="D200" s="32" t="s">
        <v>1018</v>
      </c>
      <c r="E200" s="32">
        <v/>
      </c>
      <c r="F200" s="33">
        <v/>
      </c>
      <c r="G200" s="34">
        <v/>
      </c>
      <c r="H200" s="35">
        <v/>
      </c>
      <c r="I200" s="36">
        <f>ROUND(SUM(I193:I199),2)</f>
        <v>437.49</v>
      </c>
      <c r="J200" s="32">
        <v>15.10</v>
      </c>
      <c r="K200" s="32">
        <f>ROUND(PRODUCT(I200:J200),2)</f>
        <v>6606.10</v>
      </c>
      <c r="L200" s="32" t="s">
        <v/>
      </c>
      <c r="M200" s="32" t="s">
        <v/>
      </c>
      <c r="N200" s="32" t="s">
        <v/>
      </c>
      <!--$VAR_NUOVA_CELLA_PREZZI$-->
    </row>
    <row r="201" spans="1:16" ht="10.5" customHeight="1" thickTop="1" thickBot="1">
      <c r="B201" s="32" t="s">
        <v/>
      </c>
      <c r="C201" s="23" t="s">
        <v/>
      </c>
      <c r="D201" s="32" t="s">
        <v>1024</v>
      </c>
      <c r="E201" s="32">
        <v/>
      </c>
      <c r="F201" s="33">
        <v/>
      </c>
      <c r="G201" s="34">
        <v/>
      </c>
      <c r="H201" s="35">
        <v/>
      </c>
      <c r="I201" s="36">
        <f/>
        <v/>
      </c>
      <c r="J201" s="32">
        <v/>
      </c>
      <c r="K201" s="32">
        <f/>
        <v/>
      </c>
      <c r="L201" s="32" t="s">
        <v/>
      </c>
      <c r="M201" s="32" t="s">
        <v/>
      </c>
      <c r="N201" s="32" t="s">
        <v/>
      </c>
      <!--$VAR_NUOVA_CELLA_PREZZI$-->
    </row>
    <row r="202" spans="1:16" ht="35" customHeight="1" thickTop="1" thickBot="1">
      <c r="B202" s="32" t="s">
        <v>1025</v>
      </c>
      <c r="C202" s="23" t="s">
        <v>1026</v>
      </c>
      <c r="D202" s="62" t="s">
        <v>1027</v>
      </c>
      <c r="E202" s="32">
        <v/>
      </c>
      <c r="F202" s="33">
        <v/>
      </c>
      <c r="G202" s="34">
        <v/>
      </c>
      <c r="H202" s="35">
        <v/>
      </c>
      <c r="I202" s="36">
        <f/>
        <v/>
      </c>
      <c r="J202" s="32">
        <v/>
      </c>
      <c r="K202" s="32">
        <f/>
        <v/>
      </c>
      <c r="L202" s="32" t="s">
        <v/>
      </c>
      <c r="M202" s="32" t="s">
        <v/>
      </c>
      <c r="N202" s="32" t="s">
        <v/>
      </c>
      <!--$VAR_NUOVA_CELLA_PREZZI$-->
    </row>
    <row r="203" spans="1:16" ht="10.5" customHeight="1" thickTop="1" thickBot="1">
      <c r="B203" s="32" t="s">
        <v/>
      </c>
      <c r="C203" s="23" t="s">
        <v/>
      </c>
      <c r="D203" s="23" t="s">
        <v>1028</v>
      </c>
      <c r="E203" s="32">
        <v/>
      </c>
      <c r="F203" s="33">
        <v/>
      </c>
      <c r="G203" s="34">
        <v/>
      </c>
      <c r="H203" s="35">
        <v/>
      </c>
      <c r="I203" s="36">
        <f/>
        <v/>
      </c>
      <c r="J203" s="32">
        <v/>
      </c>
      <c r="K203" s="32">
        <f/>
        <v/>
      </c>
      <c r="L203" s="32" t="s">
        <v/>
      </c>
      <c r="M203" s="32" t="s">
        <v/>
      </c>
      <c r="N203" s="32" t="s">
        <v/>
      </c>
      <!--$VAR_NUOVA_CELLA_PREZZI$-->
    </row>
    <row r="204" spans="1:16" ht="10.5" customHeight="1" thickTop="1" thickBot="1">
      <c r="B204" s="32" t="s">
        <v/>
      </c>
      <c r="C204" s="23" t="s">
        <v/>
      </c>
      <c r="D204" s="23" t="s">
        <v>1029</v>
      </c>
      <c r="E204" s="32">
        <v/>
      </c>
      <c r="F204" s="33">
        <v/>
      </c>
      <c r="G204" s="34">
        <v/>
      </c>
      <c r="H204" s="35">
        <v>0</v>
      </c>
      <c r="I204" s="36">
        <f>ROUND(PRODUCT(E204:H204),2)</f>
        <v>0.00</v>
      </c>
      <c r="J204" s="32">
        <v/>
      </c>
      <c r="K204" s="32">
        <f/>
        <v/>
      </c>
      <c r="L204" s="32" t="s">
        <v/>
      </c>
      <c r="M204" s="32" t="s">
        <v/>
      </c>
      <c r="N204" s="32" t="s">
        <v/>
      </c>
      <!--$VAR_NUOVA_CELLA_PREZZI$-->
    </row>
    <row r="205" spans="1:16" ht="10.5" customHeight="1" thickTop="1" thickBot="1">
      <c r="B205" s="32" t="s">
        <v/>
      </c>
      <c r="C205" s="23" t="s">
        <v/>
      </c>
      <c r="D205" s="23" t="s">
        <v>1036</v>
      </c>
      <c r="E205" s="32">
        <v>0.10</v>
      </c>
      <c r="F205" s="33">
        <v/>
      </c>
      <c r="G205" s="34">
        <v/>
      </c>
      <c r="H205" s="35">
        <v/>
      </c>
      <c r="I205" s="36">
        <f>ROUND(PRODUCT(E205:H205,212.47),2)</f>
        <v>21.25</v>
      </c>
      <c r="J205" s="32">
        <v/>
      </c>
      <c r="K205" s="32">
        <f/>
        <v/>
      </c>
      <c r="L205" s="32" t="s">
        <v/>
      </c>
      <c r="M205" s="32" t="s">
        <v/>
      </c>
      <c r="N205" s="32" t="s">
        <v/>
      </c>
      <!--$VAR_NUOVA_CELLA_PREZZI$-->
    </row>
    <row r="206" spans="1:16" ht="10.5" customHeight="1" thickTop="1" thickBot="1">
      <c r="B206" s="32" t="s">
        <v/>
      </c>
      <c r="C206" s="23" t="s">
        <v/>
      </c>
      <c r="D206" s="23" t="s">
        <v>1043</v>
      </c>
      <c r="E206" s="32">
        <v>0.10</v>
      </c>
      <c r="F206" s="33">
        <v/>
      </c>
      <c r="G206" s="34">
        <v/>
      </c>
      <c r="H206" s="35">
        <v/>
      </c>
      <c r="I206" s="36">
        <f>ROUND(PRODUCT(E206:H206,317.11),2)</f>
        <v>31.71</v>
      </c>
      <c r="J206" s="32">
        <v/>
      </c>
      <c r="K206" s="32">
        <f/>
        <v/>
      </c>
      <c r="L206" s="32" t="s">
        <v/>
      </c>
      <c r="M206" s="32" t="s">
        <v/>
      </c>
      <c r="N206" s="32" t="s">
        <v/>
      </c>
      <!--$VAR_NUOVA_CELLA_PREZZI$-->
    </row>
    <row r="207" spans="1:16" ht="10.5" customHeight="1" thickTop="1" thickBot="1">
      <c r="B207" s="32" t="s">
        <v/>
      </c>
      <c r="C207" s="23" t="s">
        <v/>
      </c>
      <c r="D207" s="23" t="s">
        <v>1050</v>
      </c>
      <c r="E207" s="32">
        <v>1.50</v>
      </c>
      <c r="F207" s="33">
        <v/>
      </c>
      <c r="G207" s="34">
        <v/>
      </c>
      <c r="H207" s="35">
        <v>3.100</v>
      </c>
      <c r="I207" s="36">
        <f>ROUND(PRODUCT(E207:H207),2)</f>
        <v>4.65</v>
      </c>
      <c r="J207" s="32">
        <v/>
      </c>
      <c r="K207" s="32">
        <f/>
        <v/>
      </c>
      <c r="L207" s="32" t="s">
        <v/>
      </c>
      <c r="M207" s="32" t="s">
        <v/>
      </c>
      <c r="N207" s="32" t="s">
        <v/>
      </c>
      <!--$VAR_NUOVA_CELLA_PREZZI$-->
    </row>
    <row r="208" spans="1:16" ht="10.5" customHeight="1" thickTop="1" thickBot="1">
      <c r="B208" s="32" t="s">
        <v/>
      </c>
      <c r="C208" s="23" t="s">
        <v/>
      </c>
      <c r="D208" s="23" t="s">
        <v>1057</v>
      </c>
      <c r="E208" s="32">
        <v>3.60</v>
      </c>
      <c r="F208" s="33">
        <v>1.20</v>
      </c>
      <c r="G208" s="34">
        <v/>
      </c>
      <c r="H208" s="35">
        <v>1.500</v>
      </c>
      <c r="I208" s="36">
        <f>ROUND(PRODUCT(E208:H208),2)</f>
        <v>6.48</v>
      </c>
      <c r="J208" s="32">
        <v/>
      </c>
      <c r="K208" s="32">
        <f/>
        <v/>
      </c>
      <c r="L208" s="32" t="s">
        <v/>
      </c>
      <c r="M208" s="32" t="s">
        <v/>
      </c>
      <c r="N208" s="32" t="s">
        <v/>
      </c>
      <!--$VAR_NUOVA_CELLA_PREZZI$-->
    </row>
    <row r="209" spans="1:16" ht="10.5" customHeight="1" thickTop="1" thickBot="1">
      <c r="B209" s="32" t="s">
        <v/>
      </c>
      <c r="C209" s="23" t="s">
        <v/>
      </c>
      <c r="D209" s="32" t="s">
        <v/>
      </c>
      <c r="E209" s="32">
        <v/>
      </c>
      <c r="F209" s="33">
        <v/>
      </c>
      <c r="G209" s="34">
        <v/>
      </c>
      <c r="H209" s="35">
        <v/>
      </c>
      <c r="I209" s="36">
        <f/>
        <v/>
      </c>
      <c r="J209" s="32">
        <v/>
      </c>
      <c r="K209" s="32">
        <f/>
        <v/>
      </c>
      <c r="L209" s="32" t="s">
        <v/>
      </c>
      <c r="M209" s="32" t="s">
        <v/>
      </c>
      <c r="N209" s="32" t="s">
        <v>1064</v>
      </c>
      <!--$VAR_NUOVA_CELLA_PREZZI$-->
    </row>
    <row r="210" spans="1:16" ht="10.5" customHeight="1" thickTop="1" thickBot="1">
      <c r="B210" s="32" t="s">
        <v/>
      </c>
      <c r="C210" s="23" t="s">
        <v/>
      </c>
      <c r="D210" s="32" t="s">
        <v>1065</v>
      </c>
      <c r="E210" s="32">
        <v/>
      </c>
      <c r="F210" s="33">
        <v/>
      </c>
      <c r="G210" s="34">
        <v/>
      </c>
      <c r="H210" s="35">
        <v/>
      </c>
      <c r="I210" s="36">
        <f>ROUND(SUM(I203:I209),2)</f>
        <v>64.09</v>
      </c>
      <c r="J210" s="32">
        <v>36.63</v>
      </c>
      <c r="K210" s="32">
        <f>ROUND(PRODUCT(I210:J210),2)</f>
        <v>2347.62</v>
      </c>
      <c r="L210" s="32" t="s">
        <v/>
      </c>
      <c r="M210" s="32" t="s">
        <v/>
      </c>
      <c r="N210" s="32" t="s">
        <v/>
      </c>
      <!--$VAR_NUOVA_CELLA_PREZZI$-->
    </row>
    <row r="211" spans="1:16" ht="10.5" customHeight="1" thickTop="1" thickBot="1">
      <c r="B211" s="32" t="s">
        <v/>
      </c>
      <c r="C211" s="23" t="s">
        <v/>
      </c>
      <c r="D211" s="32" t="s">
        <v>1071</v>
      </c>
      <c r="E211" s="32">
        <v/>
      </c>
      <c r="F211" s="33">
        <v/>
      </c>
      <c r="G211" s="34">
        <v/>
      </c>
      <c r="H211" s="35">
        <v/>
      </c>
      <c r="I211" s="36">
        <f/>
        <v/>
      </c>
      <c r="J211" s="32">
        <v/>
      </c>
      <c r="K211" s="32">
        <f/>
        <v/>
      </c>
      <c r="L211" s="32" t="s">
        <v/>
      </c>
      <c r="M211" s="32" t="s">
        <v/>
      </c>
      <c r="N211" s="32" t="s">
        <v/>
      </c>
      <!--$VAR_NUOVA_CELLA_PREZZI$-->
    </row>
    <row r="212" spans="1:16" ht="29" customHeight="1" thickTop="1" thickBot="1">
      <c r="B212" s="32" t="s">
        <v>1072</v>
      </c>
      <c r="C212" s="23" t="s">
        <v>1073</v>
      </c>
      <c r="D212" s="62" t="s">
        <v>1074</v>
      </c>
      <c r="E212" s="32">
        <v/>
      </c>
      <c r="F212" s="33">
        <v/>
      </c>
      <c r="G212" s="34">
        <v/>
      </c>
      <c r="H212" s="35">
        <v/>
      </c>
      <c r="I212" s="36">
        <f/>
        <v/>
      </c>
      <c r="J212" s="32">
        <v/>
      </c>
      <c r="K212" s="32">
        <f/>
        <v/>
      </c>
      <c r="L212" s="32" t="s">
        <v/>
      </c>
      <c r="M212" s="32" t="s">
        <v/>
      </c>
      <c r="N212" s="32" t="s">
        <v/>
      </c>
      <!--$VAR_NUOVA_CELLA_PREZZI$-->
    </row>
    <row r="213" spans="1:16" ht="10.5" customHeight="1" thickTop="1" thickBot="1">
      <c r="B213" s="32" t="s">
        <v/>
      </c>
      <c r="C213" s="23" t="s">
        <v/>
      </c>
      <c r="D213" s="23" t="s">
        <v>1075</v>
      </c>
      <c r="E213" s="32">
        <v/>
      </c>
      <c r="F213" s="33">
        <v/>
      </c>
      <c r="G213" s="34">
        <v/>
      </c>
      <c r="H213" s="35">
        <v/>
      </c>
      <c r="I213" s="36">
        <f/>
        <v/>
      </c>
      <c r="J213" s="32">
        <v/>
      </c>
      <c r="K213" s="32">
        <f/>
        <v/>
      </c>
      <c r="L213" s="32" t="s">
        <v/>
      </c>
      <c r="M213" s="32" t="s">
        <v/>
      </c>
      <c r="N213" s="32" t="s">
        <v/>
      </c>
      <!--$VAR_NUOVA_CELLA_PREZZI$-->
    </row>
    <row r="214" spans="1:16" ht="10.5" customHeight="1" thickTop="1" thickBot="1">
      <c r="B214" s="32" t="s">
        <v/>
      </c>
      <c r="C214" s="23" t="s">
        <v/>
      </c>
      <c r="D214" s="23" t="s">
        <v>1076</v>
      </c>
      <c r="E214" s="32">
        <v/>
      </c>
      <c r="F214" s="33">
        <v/>
      </c>
      <c r="G214" s="34">
        <v/>
      </c>
      <c r="H214" s="35">
        <v>0</v>
      </c>
      <c r="I214" s="36">
        <f>ROUND(PRODUCT(E214:H214),2)</f>
        <v>0.00</v>
      </c>
      <c r="J214" s="32">
        <v/>
      </c>
      <c r="K214" s="32">
        <f/>
        <v/>
      </c>
      <c r="L214" s="32" t="s">
        <v/>
      </c>
      <c r="M214" s="32" t="s">
        <v/>
      </c>
      <c r="N214" s="32" t="s">
        <v/>
      </c>
      <!--$VAR_NUOVA_CELLA_PREZZI$-->
    </row>
    <row r="215" spans="1:16" ht="10.5" customHeight="1" thickTop="1" thickBot="1">
      <c r="B215" s="32" t="s">
        <v/>
      </c>
      <c r="C215" s="23" t="s">
        <v/>
      </c>
      <c r="D215" s="23" t="s">
        <v>1083</v>
      </c>
      <c r="E215" s="32">
        <v>0.20</v>
      </c>
      <c r="F215" s="33">
        <v/>
      </c>
      <c r="G215" s="34">
        <v/>
      </c>
      <c r="H215" s="35">
        <v/>
      </c>
      <c r="I215" s="36">
        <f>ROUND(PRODUCT(E215:H215,212.47),2)</f>
        <v>42.49</v>
      </c>
      <c r="J215" s="32">
        <v/>
      </c>
      <c r="K215" s="32">
        <f/>
        <v/>
      </c>
      <c r="L215" s="32" t="s">
        <v/>
      </c>
      <c r="M215" s="32" t="s">
        <v/>
      </c>
      <c r="N215" s="32" t="s">
        <v/>
      </c>
      <!--$VAR_NUOVA_CELLA_PREZZI$-->
    </row>
    <row r="216" spans="1:16" ht="10.5" customHeight="1" thickTop="1" thickBot="1">
      <c r="B216" s="32" t="s">
        <v/>
      </c>
      <c r="C216" s="23" t="s">
        <v/>
      </c>
      <c r="D216" s="23" t="s">
        <v>1090</v>
      </c>
      <c r="E216" s="32">
        <v>0.20</v>
      </c>
      <c r="F216" s="33">
        <v/>
      </c>
      <c r="G216" s="34">
        <v/>
      </c>
      <c r="H216" s="35">
        <v/>
      </c>
      <c r="I216" s="36">
        <f>ROUND(PRODUCT(E216:H216,317.11),2)</f>
        <v>63.42</v>
      </c>
      <c r="J216" s="32">
        <v/>
      </c>
      <c r="K216" s="32">
        <f/>
        <v/>
      </c>
      <c r="L216" s="32" t="s">
        <v/>
      </c>
      <c r="M216" s="32" t="s">
        <v/>
      </c>
      <c r="N216" s="32" t="s">
        <v/>
      </c>
      <!--$VAR_NUOVA_CELLA_PREZZI$-->
    </row>
    <row r="217" spans="1:16" ht="10.5" customHeight="1" thickTop="1" thickBot="1">
      <c r="B217" s="32" t="s">
        <v/>
      </c>
      <c r="C217" s="23" t="s">
        <v/>
      </c>
      <c r="D217" s="23" t="s">
        <v>1097</v>
      </c>
      <c r="E217" s="32">
        <v>4.50</v>
      </c>
      <c r="F217" s="33">
        <v/>
      </c>
      <c r="G217" s="34">
        <v/>
      </c>
      <c r="H217" s="35">
        <v>3.100</v>
      </c>
      <c r="I217" s="36">
        <f>ROUND(PRODUCT(E217:H217),2)</f>
        <v>13.95</v>
      </c>
      <c r="J217" s="32">
        <v/>
      </c>
      <c r="K217" s="32">
        <f/>
        <v/>
      </c>
      <c r="L217" s="32" t="s">
        <v/>
      </c>
      <c r="M217" s="32" t="s">
        <v/>
      </c>
      <c r="N217" s="32" t="s">
        <v/>
      </c>
      <!--$VAR_NUOVA_CELLA_PREZZI$-->
    </row>
    <row r="218" spans="1:16" ht="10.5" customHeight="1" thickTop="1" thickBot="1">
      <c r="B218" s="32" t="s">
        <v/>
      </c>
      <c r="C218" s="23" t="s">
        <v/>
      </c>
      <c r="D218" s="23" t="s">
        <v>1104</v>
      </c>
      <c r="E218" s="32">
        <v>10.80</v>
      </c>
      <c r="F218" s="33">
        <v>1.20</v>
      </c>
      <c r="G218" s="34">
        <v/>
      </c>
      <c r="H218" s="35">
        <v>1.500</v>
      </c>
      <c r="I218" s="36">
        <f>ROUND(PRODUCT(E218:H218),2)</f>
        <v>19.44</v>
      </c>
      <c r="J218" s="32">
        <v/>
      </c>
      <c r="K218" s="32">
        <f/>
        <v/>
      </c>
      <c r="L218" s="32" t="s">
        <v/>
      </c>
      <c r="M218" s="32" t="s">
        <v/>
      </c>
      <c r="N218" s="32" t="s">
        <v/>
      </c>
      <!--$VAR_NUOVA_CELLA_PREZZI$-->
    </row>
    <row r="219" spans="1:16" ht="10.5" customHeight="1" thickTop="1" thickBot="1">
      <c r="B219" s="32" t="s">
        <v/>
      </c>
      <c r="C219" s="23" t="s">
        <v/>
      </c>
      <c r="D219" s="32" t="s">
        <v/>
      </c>
      <c r="E219" s="32">
        <v/>
      </c>
      <c r="F219" s="33">
        <v/>
      </c>
      <c r="G219" s="34">
        <v/>
      </c>
      <c r="H219" s="35">
        <v/>
      </c>
      <c r="I219" s="36">
        <f/>
        <v/>
      </c>
      <c r="J219" s="32">
        <v/>
      </c>
      <c r="K219" s="32">
        <f/>
        <v/>
      </c>
      <c r="L219" s="32" t="s">
        <v/>
      </c>
      <c r="M219" s="32" t="s">
        <v/>
      </c>
      <c r="N219" s="32" t="s">
        <v>1111</v>
      </c>
      <!--$VAR_NUOVA_CELLA_PREZZI$-->
    </row>
    <row r="220" spans="1:16" ht="10.5" customHeight="1" thickTop="1" thickBot="1">
      <c r="B220" s="32" t="s">
        <v/>
      </c>
      <c r="C220" s="23" t="s">
        <v/>
      </c>
      <c r="D220" s="32" t="s">
        <v>1112</v>
      </c>
      <c r="E220" s="32">
        <v/>
      </c>
      <c r="F220" s="33">
        <v/>
      </c>
      <c r="G220" s="34">
        <v/>
      </c>
      <c r="H220" s="35">
        <v/>
      </c>
      <c r="I220" s="36">
        <f>ROUND(SUM(I213:I219),2)</f>
        <v>139.30</v>
      </c>
      <c r="J220" s="32">
        <v>26.58</v>
      </c>
      <c r="K220" s="32">
        <f>ROUND(PRODUCT(I220:J220),2)</f>
        <v>3702.59</v>
      </c>
      <c r="L220" s="32" t="s">
        <v/>
      </c>
      <c r="M220" s="32" t="s">
        <v/>
      </c>
      <c r="N220" s="32" t="s">
        <v/>
      </c>
      <!--$VAR_NUOVA_CELLA_PREZZI$-->
    </row>
    <row r="221" spans="1:16" ht="10.5" customHeight="1" thickTop="1" thickBot="1">
      <c r="B221" s="32" t="s">
        <v/>
      </c>
      <c r="C221" s="23" t="s">
        <v/>
      </c>
      <c r="D221" s="32" t="s">
        <v>1118</v>
      </c>
      <c r="E221" s="32">
        <v/>
      </c>
      <c r="F221" s="33">
        <v/>
      </c>
      <c r="G221" s="34">
        <v/>
      </c>
      <c r="H221" s="35">
        <v/>
      </c>
      <c r="I221" s="36">
        <f/>
        <v/>
      </c>
      <c r="J221" s="32">
        <v/>
      </c>
      <c r="K221" s="32">
        <f/>
        <v/>
      </c>
      <c r="L221" s="32" t="s">
        <v/>
      </c>
      <c r="M221" s="32" t="s">
        <v/>
      </c>
      <c r="N221" s="32" t="s">
        <v/>
      </c>
      <!--$VAR_NUOVA_CELLA_PREZZI$-->
    </row>
    <row r="222" spans="1:16" ht="63.3333333333333" customHeight="1" thickTop="1" thickBot="1">
      <c r="B222" s="32" t="s">
        <v>1119</v>
      </c>
      <c r="C222" s="23" t="s">
        <v>1120</v>
      </c>
      <c r="D222" s="62" t="s">
        <v>1121</v>
      </c>
      <c r="E222" s="32">
        <v/>
      </c>
      <c r="F222" s="33">
        <v/>
      </c>
      <c r="G222" s="34">
        <v/>
      </c>
      <c r="H222" s="35">
        <v/>
      </c>
      <c r="I222" s="36">
        <f/>
        <v/>
      </c>
      <c r="J222" s="32">
        <v/>
      </c>
      <c r="K222" s="32">
        <f/>
        <v/>
      </c>
      <c r="L222" s="32" t="s">
        <v/>
      </c>
      <c r="M222" s="32" t="s">
        <v/>
      </c>
      <c r="N222" s="32" t="s">
        <v/>
      </c>
      <!--$VAR_NUOVA_CELLA_PREZZI$-->
    </row>
    <row r="223" spans="1:16" ht="10.5" customHeight="1" thickTop="1" thickBot="1">
      <c r="B223" s="32" t="s">
        <v/>
      </c>
      <c r="C223" s="23" t="s">
        <v/>
      </c>
      <c r="D223" s="23" t="s">
        <v>1122</v>
      </c>
      <c r="E223" s="32">
        <v/>
      </c>
      <c r="F223" s="33">
        <v/>
      </c>
      <c r="G223" s="34">
        <v/>
      </c>
      <c r="H223" s="35">
        <v/>
      </c>
      <c r="I223" s="36">
        <f/>
        <v/>
      </c>
      <c r="J223" s="32">
        <v/>
      </c>
      <c r="K223" s="32">
        <f/>
        <v/>
      </c>
      <c r="L223" s="32" t="s">
        <v/>
      </c>
      <c r="M223" s="32" t="s">
        <v/>
      </c>
      <c r="N223" s="32" t="s">
        <v/>
      </c>
      <!--$VAR_NUOVA_CELLA_PREZZI$-->
    </row>
    <row r="224" spans="1:16" ht="10.5" customHeight="1" thickTop="1" thickBot="1">
      <c r="B224" s="32" t="s">
        <v/>
      </c>
      <c r="C224" s="23" t="s">
        <v/>
      </c>
      <c r="D224" s="23" t="s">
        <v>1123</v>
      </c>
      <c r="E224" s="32">
        <v/>
      </c>
      <c r="F224" s="33">
        <v/>
      </c>
      <c r="G224" s="34">
        <v/>
      </c>
      <c r="H224" s="35">
        <v>0</v>
      </c>
      <c r="I224" s="36">
        <f>ROUND(PRODUCT(E224:H224),2)</f>
        <v>0.00</v>
      </c>
      <c r="J224" s="32">
        <v/>
      </c>
      <c r="K224" s="32">
        <f/>
        <v/>
      </c>
      <c r="L224" s="32" t="s">
        <v/>
      </c>
      <c r="M224" s="32" t="s">
        <v/>
      </c>
      <c r="N224" s="32" t="s">
        <v/>
      </c>
      <!--$VAR_NUOVA_CELLA_PREZZI$-->
    </row>
    <row r="225" spans="1:16" ht="10.5" customHeight="1" thickTop="1" thickBot="1">
      <c r="B225" s="32" t="s">
        <v/>
      </c>
      <c r="C225" s="23" t="s">
        <v/>
      </c>
      <c r="D225" s="23" t="s">
        <v>1130</v>
      </c>
      <c r="E225" s="32">
        <v>0.50</v>
      </c>
      <c r="F225" s="33">
        <v>27.98</v>
      </c>
      <c r="G225" s="34">
        <v/>
      </c>
      <c r="H225" s="35">
        <v>11.860</v>
      </c>
      <c r="I225" s="36">
        <f>ROUND(PRODUCT(E225:H225),2)</f>
        <v>165.92</v>
      </c>
      <c r="J225" s="32">
        <v/>
      </c>
      <c r="K225" s="32">
        <f/>
        <v/>
      </c>
      <c r="L225" s="32" t="s">
        <v/>
      </c>
      <c r="M225" s="32" t="s">
        <v/>
      </c>
      <c r="N225" s="32" t="s">
        <v/>
      </c>
      <!--$VAR_NUOVA_CELLA_PREZZI$-->
    </row>
    <row r="226" spans="1:16" ht="10.5" customHeight="1" thickTop="1" thickBot="1">
      <c r="B226" s="32" t="s">
        <v/>
      </c>
      <c r="C226" s="23" t="s">
        <v/>
      </c>
      <c r="D226" s="23" t="s">
        <v>1137</v>
      </c>
      <c r="E226" s="32">
        <v>0.50</v>
      </c>
      <c r="F226" s="33">
        <v>23.32</v>
      </c>
      <c r="G226" s="34">
        <v/>
      </c>
      <c r="H226" s="35">
        <v>10.070</v>
      </c>
      <c r="I226" s="36">
        <f>ROUND(PRODUCT(E226:H226),2)</f>
        <v>117.42</v>
      </c>
      <c r="J226" s="32">
        <v/>
      </c>
      <c r="K226" s="32">
        <f/>
        <v/>
      </c>
      <c r="L226" s="32" t="s">
        <v/>
      </c>
      <c r="M226" s="32" t="s">
        <v/>
      </c>
      <c r="N226" s="32" t="s">
        <v/>
      </c>
      <!--$VAR_NUOVA_CELLA_PREZZI$-->
    </row>
    <row r="227" spans="1:16" ht="10.5" customHeight="1" thickTop="1" thickBot="1">
      <c r="B227" s="32" t="s">
        <v/>
      </c>
      <c r="C227" s="23" t="s">
        <v/>
      </c>
      <c r="D227" s="23" t="s">
        <v>1144</v>
      </c>
      <c r="E227" s="32">
        <v>0.50</v>
      </c>
      <c r="F227" s="33">
        <v>23.07</v>
      </c>
      <c r="G227" s="34">
        <v/>
      </c>
      <c r="H227" s="35">
        <v>10.820</v>
      </c>
      <c r="I227" s="36">
        <f>ROUND(PRODUCT(E227:H227),2)</f>
        <v>124.81</v>
      </c>
      <c r="J227" s="32">
        <v/>
      </c>
      <c r="K227" s="32">
        <f/>
        <v/>
      </c>
      <c r="L227" s="32" t="s">
        <v/>
      </c>
      <c r="M227" s="32" t="s">
        <v/>
      </c>
      <c r="N227" s="32" t="s">
        <v/>
      </c>
      <!--$VAR_NUOVA_CELLA_PREZZI$-->
    </row>
    <row r="228" spans="1:16" ht="10.5" customHeight="1" thickTop="1" thickBot="1">
      <c r="B228" s="32" t="s">
        <v/>
      </c>
      <c r="C228" s="23" t="s">
        <v/>
      </c>
      <c r="D228" s="23" t="s">
        <v>1151</v>
      </c>
      <c r="E228" s="32">
        <v>0.50</v>
      </c>
      <c r="F228" s="33">
        <v>27.93</v>
      </c>
      <c r="G228" s="34">
        <v/>
      </c>
      <c r="H228" s="35">
        <v>12.890</v>
      </c>
      <c r="I228" s="36">
        <f>ROUND(PRODUCT(E228:H228),2)</f>
        <v>180.01</v>
      </c>
      <c r="J228" s="32">
        <v/>
      </c>
      <c r="K228" s="32">
        <f/>
        <v/>
      </c>
      <c r="L228" s="32" t="s">
        <v/>
      </c>
      <c r="M228" s="32" t="s">
        <v/>
      </c>
      <c r="N228" s="32" t="s">
        <v/>
      </c>
      <!--$VAR_NUOVA_CELLA_PREZZI$-->
    </row>
    <row r="229" spans="1:16" ht="10.5" customHeight="1" thickTop="1" thickBot="1">
      <c r="B229" s="32" t="s">
        <v/>
      </c>
      <c r="C229" s="23" t="s">
        <v/>
      </c>
      <c r="D229" s="32" t="s">
        <v/>
      </c>
      <c r="E229" s="32">
        <v/>
      </c>
      <c r="F229" s="33">
        <v/>
      </c>
      <c r="G229" s="34">
        <v/>
      </c>
      <c r="H229" s="35">
        <v/>
      </c>
      <c r="I229" s="36">
        <f/>
        <v/>
      </c>
      <c r="J229" s="32">
        <v/>
      </c>
      <c r="K229" s="32">
        <f/>
        <v/>
      </c>
      <c r="L229" s="32" t="s">
        <v/>
      </c>
      <c r="M229" s="32" t="s">
        <v/>
      </c>
      <c r="N229" s="32" t="s">
        <v>1158</v>
      </c>
      <!--$VAR_NUOVA_CELLA_PREZZI$-->
    </row>
    <row r="230" spans="1:16" ht="10.5" customHeight="1" thickTop="1" thickBot="1">
      <c r="B230" s="32" t="s">
        <v/>
      </c>
      <c r="C230" s="23" t="s">
        <v/>
      </c>
      <c r="D230" s="32" t="s">
        <v>1159</v>
      </c>
      <c r="E230" s="32">
        <v/>
      </c>
      <c r="F230" s="33">
        <v/>
      </c>
      <c r="G230" s="34">
        <v/>
      </c>
      <c r="H230" s="35">
        <v/>
      </c>
      <c r="I230" s="36">
        <f>ROUND(SUM(I223:I229),2)</f>
        <v>588.16</v>
      </c>
      <c r="J230" s="32">
        <v>11.54</v>
      </c>
      <c r="K230" s="32">
        <f>ROUND(PRODUCT(I230:J230),2)</f>
        <v>6787.37</v>
      </c>
      <c r="L230" s="32" t="s">
        <v/>
      </c>
      <c r="M230" s="32" t="s">
        <v/>
      </c>
      <c r="N230" s="32" t="s">
        <v/>
      </c>
      <!--$VAR_NUOVA_CELLA_PREZZI$-->
    </row>
    <row r="231" spans="1:16" ht="10.5" customHeight="1" thickTop="1" thickBot="1">
      <c r="B231" s="32" t="s">
        <v/>
      </c>
      <c r="C231" s="23" t="s">
        <v/>
      </c>
      <c r="D231" s="32" t="s">
        <v>1165</v>
      </c>
      <c r="E231" s="32">
        <v/>
      </c>
      <c r="F231" s="33">
        <v/>
      </c>
      <c r="G231" s="34">
        <v/>
      </c>
      <c r="H231" s="35">
        <v/>
      </c>
      <c r="I231" s="36">
        <f/>
        <v/>
      </c>
      <c r="J231" s="32">
        <v/>
      </c>
      <c r="K231" s="32">
        <f/>
        <v/>
      </c>
      <c r="L231" s="32" t="s">
        <v/>
      </c>
      <c r="M231" s="32" t="s">
        <v/>
      </c>
      <c r="N231" s="32" t="s">
        <v/>
      </c>
      <!--$VAR_NUOVA_CELLA_PREZZI$-->
    </row>
    <row r="232" spans="1:16" ht="52.6666666666667" customHeight="1" thickTop="1" thickBot="1">
      <c r="B232" s="32" t="s">
        <v>1166</v>
      </c>
      <c r="C232" s="23" t="s">
        <v>1167</v>
      </c>
      <c r="D232" s="62" t="s">
        <v>1168</v>
      </c>
      <c r="E232" s="32">
        <v/>
      </c>
      <c r="F232" s="33">
        <v/>
      </c>
      <c r="G232" s="34">
        <v/>
      </c>
      <c r="H232" s="35">
        <v/>
      </c>
      <c r="I232" s="36">
        <f/>
        <v/>
      </c>
      <c r="J232" s="32">
        <v/>
      </c>
      <c r="K232" s="32">
        <f/>
        <v/>
      </c>
      <c r="L232" s="32" t="s">
        <v/>
      </c>
      <c r="M232" s="32" t="s">
        <v/>
      </c>
      <c r="N232" s="32" t="s">
        <v/>
      </c>
      <!--$VAR_NUOVA_CELLA_PREZZI$-->
    </row>
    <row r="233" spans="1:16" ht="10.5" customHeight="1" thickTop="1" thickBot="1">
      <c r="B233" s="32" t="s">
        <v/>
      </c>
      <c r="C233" s="23" t="s">
        <v/>
      </c>
      <c r="D233" s="23" t="s">
        <v>1169</v>
      </c>
      <c r="E233" s="32">
        <v/>
      </c>
      <c r="F233" s="33">
        <v/>
      </c>
      <c r="G233" s="34">
        <v/>
      </c>
      <c r="H233" s="35">
        <v/>
      </c>
      <c r="I233" s="36">
        <f/>
        <v/>
      </c>
      <c r="J233" s="32">
        <v/>
      </c>
      <c r="K233" s="32">
        <f/>
        <v/>
      </c>
      <c r="L233" s="32" t="s">
        <v/>
      </c>
      <c r="M233" s="32" t="s">
        <v/>
      </c>
      <c r="N233" s="32" t="s">
        <v/>
      </c>
      <!--$VAR_NUOVA_CELLA_PREZZI$-->
    </row>
    <row r="234" spans="1:16" ht="10.5" customHeight="1" thickTop="1" thickBot="1">
      <c r="B234" s="32" t="s">
        <v/>
      </c>
      <c r="C234" s="23" t="s">
        <v/>
      </c>
      <c r="D234" s="23" t="s">
        <v>1170</v>
      </c>
      <c r="E234" s="32">
        <v/>
      </c>
      <c r="F234" s="33">
        <v/>
      </c>
      <c r="G234" s="34">
        <v/>
      </c>
      <c r="H234" s="35">
        <v>0</v>
      </c>
      <c r="I234" s="36">
        <f>ROUND(PRODUCT(E234:H234),2)</f>
        <v>0.00</v>
      </c>
      <c r="J234" s="32">
        <v/>
      </c>
      <c r="K234" s="32">
        <f/>
        <v/>
      </c>
      <c r="L234" s="32" t="s">
        <v/>
      </c>
      <c r="M234" s="32" t="s">
        <v/>
      </c>
      <c r="N234" s="32" t="s">
        <v/>
      </c>
      <!--$VAR_NUOVA_CELLA_PREZZI$-->
    </row>
    <row r="235" spans="1:16" ht="10.5" customHeight="1" thickTop="1" thickBot="1">
      <c r="B235" s="32" t="s">
        <v/>
      </c>
      <c r="C235" s="23" t="s">
        <v/>
      </c>
      <c r="D235" s="23" t="s">
        <v>1177</v>
      </c>
      <c r="E235" s="32">
        <v>6.00</v>
      </c>
      <c r="F235" s="33">
        <v>12.75</v>
      </c>
      <c r="G235" s="34">
        <v/>
      </c>
      <c r="H235" s="35">
        <v/>
      </c>
      <c r="I235" s="36">
        <f>ROUND(PRODUCT(E235:H235),2)</f>
        <v>76.50</v>
      </c>
      <c r="J235" s="32">
        <v/>
      </c>
      <c r="K235" s="32">
        <f/>
        <v/>
      </c>
      <c r="L235" s="32" t="s">
        <v/>
      </c>
      <c r="M235" s="32" t="s">
        <v/>
      </c>
      <c r="N235" s="32" t="s">
        <v/>
      </c>
      <!--$VAR_NUOVA_CELLA_PREZZI$-->
    </row>
    <row r="236" spans="1:16" ht="10.5" customHeight="1" thickTop="1" thickBot="1">
      <c r="B236" s="32" t="s">
        <v/>
      </c>
      <c r="C236" s="23" t="s">
        <v/>
      </c>
      <c r="D236" s="23" t="s">
        <v>1184</v>
      </c>
      <c r="E236" s="32">
        <v/>
      </c>
      <c r="F236" s="33">
        <v/>
      </c>
      <c r="G236" s="34">
        <v/>
      </c>
      <c r="H236" s="35">
        <v>0</v>
      </c>
      <c r="I236" s="36">
        <f>ROUND(PRODUCT(E236:H236),2)</f>
        <v>0.00</v>
      </c>
      <c r="J236" s="32">
        <v/>
      </c>
      <c r="K236" s="32">
        <f/>
        <v/>
      </c>
      <c r="L236" s="32" t="s">
        <v/>
      </c>
      <c r="M236" s="32" t="s">
        <v/>
      </c>
      <c r="N236" s="32" t="s">
        <v/>
      </c>
      <!--$VAR_NUOVA_CELLA_PREZZI$-->
    </row>
    <row r="237" spans="1:16" ht="10.5" customHeight="1" thickTop="1" thickBot="1">
      <c r="B237" s="32" t="s">
        <v/>
      </c>
      <c r="C237" s="23" t="s">
        <v/>
      </c>
      <c r="D237" s="23" t="s">
        <v>1191</v>
      </c>
      <c r="E237" s="32">
        <v>4.00</v>
      </c>
      <c r="F237" s="33">
        <v>10.97</v>
      </c>
      <c r="G237" s="34">
        <v/>
      </c>
      <c r="H237" s="35">
        <v/>
      </c>
      <c r="I237" s="36">
        <f>ROUND(PRODUCT(E237:H237),2)</f>
        <v>43.88</v>
      </c>
      <c r="J237" s="32">
        <v/>
      </c>
      <c r="K237" s="32">
        <f/>
        <v/>
      </c>
      <c r="L237" s="32" t="s">
        <v/>
      </c>
      <c r="M237" s="32" t="s">
        <v/>
      </c>
      <c r="N237" s="32" t="s">
        <v/>
      </c>
      <!--$VAR_NUOVA_CELLA_PREZZI$-->
    </row>
    <row r="238" spans="1:16" ht="10.5" customHeight="1" thickTop="1" thickBot="1">
      <c r="B238" s="32" t="s">
        <v/>
      </c>
      <c r="C238" s="23" t="s">
        <v/>
      </c>
      <c r="D238" s="23" t="s">
        <v>1198</v>
      </c>
      <c r="E238" s="32">
        <v/>
      </c>
      <c r="F238" s="33">
        <v/>
      </c>
      <c r="G238" s="34">
        <v/>
      </c>
      <c r="H238" s="35">
        <v>0</v>
      </c>
      <c r="I238" s="36">
        <f>ROUND(PRODUCT(E238:H238),2)</f>
        <v>0.00</v>
      </c>
      <c r="J238" s="32">
        <v/>
      </c>
      <c r="K238" s="32">
        <f/>
        <v/>
      </c>
      <c r="L238" s="32" t="s">
        <v/>
      </c>
      <c r="M238" s="32" t="s">
        <v/>
      </c>
      <c r="N238" s="32" t="s">
        <v/>
      </c>
      <!--$VAR_NUOVA_CELLA_PREZZI$-->
    </row>
    <row r="239" spans="1:16" ht="10.5" customHeight="1" thickTop="1" thickBot="1">
      <c r="B239" s="32" t="s">
        <v/>
      </c>
      <c r="C239" s="23" t="s">
        <v/>
      </c>
      <c r="D239" s="23" t="s">
        <v>1205</v>
      </c>
      <c r="E239" s="32">
        <v>4.00</v>
      </c>
      <c r="F239" s="33">
        <v>10.97</v>
      </c>
      <c r="G239" s="34">
        <v/>
      </c>
      <c r="H239" s="35">
        <v/>
      </c>
      <c r="I239" s="36">
        <f>ROUND(PRODUCT(E239:H239),2)</f>
        <v>43.88</v>
      </c>
      <c r="J239" s="32">
        <v/>
      </c>
      <c r="K239" s="32">
        <f/>
        <v/>
      </c>
      <c r="L239" s="32" t="s">
        <v/>
      </c>
      <c r="M239" s="32" t="s">
        <v/>
      </c>
      <c r="N239" s="32" t="s">
        <v/>
      </c>
      <!--$VAR_NUOVA_CELLA_PREZZI$-->
    </row>
    <row r="240" spans="1:16" ht="10.5" customHeight="1" thickTop="1" thickBot="1">
      <c r="B240" s="32" t="s">
        <v/>
      </c>
      <c r="C240" s="23" t="s">
        <v/>
      </c>
      <c r="D240" s="32" t="s">
        <v/>
      </c>
      <c r="E240" s="32">
        <v/>
      </c>
      <c r="F240" s="33">
        <v/>
      </c>
      <c r="G240" s="34">
        <v/>
      </c>
      <c r="H240" s="35">
        <v/>
      </c>
      <c r="I240" s="36">
        <f/>
        <v/>
      </c>
      <c r="J240" s="32">
        <v/>
      </c>
      <c r="K240" s="32">
        <f/>
        <v/>
      </c>
      <c r="L240" s="32" t="s">
        <v/>
      </c>
      <c r="M240" s="32" t="s">
        <v/>
      </c>
      <c r="N240" s="32" t="s">
        <v>1212</v>
      </c>
      <!--$VAR_NUOVA_CELLA_PREZZI$-->
    </row>
    <row r="241" spans="1:16" ht="10.5" customHeight="1" thickTop="1" thickBot="1">
      <c r="B241" s="32" t="s">
        <v/>
      </c>
      <c r="C241" s="23" t="s">
        <v/>
      </c>
      <c r="D241" s="32" t="s">
        <v>1213</v>
      </c>
      <c r="E241" s="32">
        <v/>
      </c>
      <c r="F241" s="33">
        <v/>
      </c>
      <c r="G241" s="34">
        <v/>
      </c>
      <c r="H241" s="35">
        <v/>
      </c>
      <c r="I241" s="36">
        <f>ROUND(SUM(I233:I240),2)</f>
        <v>164.26</v>
      </c>
      <c r="J241" s="32">
        <v>7.17</v>
      </c>
      <c r="K241" s="32">
        <f>ROUND(PRODUCT(I241:J241),2)</f>
        <v>1177.74</v>
      </c>
      <c r="L241" s="32" t="s">
        <v/>
      </c>
      <c r="M241" s="32" t="s">
        <v/>
      </c>
      <c r="N241" s="32" t="s">
        <v/>
      </c>
      <!--$VAR_NUOVA_CELLA_PREZZI$-->
    </row>
    <row r="242" spans="1:16" ht="10.5" customHeight="1" thickTop="1" thickBot="1">
      <c r="B242" s="32" t="s">
        <v/>
      </c>
      <c r="C242" s="23" t="s">
        <v/>
      </c>
      <c r="D242" s="32" t="s">
        <v>1219</v>
      </c>
      <c r="E242" s="32">
        <v/>
      </c>
      <c r="F242" s="33">
        <v/>
      </c>
      <c r="G242" s="34">
        <v/>
      </c>
      <c r="H242" s="35">
        <v/>
      </c>
      <c r="I242" s="36">
        <f/>
        <v/>
      </c>
      <c r="J242" s="32">
        <v/>
      </c>
      <c r="K242" s="32">
        <f/>
        <v/>
      </c>
      <c r="L242" s="32" t="s">
        <v/>
      </c>
      <c r="M242" s="32" t="s">
        <v/>
      </c>
      <c r="N242" s="32" t="s">
        <v/>
      </c>
      <!--$VAR_NUOVA_CELLA_PREZZI$-->
    </row>
    <row r="243" spans="1:16" ht="54" customHeight="1" thickTop="1" thickBot="1">
      <c r="B243" s="32" t="s">
        <v>1220</v>
      </c>
      <c r="C243" s="23" t="s">
        <v>1221</v>
      </c>
      <c r="D243" s="62" t="s">
        <v>1222</v>
      </c>
      <c r="E243" s="32">
        <v/>
      </c>
      <c r="F243" s="33">
        <v/>
      </c>
      <c r="G243" s="34">
        <v/>
      </c>
      <c r="H243" s="35">
        <v/>
      </c>
      <c r="I243" s="36">
        <f/>
        <v/>
      </c>
      <c r="J243" s="32">
        <v/>
      </c>
      <c r="K243" s="32">
        <f/>
        <v/>
      </c>
      <c r="L243" s="32" t="s">
        <v/>
      </c>
      <c r="M243" s="32" t="s">
        <v/>
      </c>
      <c r="N243" s="32" t="s">
        <v/>
      </c>
      <!--$VAR_NUOVA_CELLA_PREZZI$-->
    </row>
    <row r="244" spans="1:16" ht="10.5" customHeight="1" thickTop="1" thickBot="1">
      <c r="B244" s="32" t="s">
        <v/>
      </c>
      <c r="C244" s="23" t="s">
        <v/>
      </c>
      <c r="D244" s="23" t="s">
        <v>1223</v>
      </c>
      <c r="E244" s="32">
        <v/>
      </c>
      <c r="F244" s="33">
        <v/>
      </c>
      <c r="G244" s="34">
        <v/>
      </c>
      <c r="H244" s="35">
        <v/>
      </c>
      <c r="I244" s="36">
        <f/>
        <v/>
      </c>
      <c r="J244" s="32">
        <v/>
      </c>
      <c r="K244" s="32">
        <f/>
        <v/>
      </c>
      <c r="L244" s="32" t="s">
        <v/>
      </c>
      <c r="M244" s="32" t="s">
        <v/>
      </c>
      <c r="N244" s="32" t="s">
        <v/>
      </c>
      <!--$VAR_NUOVA_CELLA_PREZZI$-->
    </row>
    <row r="245" spans="1:16" ht="10.5" customHeight="1" thickTop="1" thickBot="1">
      <c r="B245" s="32" t="s">
        <v/>
      </c>
      <c r="C245" s="23" t="s">
        <v/>
      </c>
      <c r="D245" s="23" t="s">
        <v>1224</v>
      </c>
      <c r="E245" s="32">
        <v/>
      </c>
      <c r="F245" s="33">
        <v/>
      </c>
      <c r="G245" s="34">
        <v/>
      </c>
      <c r="H245" s="35">
        <v>0</v>
      </c>
      <c r="I245" s="36">
        <f>ROUND(PRODUCT(E245:H245),2)</f>
        <v>0.00</v>
      </c>
      <c r="J245" s="32">
        <v/>
      </c>
      <c r="K245" s="32">
        <f/>
        <v/>
      </c>
      <c r="L245" s="32" t="s">
        <v/>
      </c>
      <c r="M245" s="32" t="s">
        <v/>
      </c>
      <c r="N245" s="32" t="s">
        <v/>
      </c>
      <!--$VAR_NUOVA_CELLA_PREZZI$-->
    </row>
    <row r="246" spans="1:16" ht="10.5" customHeight="1" thickTop="1" thickBot="1">
      <c r="B246" s="32" t="s">
        <v/>
      </c>
      <c r="C246" s="23" t="s">
        <v/>
      </c>
      <c r="D246" s="23" t="s">
        <v>1231</v>
      </c>
      <c r="E246" s="32">
        <v>6.00</v>
      </c>
      <c r="F246" s="33">
        <v>14.62</v>
      </c>
      <c r="G246" s="34">
        <v/>
      </c>
      <c r="H246" s="35">
        <v/>
      </c>
      <c r="I246" s="36">
        <f>ROUND(PRODUCT(E246:H246),2)</f>
        <v>87.72</v>
      </c>
      <c r="J246" s="32">
        <v/>
      </c>
      <c r="K246" s="32">
        <f/>
        <v/>
      </c>
      <c r="L246" s="32" t="s">
        <v/>
      </c>
      <c r="M246" s="32" t="s">
        <v/>
      </c>
      <c r="N246" s="32" t="s">
        <v/>
      </c>
      <!--$VAR_NUOVA_CELLA_PREZZI$-->
    </row>
    <row r="247" spans="1:16" ht="10.5" customHeight="1" thickTop="1" thickBot="1">
      <c r="B247" s="32" t="s">
        <v/>
      </c>
      <c r="C247" s="23" t="s">
        <v/>
      </c>
      <c r="D247" s="32" t="s">
        <v/>
      </c>
      <c r="E247" s="32">
        <v/>
      </c>
      <c r="F247" s="33">
        <v/>
      </c>
      <c r="G247" s="34">
        <v/>
      </c>
      <c r="H247" s="35">
        <v/>
      </c>
      <c r="I247" s="36">
        <f/>
        <v/>
      </c>
      <c r="J247" s="32">
        <v/>
      </c>
      <c r="K247" s="32">
        <f/>
        <v/>
      </c>
      <c r="L247" s="32" t="s">
        <v/>
      </c>
      <c r="M247" s="32" t="s">
        <v/>
      </c>
      <c r="N247" s="32" t="s">
        <v>1238</v>
      </c>
      <!--$VAR_NUOVA_CELLA_PREZZI$-->
    </row>
    <row r="248" spans="1:16" ht="10.5" customHeight="1" thickTop="1" thickBot="1">
      <c r="B248" s="32" t="s">
        <v/>
      </c>
      <c r="C248" s="23" t="s">
        <v/>
      </c>
      <c r="D248" s="32" t="s">
        <v>1239</v>
      </c>
      <c r="E248" s="32">
        <v/>
      </c>
      <c r="F248" s="33">
        <v/>
      </c>
      <c r="G248" s="34">
        <v/>
      </c>
      <c r="H248" s="35">
        <v/>
      </c>
      <c r="I248" s="36">
        <f>ROUND(SUM(I244:I247),2)</f>
        <v>87.72</v>
      </c>
      <c r="J248" s="32">
        <v>4.07</v>
      </c>
      <c r="K248" s="32">
        <f>ROUND(PRODUCT(I248:J248),2)</f>
        <v>357.02</v>
      </c>
      <c r="L248" s="32" t="s">
        <v/>
      </c>
      <c r="M248" s="32" t="s">
        <v/>
      </c>
      <c r="N248" s="32" t="s">
        <v/>
      </c>
      <!--$VAR_NUOVA_CELLA_PREZZI$-->
    </row>
    <row r="249" spans="1:16" ht="10.5" customHeight="1" thickTop="1" thickBot="1">
      <c r="B249" s="32" t="s">
        <v/>
      </c>
      <c r="C249" s="23" t="s">
        <v/>
      </c>
      <c r="D249" s="32" t="s">
        <v>1245</v>
      </c>
      <c r="E249" s="32">
        <v/>
      </c>
      <c r="F249" s="33">
        <v/>
      </c>
      <c r="G249" s="34">
        <v/>
      </c>
      <c r="H249" s="35">
        <v/>
      </c>
      <c r="I249" s="36">
        <f/>
        <v/>
      </c>
      <c r="J249" s="32">
        <v/>
      </c>
      <c r="K249" s="32">
        <f/>
        <v/>
      </c>
      <c r="L249" s="32" t="s">
        <v/>
      </c>
      <c r="M249" s="32" t="s">
        <v/>
      </c>
      <c r="N249" s="32" t="s">
        <v/>
      </c>
      <!--$VAR_NUOVA_CELLA_PREZZI$-->
    </row>
    <row r="250" spans="1:16" ht="53.6666666666667" customHeight="1" thickTop="1" thickBot="1">
      <c r="B250" s="32" t="s">
        <v>1246</v>
      </c>
      <c r="C250" s="23" t="s">
        <v>1247</v>
      </c>
      <c r="D250" s="62" t="s">
        <v>1248</v>
      </c>
      <c r="E250" s="32">
        <v/>
      </c>
      <c r="F250" s="33">
        <v/>
      </c>
      <c r="G250" s="34">
        <v/>
      </c>
      <c r="H250" s="35">
        <v/>
      </c>
      <c r="I250" s="36">
        <f/>
        <v/>
      </c>
      <c r="J250" s="32">
        <v/>
      </c>
      <c r="K250" s="32">
        <f/>
        <v/>
      </c>
      <c r="L250" s="32" t="s">
        <v/>
      </c>
      <c r="M250" s="32" t="s">
        <v/>
      </c>
      <c r="N250" s="32" t="s">
        <v/>
      </c>
      <!--$VAR_NUOVA_CELLA_PREZZI$-->
    </row>
    <row r="251" spans="1:16" ht="10.5" customHeight="1" thickTop="1" thickBot="1">
      <c r="B251" s="32" t="s">
        <v/>
      </c>
      <c r="C251" s="23" t="s">
        <v/>
      </c>
      <c r="D251" s="23" t="s">
        <v>1249</v>
      </c>
      <c r="E251" s="32">
        <v/>
      </c>
      <c r="F251" s="33">
        <v/>
      </c>
      <c r="G251" s="34">
        <v/>
      </c>
      <c r="H251" s="35">
        <v/>
      </c>
      <c r="I251" s="36">
        <f/>
        <v/>
      </c>
      <c r="J251" s="32">
        <v/>
      </c>
      <c r="K251" s="32">
        <f/>
        <v/>
      </c>
      <c r="L251" s="32" t="s">
        <v/>
      </c>
      <c r="M251" s="32" t="s">
        <v/>
      </c>
      <c r="N251" s="32" t="s">
        <v/>
      </c>
      <!--$VAR_NUOVA_CELLA_PREZZI$-->
    </row>
    <row r="252" spans="1:16" ht="10.5" customHeight="1" thickTop="1" thickBot="1">
      <c r="B252" s="32" t="s">
        <v/>
      </c>
      <c r="C252" s="23" t="s">
        <v/>
      </c>
      <c r="D252" s="23" t="s">
        <v>1250</v>
      </c>
      <c r="E252" s="32">
        <v/>
      </c>
      <c r="F252" s="33">
        <v/>
      </c>
      <c r="G252" s="34">
        <v/>
      </c>
      <c r="H252" s="35">
        <v>0</v>
      </c>
      <c r="I252" s="36">
        <f>ROUND(PRODUCT(E252:H252),2)</f>
        <v>0.00</v>
      </c>
      <c r="J252" s="32">
        <v/>
      </c>
      <c r="K252" s="32">
        <f/>
        <v/>
      </c>
      <c r="L252" s="32" t="s">
        <v/>
      </c>
      <c r="M252" s="32" t="s">
        <v/>
      </c>
      <c r="N252" s="32" t="s">
        <v/>
      </c>
      <!--$VAR_NUOVA_CELLA_PREZZI$-->
    </row>
    <row r="253" spans="1:16" ht="10.5" customHeight="1" thickTop="1" thickBot="1">
      <c r="B253" s="32" t="s">
        <v/>
      </c>
      <c r="C253" s="23" t="s">
        <v/>
      </c>
      <c r="D253" s="23" t="s">
        <v>1257</v>
      </c>
      <c r="E253" s="32">
        <v>2.00</v>
      </c>
      <c r="F253" s="33">
        <v/>
      </c>
      <c r="G253" s="34">
        <v/>
      </c>
      <c r="H253" s="35">
        <v/>
      </c>
      <c r="I253" s="36">
        <f>ROUND(PRODUCT(E253:H253,588.16),2)</f>
        <v>1176.32</v>
      </c>
      <c r="J253" s="32">
        <v/>
      </c>
      <c r="K253" s="32">
        <f/>
        <v/>
      </c>
      <c r="L253" s="32" t="s">
        <v/>
      </c>
      <c r="M253" s="32" t="s">
        <v/>
      </c>
      <c r="N253" s="32" t="s">
        <v/>
      </c>
      <!--$VAR_NUOVA_CELLA_PREZZI$-->
    </row>
    <row r="254" spans="1:16" ht="10.5" customHeight="1" thickTop="1" thickBot="1">
      <c r="B254" s="32" t="s">
        <v/>
      </c>
      <c r="C254" s="23" t="s">
        <v/>
      </c>
      <c r="D254" s="32" t="s">
        <v/>
      </c>
      <c r="E254" s="32">
        <v/>
      </c>
      <c r="F254" s="33">
        <v/>
      </c>
      <c r="G254" s="34">
        <v/>
      </c>
      <c r="H254" s="35">
        <v/>
      </c>
      <c r="I254" s="36">
        <f/>
        <v/>
      </c>
      <c r="J254" s="32">
        <v/>
      </c>
      <c r="K254" s="32">
        <f/>
        <v/>
      </c>
      <c r="L254" s="32" t="s">
        <v/>
      </c>
      <c r="M254" s="32" t="s">
        <v/>
      </c>
      <c r="N254" s="32" t="s">
        <v>1264</v>
      </c>
      <!--$VAR_NUOVA_CELLA_PREZZI$-->
    </row>
    <row r="255" spans="1:16" ht="10.5" customHeight="1" thickTop="1" thickBot="1">
      <c r="B255" s="32" t="s">
        <v/>
      </c>
      <c r="C255" s="23" t="s">
        <v/>
      </c>
      <c r="D255" s="32" t="s">
        <v>1265</v>
      </c>
      <c r="E255" s="32">
        <v/>
      </c>
      <c r="F255" s="33">
        <v/>
      </c>
      <c r="G255" s="34">
        <v/>
      </c>
      <c r="H255" s="35">
        <v/>
      </c>
      <c r="I255" s="36">
        <f>ROUND(SUM(I251:I254),2)</f>
        <v>1176.32</v>
      </c>
      <c r="J255" s="32">
        <v>1.96</v>
      </c>
      <c r="K255" s="32">
        <f>ROUND(PRODUCT(I255:J255),2)</f>
        <v>2305.59</v>
      </c>
      <c r="L255" s="32" t="s">
        <v/>
      </c>
      <c r="M255" s="32" t="s">
        <v/>
      </c>
      <c r="N255" s="32" t="s">
        <v/>
      </c>
      <!--$VAR_NUOVA_CELLA_PREZZI$-->
    </row>
    <row r="256" spans="1:16" ht="10.5" customHeight="1" thickTop="1" thickBot="1">
      <c r="B256" s="32" t="s">
        <v/>
      </c>
      <c r="C256" s="23" t="s">
        <v/>
      </c>
      <c r="D256" s="32" t="s">
        <v>1271</v>
      </c>
      <c r="E256" s="32">
        <v/>
      </c>
      <c r="F256" s="33">
        <v/>
      </c>
      <c r="G256" s="34">
        <v/>
      </c>
      <c r="H256" s="35">
        <v/>
      </c>
      <c r="I256" s="36">
        <f/>
        <v/>
      </c>
      <c r="J256" s="32">
        <v/>
      </c>
      <c r="K256" s="32">
        <f/>
        <v/>
      </c>
      <c r="L256" s="32" t="s">
        <v/>
      </c>
      <c r="M256" s="32" t="s">
        <v/>
      </c>
      <c r="N256" s="32" t="s">
        <v/>
      </c>
      <!--$VAR_NUOVA_CELLA_PREZZI$-->
    </row>
    <row r="257" spans="1:16" ht="54.3333333333333" customHeight="1" thickTop="1" thickBot="1">
      <c r="B257" s="32" t="s">
        <v>1272</v>
      </c>
      <c r="C257" s="23" t="s">
        <v>1273</v>
      </c>
      <c r="D257" s="62" t="s">
        <v>1274</v>
      </c>
      <c r="E257" s="32">
        <v/>
      </c>
      <c r="F257" s="33">
        <v/>
      </c>
      <c r="G257" s="34">
        <v/>
      </c>
      <c r="H257" s="35">
        <v/>
      </c>
      <c r="I257" s="36">
        <f/>
        <v/>
      </c>
      <c r="J257" s="32">
        <v/>
      </c>
      <c r="K257" s="32">
        <f/>
        <v/>
      </c>
      <c r="L257" s="32" t="s">
        <v/>
      </c>
      <c r="M257" s="32" t="s">
        <v/>
      </c>
      <c r="N257" s="32" t="s">
        <v/>
      </c>
      <!--$VAR_NUOVA_CELLA_PREZZI$-->
    </row>
    <row r="258" spans="1:16" ht="10.5" customHeight="1" thickTop="1" thickBot="1">
      <c r="B258" s="32" t="s">
        <v/>
      </c>
      <c r="C258" s="23" t="s">
        <v/>
      </c>
      <c r="D258" s="23" t="s">
        <v>1275</v>
      </c>
      <c r="E258" s="32">
        <v/>
      </c>
      <c r="F258" s="33">
        <v/>
      </c>
      <c r="G258" s="34">
        <v/>
      </c>
      <c r="H258" s="35">
        <v/>
      </c>
      <c r="I258" s="36">
        <f/>
        <v/>
      </c>
      <c r="J258" s="32">
        <v/>
      </c>
      <c r="K258" s="32">
        <f/>
        <v/>
      </c>
      <c r="L258" s="32" t="s">
        <v/>
      </c>
      <c r="M258" s="32" t="s">
        <v/>
      </c>
      <c r="N258" s="32" t="s">
        <v/>
      </c>
      <!--$VAR_NUOVA_CELLA_PREZZI$-->
    </row>
    <row r="259" spans="1:16" ht="10.5" customHeight="1" thickTop="1" thickBot="1">
      <c r="B259" s="32" t="s">
        <v/>
      </c>
      <c r="C259" s="23" t="s">
        <v/>
      </c>
      <c r="D259" s="23" t="s">
        <v>1276</v>
      </c>
      <c r="E259" s="32">
        <v/>
      </c>
      <c r="F259" s="33">
        <v/>
      </c>
      <c r="G259" s="34">
        <v/>
      </c>
      <c r="H259" s="35">
        <v>0</v>
      </c>
      <c r="I259" s="36">
        <f>ROUND(PRODUCT(E259:H259),2)</f>
        <v>0.00</v>
      </c>
      <c r="J259" s="32">
        <v/>
      </c>
      <c r="K259" s="32">
        <f/>
        <v/>
      </c>
      <c r="L259" s="32" t="s">
        <v/>
      </c>
      <c r="M259" s="32" t="s">
        <v/>
      </c>
      <c r="N259" s="32" t="s">
        <v/>
      </c>
      <!--$VAR_NUOVA_CELLA_PREZZI$-->
    </row>
    <row r="260" spans="1:16" ht="10.5" customHeight="1" thickTop="1" thickBot="1">
      <c r="B260" s="32" t="s">
        <v/>
      </c>
      <c r="C260" s="23" t="s">
        <v/>
      </c>
      <c r="D260" s="23" t="s">
        <v>1283</v>
      </c>
      <c r="E260" s="32">
        <v>0.50</v>
      </c>
      <c r="F260" s="33">
        <v>27.98</v>
      </c>
      <c r="G260" s="34">
        <v/>
      </c>
      <c r="H260" s="35">
        <v>11.860</v>
      </c>
      <c r="I260" s="36">
        <f>ROUND(PRODUCT(E260:H260),2)</f>
        <v>165.92</v>
      </c>
      <c r="J260" s="32">
        <v/>
      </c>
      <c r="K260" s="32">
        <f/>
        <v/>
      </c>
      <c r="L260" s="32" t="s">
        <v/>
      </c>
      <c r="M260" s="32" t="s">
        <v/>
      </c>
      <c r="N260" s="32" t="s">
        <v/>
      </c>
      <!--$VAR_NUOVA_CELLA_PREZZI$-->
    </row>
    <row r="261" spans="1:16" ht="10.5" customHeight="1" thickTop="1" thickBot="1">
      <c r="B261" s="32" t="s">
        <v/>
      </c>
      <c r="C261" s="23" t="s">
        <v/>
      </c>
      <c r="D261" s="23" t="s">
        <v>1290</v>
      </c>
      <c r="E261" s="32">
        <v>0.50</v>
      </c>
      <c r="F261" s="33">
        <v>23.32</v>
      </c>
      <c r="G261" s="34">
        <v/>
      </c>
      <c r="H261" s="35">
        <v>10.070</v>
      </c>
      <c r="I261" s="36">
        <f>ROUND(PRODUCT(E261:H261),2)</f>
        <v>117.42</v>
      </c>
      <c r="J261" s="32">
        <v/>
      </c>
      <c r="K261" s="32">
        <f/>
        <v/>
      </c>
      <c r="L261" s="32" t="s">
        <v/>
      </c>
      <c r="M261" s="32" t="s">
        <v/>
      </c>
      <c r="N261" s="32" t="s">
        <v/>
      </c>
      <!--$VAR_NUOVA_CELLA_PREZZI$-->
    </row>
    <row r="262" spans="1:16" ht="10.5" customHeight="1" thickTop="1" thickBot="1">
      <c r="B262" s="32" t="s">
        <v/>
      </c>
      <c r="C262" s="23" t="s">
        <v/>
      </c>
      <c r="D262" s="23" t="s">
        <v>1297</v>
      </c>
      <c r="E262" s="32">
        <v>0.50</v>
      </c>
      <c r="F262" s="33">
        <v>23.07</v>
      </c>
      <c r="G262" s="34">
        <v/>
      </c>
      <c r="H262" s="35">
        <v>10.820</v>
      </c>
      <c r="I262" s="36">
        <f>ROUND(PRODUCT(E262:H262),2)</f>
        <v>124.81</v>
      </c>
      <c r="J262" s="32">
        <v/>
      </c>
      <c r="K262" s="32">
        <f/>
        <v/>
      </c>
      <c r="L262" s="32" t="s">
        <v/>
      </c>
      <c r="M262" s="32" t="s">
        <v/>
      </c>
      <c r="N262" s="32" t="s">
        <v/>
      </c>
      <!--$VAR_NUOVA_CELLA_PREZZI$-->
    </row>
    <row r="263" spans="1:16" ht="10.5" customHeight="1" thickTop="1" thickBot="1">
      <c r="B263" s="32" t="s">
        <v/>
      </c>
      <c r="C263" s="23" t="s">
        <v/>
      </c>
      <c r="D263" s="32" t="s">
        <v/>
      </c>
      <c r="E263" s="32">
        <v/>
      </c>
      <c r="F263" s="33">
        <v/>
      </c>
      <c r="G263" s="34">
        <v/>
      </c>
      <c r="H263" s="35">
        <v/>
      </c>
      <c r="I263" s="36">
        <f/>
        <v/>
      </c>
      <c r="J263" s="32">
        <v/>
      </c>
      <c r="K263" s="32">
        <f/>
        <v/>
      </c>
      <c r="L263" s="32" t="s">
        <v/>
      </c>
      <c r="M263" s="32" t="s">
        <v/>
      </c>
      <c r="N263" s="32" t="s">
        <v>1304</v>
      </c>
      <!--$VAR_NUOVA_CELLA_PREZZI$-->
    </row>
    <row r="264" spans="1:16" ht="10.5" customHeight="1" thickTop="1" thickBot="1">
      <c r="B264" s="32" t="s">
        <v/>
      </c>
      <c r="C264" s="23" t="s">
        <v/>
      </c>
      <c r="D264" s="32" t="s">
        <v>1305</v>
      </c>
      <c r="E264" s="32">
        <v/>
      </c>
      <c r="F264" s="33">
        <v/>
      </c>
      <c r="G264" s="34">
        <v/>
      </c>
      <c r="H264" s="35">
        <v/>
      </c>
      <c r="I264" s="36">
        <f>ROUND(SUM(I258:I263),2)</f>
        <v>408.15</v>
      </c>
      <c r="J264" s="32">
        <v>9.68</v>
      </c>
      <c r="K264" s="32">
        <f>ROUND(PRODUCT(I264:J264),2)</f>
        <v>3950.89</v>
      </c>
      <c r="L264" s="32" t="s">
        <v/>
      </c>
      <c r="M264" s="32" t="s">
        <v/>
      </c>
      <c r="N264" s="32" t="s">
        <v/>
      </c>
      <!--$VAR_NUOVA_CELLA_PREZZI$-->
    </row>
    <row r="265" spans="1:16" ht="10.5" customHeight="1" thickTop="1" thickBot="1">
      <c r="B265" s="32" t="s">
        <v/>
      </c>
      <c r="C265" s="23" t="s">
        <v/>
      </c>
      <c r="D265" s="32" t="s">
        <v>1311</v>
      </c>
      <c r="E265" s="32">
        <v/>
      </c>
      <c r="F265" s="33">
        <v/>
      </c>
      <c r="G265" s="34">
        <v/>
      </c>
      <c r="H265" s="35">
        <v/>
      </c>
      <c r="I265" s="36">
        <f/>
        <v/>
      </c>
      <c r="J265" s="32">
        <v/>
      </c>
      <c r="K265" s="32">
        <f/>
        <v/>
      </c>
      <c r="L265" s="32" t="s">
        <v/>
      </c>
      <c r="M265" s="32" t="s">
        <v/>
      </c>
      <c r="N265" s="32" t="s">
        <v/>
      </c>
      <!--$VAR_NUOVA_CELLA_PREZZI$-->
    </row>
    <row r="266" spans="1:16" ht="94.6666666666667" customHeight="1" thickTop="1" thickBot="1">
      <c r="B266" s="32" t="s">
        <v>1312</v>
      </c>
      <c r="C266" s="23" t="s">
        <v>1313</v>
      </c>
      <c r="D266" s="62" t="s">
        <v>1314</v>
      </c>
      <c r="E266" s="32">
        <v/>
      </c>
      <c r="F266" s="33">
        <v/>
      </c>
      <c r="G266" s="34">
        <v/>
      </c>
      <c r="H266" s="35">
        <v/>
      </c>
      <c r="I266" s="36">
        <f/>
        <v/>
      </c>
      <c r="J266" s="32">
        <v/>
      </c>
      <c r="K266" s="32">
        <f/>
        <v/>
      </c>
      <c r="L266" s="32" t="s">
        <v/>
      </c>
      <c r="M266" s="32" t="s">
        <v/>
      </c>
      <c r="N266" s="32" t="s">
        <v/>
      </c>
      <!--$VAR_NUOVA_CELLA_PREZZI$-->
    </row>
    <row r="267" spans="1:16" ht="10.5" customHeight="1" thickTop="1" thickBot="1">
      <c r="B267" s="32" t="s">
        <v/>
      </c>
      <c r="C267" s="23" t="s">
        <v/>
      </c>
      <c r="D267" s="23" t="s">
        <v>1315</v>
      </c>
      <c r="E267" s="32">
        <v/>
      </c>
      <c r="F267" s="33">
        <v/>
      </c>
      <c r="G267" s="34">
        <v/>
      </c>
      <c r="H267" s="35">
        <v/>
      </c>
      <c r="I267" s="36">
        <f/>
        <v/>
      </c>
      <c r="J267" s="32">
        <v/>
      </c>
      <c r="K267" s="32">
        <f/>
        <v/>
      </c>
      <c r="L267" s="32" t="s">
        <v/>
      </c>
      <c r="M267" s="32" t="s">
        <v/>
      </c>
      <c r="N267" s="32" t="s">
        <v/>
      </c>
      <!--$VAR_NUOVA_CELLA_PREZZI$-->
    </row>
    <row r="268" spans="1:16" ht="10.5" customHeight="1" thickTop="1" thickBot="1">
      <c r="B268" s="32" t="s">
        <v/>
      </c>
      <c r="C268" s="23" t="s">
        <v/>
      </c>
      <c r="D268" s="23" t="s">
        <v>1316</v>
      </c>
      <c r="E268" s="32">
        <v>0.50</v>
      </c>
      <c r="F268" s="33">
        <v>27.93</v>
      </c>
      <c r="G268" s="34">
        <v/>
      </c>
      <c r="H268" s="35">
        <v>12.890</v>
      </c>
      <c r="I268" s="36">
        <f>ROUND(PRODUCT(E268:H268),2)</f>
        <v>180.01</v>
      </c>
      <c r="J268" s="32">
        <v/>
      </c>
      <c r="K268" s="32">
        <f/>
        <v/>
      </c>
      <c r="L268" s="32" t="s">
        <v/>
      </c>
      <c r="M268" s="32" t="s">
        <v/>
      </c>
      <c r="N268" s="32" t="s">
        <v/>
      </c>
      <!--$VAR_NUOVA_CELLA_PREZZI$-->
    </row>
    <row r="269" spans="1:16" ht="10.5" customHeight="1" thickTop="1" thickBot="1">
      <c r="B269" s="32" t="s">
        <v/>
      </c>
      <c r="C269" s="23" t="s">
        <v/>
      </c>
      <c r="D269" s="32" t="s">
        <v/>
      </c>
      <c r="E269" s="32">
        <v/>
      </c>
      <c r="F269" s="33">
        <v/>
      </c>
      <c r="G269" s="34">
        <v/>
      </c>
      <c r="H269" s="35">
        <v/>
      </c>
      <c r="I269" s="36">
        <f/>
        <v/>
      </c>
      <c r="J269" s="32">
        <v/>
      </c>
      <c r="K269" s="32">
        <f/>
        <v/>
      </c>
      <c r="L269" s="32" t="s">
        <v/>
      </c>
      <c r="M269" s="32" t="s">
        <v/>
      </c>
      <c r="N269" s="32" t="s">
        <v>1323</v>
      </c>
      <!--$VAR_NUOVA_CELLA_PREZZI$-->
    </row>
    <row r="270" spans="1:16" ht="10.5" customHeight="1" thickTop="1" thickBot="1">
      <c r="B270" s="32" t="s">
        <v/>
      </c>
      <c r="C270" s="23" t="s">
        <v/>
      </c>
      <c r="D270" s="32" t="s">
        <v>1324</v>
      </c>
      <c r="E270" s="32">
        <v/>
      </c>
      <c r="F270" s="33">
        <v/>
      </c>
      <c r="G270" s="34">
        <v/>
      </c>
      <c r="H270" s="35">
        <v/>
      </c>
      <c r="I270" s="36">
        <f>ROUND(SUM(I267:I269),2)</f>
        <v>180.01</v>
      </c>
      <c r="J270" s="32">
        <v>8.79</v>
      </c>
      <c r="K270" s="32">
        <f>ROUND(PRODUCT(I270:J270),2)</f>
        <v>1582.29</v>
      </c>
      <c r="L270" s="32" t="s">
        <v/>
      </c>
      <c r="M270" s="32" t="s">
        <v/>
      </c>
      <c r="N270" s="32" t="s">
        <v/>
      </c>
      <!--$VAR_NUOVA_CELLA_PREZZI$-->
    </row>
    <row r="271" spans="1:16" ht="10.5" customHeight="1" thickTop="1" thickBot="1">
      <c r="B271" s="32" t="s">
        <v/>
      </c>
      <c r="C271" s="23" t="s">
        <v/>
      </c>
      <c r="D271" s="32" t="s">
        <v>1330</v>
      </c>
      <c r="E271" s="32">
        <v/>
      </c>
      <c r="F271" s="33">
        <v/>
      </c>
      <c r="G271" s="34">
        <v/>
      </c>
      <c r="H271" s="35">
        <v/>
      </c>
      <c r="I271" s="36">
        <f/>
        <v/>
      </c>
      <c r="J271" s="32">
        <v/>
      </c>
      <c r="K271" s="32">
        <f/>
        <v/>
      </c>
      <c r="L271" s="32" t="s">
        <v/>
      </c>
      <c r="M271" s="32" t="s">
        <v/>
      </c>
      <c r="N271" s="32" t="s">
        <v/>
      </c>
      <!--$VAR_NUOVA_CELLA_PREZZI$-->
    </row>
    <row r="272" spans="1:16" ht="47" customHeight="1" thickTop="1" thickBot="1">
      <c r="B272" s="32" t="s">
        <v>1331</v>
      </c>
      <c r="C272" s="23" t="s">
        <v>1332</v>
      </c>
      <c r="D272" s="62" t="s">
        <v>1333</v>
      </c>
      <c r="E272" s="32">
        <v/>
      </c>
      <c r="F272" s="33">
        <v/>
      </c>
      <c r="G272" s="34">
        <v/>
      </c>
      <c r="H272" s="35">
        <v/>
      </c>
      <c r="I272" s="36">
        <f/>
        <v/>
      </c>
      <c r="J272" s="32">
        <v/>
      </c>
      <c r="K272" s="32">
        <f/>
        <v/>
      </c>
      <c r="L272" s="32" t="s">
        <v/>
      </c>
      <c r="M272" s="32" t="s">
        <v/>
      </c>
      <c r="N272" s="32" t="s">
        <v/>
      </c>
      <!--$VAR_NUOVA_CELLA_PREZZI$-->
    </row>
    <row r="273" spans="1:16" ht="10.5" customHeight="1" thickTop="1" thickBot="1">
      <c r="B273" s="32" t="s">
        <v/>
      </c>
      <c r="C273" s="23" t="s">
        <v/>
      </c>
      <c r="D273" s="23" t="s">
        <v>1334</v>
      </c>
      <c r="E273" s="32">
        <v/>
      </c>
      <c r="F273" s="33">
        <v/>
      </c>
      <c r="G273" s="34">
        <v/>
      </c>
      <c r="H273" s="35">
        <v/>
      </c>
      <c r="I273" s="36">
        <f/>
        <v/>
      </c>
      <c r="J273" s="32">
        <v/>
      </c>
      <c r="K273" s="32">
        <f/>
        <v/>
      </c>
      <c r="L273" s="32" t="s">
        <v/>
      </c>
      <c r="M273" s="32" t="s">
        <v/>
      </c>
      <c r="N273" s="32" t="s">
        <v/>
      </c>
      <!--$VAR_NUOVA_CELLA_PREZZI$-->
    </row>
    <row r="274" spans="1:16" ht="10.5" customHeight="1" thickTop="1" thickBot="1">
      <c r="B274" s="32" t="s">
        <v/>
      </c>
      <c r="C274" s="23" t="s">
        <v/>
      </c>
      <c r="D274" s="23" t="s">
        <v>1335</v>
      </c>
      <c r="E274" s="32">
        <v/>
      </c>
      <c r="F274" s="33">
        <v/>
      </c>
      <c r="G274" s="34">
        <v/>
      </c>
      <c r="H274" s="35">
        <v>0</v>
      </c>
      <c r="I274" s="36">
        <f>ROUND(PRODUCT(E274:H274),2)</f>
        <v>0.00</v>
      </c>
      <c r="J274" s="32">
        <v/>
      </c>
      <c r="K274" s="32">
        <f/>
        <v/>
      </c>
      <c r="L274" s="32" t="s">
        <v/>
      </c>
      <c r="M274" s="32" t="s">
        <v/>
      </c>
      <c r="N274" s="32" t="s">
        <v/>
      </c>
      <!--$VAR_NUOVA_CELLA_PREZZI$-->
    </row>
    <row r="275" spans="1:16" ht="10.5" customHeight="1" thickTop="1" thickBot="1">
      <c r="B275" s="32" t="s">
        <v/>
      </c>
      <c r="C275" s="23" t="s">
        <v/>
      </c>
      <c r="D275" s="23" t="s">
        <v>1342</v>
      </c>
      <c r="E275" s="32">
        <v/>
      </c>
      <c r="F275" s="33">
        <v>23.55</v>
      </c>
      <c r="G275" s="34">
        <v/>
      </c>
      <c r="H275" s="35">
        <v/>
      </c>
      <c r="I275" s="36">
        <f>ROUND(PRODUCT(E275:H275),2)</f>
        <v>23.55</v>
      </c>
      <c r="J275" s="32">
        <v/>
      </c>
      <c r="K275" s="32">
        <f/>
        <v/>
      </c>
      <c r="L275" s="32" t="s">
        <v/>
      </c>
      <c r="M275" s="32" t="s">
        <v/>
      </c>
      <c r="N275" s="32" t="s">
        <v/>
      </c>
      <!--$VAR_NUOVA_CELLA_PREZZI$-->
    </row>
    <row r="276" spans="1:16" ht="10.5" customHeight="1" thickTop="1" thickBot="1">
      <c r="B276" s="32" t="s">
        <v/>
      </c>
      <c r="C276" s="23" t="s">
        <v/>
      </c>
      <c r="D276" s="23" t="s">
        <v>1349</v>
      </c>
      <c r="E276" s="32">
        <v/>
      </c>
      <c r="F276" s="33">
        <v/>
      </c>
      <c r="G276" s="34">
        <v/>
      </c>
      <c r="H276" s="35">
        <v>0</v>
      </c>
      <c r="I276" s="36">
        <f>ROUND(PRODUCT(E276:H276),2)</f>
        <v>0.00</v>
      </c>
      <c r="J276" s="32">
        <v/>
      </c>
      <c r="K276" s="32">
        <f/>
        <v/>
      </c>
      <c r="L276" s="32" t="s">
        <v/>
      </c>
      <c r="M276" s="32" t="s">
        <v/>
      </c>
      <c r="N276" s="32" t="s">
        <v/>
      </c>
      <!--$VAR_NUOVA_CELLA_PREZZI$-->
    </row>
    <row r="277" spans="1:16" ht="10.5" customHeight="1" thickTop="1" thickBot="1">
      <c r="B277" s="32" t="s">
        <v/>
      </c>
      <c r="C277" s="23" t="s">
        <v/>
      </c>
      <c r="D277" s="23" t="s">
        <v>1356</v>
      </c>
      <c r="E277" s="32">
        <v/>
      </c>
      <c r="F277" s="33">
        <v>23.32</v>
      </c>
      <c r="G277" s="34">
        <v/>
      </c>
      <c r="H277" s="35">
        <v/>
      </c>
      <c r="I277" s="36">
        <f>ROUND(PRODUCT(E277:H277),2)</f>
        <v>23.32</v>
      </c>
      <c r="J277" s="32">
        <v/>
      </c>
      <c r="K277" s="32">
        <f/>
        <v/>
      </c>
      <c r="L277" s="32" t="s">
        <v/>
      </c>
      <c r="M277" s="32" t="s">
        <v/>
      </c>
      <c r="N277" s="32" t="s">
        <v/>
      </c>
      <!--$VAR_NUOVA_CELLA_PREZZI$-->
    </row>
    <row r="278" spans="1:16" ht="10.5" customHeight="1" thickTop="1" thickBot="1">
      <c r="B278" s="32" t="s">
        <v/>
      </c>
      <c r="C278" s="23" t="s">
        <v/>
      </c>
      <c r="D278" s="23" t="s">
        <v>1363</v>
      </c>
      <c r="E278" s="32">
        <v/>
      </c>
      <c r="F278" s="33">
        <v/>
      </c>
      <c r="G278" s="34">
        <v/>
      </c>
      <c r="H278" s="35">
        <v>0</v>
      </c>
      <c r="I278" s="36">
        <f>ROUND(PRODUCT(E278:H278),2)</f>
        <v>0.00</v>
      </c>
      <c r="J278" s="32">
        <v/>
      </c>
      <c r="K278" s="32">
        <f/>
        <v/>
      </c>
      <c r="L278" s="32" t="s">
        <v/>
      </c>
      <c r="M278" s="32" t="s">
        <v/>
      </c>
      <c r="N278" s="32" t="s">
        <v/>
      </c>
      <!--$VAR_NUOVA_CELLA_PREZZI$-->
    </row>
    <row r="279" spans="1:16" ht="10.5" customHeight="1" thickTop="1" thickBot="1">
      <c r="B279" s="32" t="s">
        <v/>
      </c>
      <c r="C279" s="23" t="s">
        <v/>
      </c>
      <c r="D279" s="23" t="s">
        <v>1370</v>
      </c>
      <c r="E279" s="32">
        <v/>
      </c>
      <c r="F279" s="33">
        <v>23.50</v>
      </c>
      <c r="G279" s="34">
        <v/>
      </c>
      <c r="H279" s="35">
        <v/>
      </c>
      <c r="I279" s="36">
        <f>ROUND(PRODUCT(E279:H279),2)</f>
        <v>23.50</v>
      </c>
      <c r="J279" s="32">
        <v/>
      </c>
      <c r="K279" s="32">
        <f/>
        <v/>
      </c>
      <c r="L279" s="32" t="s">
        <v/>
      </c>
      <c r="M279" s="32" t="s">
        <v/>
      </c>
      <c r="N279" s="32" t="s">
        <v/>
      </c>
      <!--$VAR_NUOVA_CELLA_PREZZI$-->
    </row>
    <row r="280" spans="1:16" ht="10.5" customHeight="1" thickTop="1" thickBot="1">
      <c r="B280" s="32" t="s">
        <v/>
      </c>
      <c r="C280" s="23" t="s">
        <v/>
      </c>
      <c r="D280" s="23" t="s">
        <v>1377</v>
      </c>
      <c r="E280" s="32">
        <v/>
      </c>
      <c r="F280" s="33">
        <v/>
      </c>
      <c r="G280" s="34">
        <v/>
      </c>
      <c r="H280" s="35">
        <v>0</v>
      </c>
      <c r="I280" s="36">
        <f>ROUND(PRODUCT(E280:H280),2)</f>
        <v>0.00</v>
      </c>
      <c r="J280" s="32">
        <v/>
      </c>
      <c r="K280" s="32">
        <f/>
        <v/>
      </c>
      <c r="L280" s="32" t="s">
        <v/>
      </c>
      <c r="M280" s="32" t="s">
        <v/>
      </c>
      <c r="N280" s="32" t="s">
        <v/>
      </c>
      <!--$VAR_NUOVA_CELLA_PREZZI$-->
    </row>
    <row r="281" spans="1:16" ht="10.5" customHeight="1" thickTop="1" thickBot="1">
      <c r="B281" s="32" t="s">
        <v/>
      </c>
      <c r="C281" s="23" t="s">
        <v/>
      </c>
      <c r="D281" s="23" t="s">
        <v>1384</v>
      </c>
      <c r="E281" s="32">
        <v/>
      </c>
      <c r="F281" s="33">
        <v>23.07</v>
      </c>
      <c r="G281" s="34">
        <v/>
      </c>
      <c r="H281" s="35">
        <v/>
      </c>
      <c r="I281" s="36">
        <f>ROUND(PRODUCT(E281:H281),2)</f>
        <v>23.07</v>
      </c>
      <c r="J281" s="32">
        <v/>
      </c>
      <c r="K281" s="32">
        <f/>
        <v/>
      </c>
      <c r="L281" s="32" t="s">
        <v/>
      </c>
      <c r="M281" s="32" t="s">
        <v/>
      </c>
      <c r="N281" s="32" t="s">
        <v/>
      </c>
      <!--$VAR_NUOVA_CELLA_PREZZI$-->
    </row>
    <row r="282" spans="1:16" ht="10.5" customHeight="1" thickTop="1" thickBot="1">
      <c r="B282" s="32" t="s">
        <v/>
      </c>
      <c r="C282" s="23" t="s">
        <v/>
      </c>
      <c r="D282" s="32" t="s">
        <v/>
      </c>
      <c r="E282" s="32">
        <v/>
      </c>
      <c r="F282" s="33">
        <v/>
      </c>
      <c r="G282" s="34">
        <v/>
      </c>
      <c r="H282" s="35">
        <v/>
      </c>
      <c r="I282" s="36">
        <f/>
        <v/>
      </c>
      <c r="J282" s="32">
        <v/>
      </c>
      <c r="K282" s="32">
        <f/>
        <v/>
      </c>
      <c r="L282" s="32" t="s">
        <v/>
      </c>
      <c r="M282" s="32" t="s">
        <v/>
      </c>
      <c r="N282" s="32" t="s">
        <v>1391</v>
      </c>
      <!--$VAR_NUOVA_CELLA_PREZZI$-->
    </row>
    <row r="283" spans="1:16" ht="10.5" customHeight="1" thickTop="1" thickBot="1">
      <c r="B283" s="32" t="s">
        <v/>
      </c>
      <c r="C283" s="23" t="s">
        <v/>
      </c>
      <c r="D283" s="32" t="s">
        <v>1392</v>
      </c>
      <c r="E283" s="32">
        <v/>
      </c>
      <c r="F283" s="33">
        <v/>
      </c>
      <c r="G283" s="34">
        <v/>
      </c>
      <c r="H283" s="35">
        <v/>
      </c>
      <c r="I283" s="36">
        <f>ROUND(SUM(I273:I282),2)</f>
        <v>93.44</v>
      </c>
      <c r="J283" s="32">
        <v>9.60</v>
      </c>
      <c r="K283" s="32">
        <f>ROUND(PRODUCT(I283:J283),2)</f>
        <v>897.02</v>
      </c>
      <c r="L283" s="32" t="s">
        <v/>
      </c>
      <c r="M283" s="32" t="s">
        <v/>
      </c>
      <c r="N283" s="32" t="s">
        <v/>
      </c>
      <!--$VAR_NUOVA_CELLA_PREZZI$-->
    </row>
    <row r="284" spans="1:16" ht="10.5" customHeight="1" thickTop="1" thickBot="1">
      <c r="B284" s="32" t="s">
        <v/>
      </c>
      <c r="C284" s="23" t="s">
        <v/>
      </c>
      <c r="D284" s="32" t="s">
        <v>1398</v>
      </c>
      <c r="E284" s="32">
        <v/>
      </c>
      <c r="F284" s="33">
        <v/>
      </c>
      <c r="G284" s="34">
        <v/>
      </c>
      <c r="H284" s="35">
        <v/>
      </c>
      <c r="I284" s="36">
        <f/>
        <v/>
      </c>
      <c r="J284" s="32">
        <v/>
      </c>
      <c r="K284" s="32">
        <f/>
        <v/>
      </c>
      <c r="L284" s="32" t="s">
        <v/>
      </c>
      <c r="M284" s="32" t="s">
        <v/>
      </c>
      <c r="N284" s="32" t="s">
        <v/>
      </c>
      <!--$VAR_NUOVA_CELLA_PREZZI$-->
    </row>
    <row r="285" spans="1:16" ht="40" customHeight="1" thickTop="1" thickBot="1">
      <c r="B285" s="32" t="s">
        <v>1399</v>
      </c>
      <c r="C285" s="23" t="s">
        <v>1400</v>
      </c>
      <c r="D285" s="62" t="s">
        <v>1401</v>
      </c>
      <c r="E285" s="32">
        <v/>
      </c>
      <c r="F285" s="33">
        <v/>
      </c>
      <c r="G285" s="34">
        <v/>
      </c>
      <c r="H285" s="35">
        <v/>
      </c>
      <c r="I285" s="36">
        <f/>
        <v/>
      </c>
      <c r="J285" s="32">
        <v/>
      </c>
      <c r="K285" s="32">
        <f/>
        <v/>
      </c>
      <c r="L285" s="32" t="s">
        <v/>
      </c>
      <c r="M285" s="32" t="s">
        <v/>
      </c>
      <c r="N285" s="32" t="s">
        <v/>
      </c>
      <!--$VAR_NUOVA_CELLA_PREZZI$-->
    </row>
    <row r="286" spans="1:16" ht="10.5" customHeight="1" thickTop="1" thickBot="1">
      <c r="B286" s="32" t="s">
        <v/>
      </c>
      <c r="C286" s="23" t="s">
        <v/>
      </c>
      <c r="D286" s="23" t="s">
        <v>1402</v>
      </c>
      <c r="E286" s="32">
        <v/>
      </c>
      <c r="F286" s="33">
        <v/>
      </c>
      <c r="G286" s="34">
        <v/>
      </c>
      <c r="H286" s="35">
        <v/>
      </c>
      <c r="I286" s="36">
        <f/>
        <v/>
      </c>
      <c r="J286" s="32">
        <v/>
      </c>
      <c r="K286" s="32">
        <f/>
        <v/>
      </c>
      <c r="L286" s="32" t="s">
        <v/>
      </c>
      <c r="M286" s="32" t="s">
        <v/>
      </c>
      <c r="N286" s="32" t="s">
        <v/>
      </c>
      <!--$VAR_NUOVA_CELLA_PREZZI$-->
    </row>
    <row r="287" spans="1:16" ht="10.5" customHeight="1" thickTop="1" thickBot="1">
      <c r="B287" s="32" t="s">
        <v/>
      </c>
      <c r="C287" s="23" t="s">
        <v/>
      </c>
      <c r="D287" s="23" t="s">
        <v>1403</v>
      </c>
      <c r="E287" s="32">
        <v/>
      </c>
      <c r="F287" s="33">
        <v/>
      </c>
      <c r="G287" s="34">
        <v/>
      </c>
      <c r="H287" s="35">
        <v>0</v>
      </c>
      <c r="I287" s="36">
        <f>ROUND(PRODUCT(E287:H287),2)</f>
        <v>0.00</v>
      </c>
      <c r="J287" s="32">
        <v/>
      </c>
      <c r="K287" s="32">
        <f/>
        <v/>
      </c>
      <c r="L287" s="32" t="s">
        <v/>
      </c>
      <c r="M287" s="32" t="s">
        <v/>
      </c>
      <c r="N287" s="32" t="s">
        <v/>
      </c>
      <!--$VAR_NUOVA_CELLA_PREZZI$-->
    </row>
    <row r="288" spans="1:16" ht="10.5" customHeight="1" thickTop="1" thickBot="1">
      <c r="B288" s="32" t="s">
        <v/>
      </c>
      <c r="C288" s="23" t="s">
        <v/>
      </c>
      <c r="D288" s="23" t="s">
        <v>1410</v>
      </c>
      <c r="E288" s="32">
        <v/>
      </c>
      <c r="F288" s="33">
        <v>21.83</v>
      </c>
      <c r="G288" s="34">
        <v/>
      </c>
      <c r="H288" s="35">
        <v/>
      </c>
      <c r="I288" s="36">
        <f>ROUND(PRODUCT(E288:H288),2)</f>
        <v>21.83</v>
      </c>
      <c r="J288" s="32">
        <v/>
      </c>
      <c r="K288" s="32">
        <f/>
        <v/>
      </c>
      <c r="L288" s="32" t="s">
        <v/>
      </c>
      <c r="M288" s="32" t="s">
        <v/>
      </c>
      <c r="N288" s="32" t="s">
        <v/>
      </c>
      <!--$VAR_NUOVA_CELLA_PREZZI$-->
    </row>
    <row r="289" spans="1:16" ht="10.5" customHeight="1" thickTop="1" thickBot="1">
      <c r="B289" s="32" t="s">
        <v/>
      </c>
      <c r="C289" s="23" t="s">
        <v/>
      </c>
      <c r="D289" s="23" t="s">
        <v>1417</v>
      </c>
      <c r="E289" s="32">
        <v/>
      </c>
      <c r="F289" s="33">
        <v/>
      </c>
      <c r="G289" s="34">
        <v/>
      </c>
      <c r="H289" s="35">
        <v>0</v>
      </c>
      <c r="I289" s="36">
        <f>ROUND(PRODUCT(E289:H289),2)</f>
        <v>0.00</v>
      </c>
      <c r="J289" s="32">
        <v/>
      </c>
      <c r="K289" s="32">
        <f/>
        <v/>
      </c>
      <c r="L289" s="32" t="s">
        <v/>
      </c>
      <c r="M289" s="32" t="s">
        <v/>
      </c>
      <c r="N289" s="32" t="s">
        <v/>
      </c>
      <!--$VAR_NUOVA_CELLA_PREZZI$-->
    </row>
    <row r="290" spans="1:16" ht="10.5" customHeight="1" thickTop="1" thickBot="1">
      <c r="B290" s="32" t="s">
        <v/>
      </c>
      <c r="C290" s="23" t="s">
        <v/>
      </c>
      <c r="D290" s="23" t="s">
        <v>1424</v>
      </c>
      <c r="E290" s="32">
        <v/>
      </c>
      <c r="F290" s="33">
        <v>22.02</v>
      </c>
      <c r="G290" s="34">
        <v/>
      </c>
      <c r="H290" s="35">
        <v/>
      </c>
      <c r="I290" s="36">
        <f>ROUND(PRODUCT(E290:H290),2)</f>
        <v>22.02</v>
      </c>
      <c r="J290" s="32">
        <v/>
      </c>
      <c r="K290" s="32">
        <f/>
        <v/>
      </c>
      <c r="L290" s="32" t="s">
        <v/>
      </c>
      <c r="M290" s="32" t="s">
        <v/>
      </c>
      <c r="N290" s="32" t="s">
        <v/>
      </c>
      <!--$VAR_NUOVA_CELLA_PREZZI$-->
    </row>
    <row r="291" spans="1:16" ht="10.5" customHeight="1" thickTop="1" thickBot="1">
      <c r="B291" s="32" t="s">
        <v/>
      </c>
      <c r="C291" s="23" t="s">
        <v/>
      </c>
      <c r="D291" s="23" t="s">
        <v>1431</v>
      </c>
      <c r="E291" s="32">
        <v/>
      </c>
      <c r="F291" s="33">
        <v/>
      </c>
      <c r="G291" s="34">
        <v/>
      </c>
      <c r="H291" s="35">
        <v>0</v>
      </c>
      <c r="I291" s="36">
        <f>ROUND(PRODUCT(E291:H291),2)</f>
        <v>0.00</v>
      </c>
      <c r="J291" s="32">
        <v/>
      </c>
      <c r="K291" s="32">
        <f/>
        <v/>
      </c>
      <c r="L291" s="32" t="s">
        <v/>
      </c>
      <c r="M291" s="32" t="s">
        <v/>
      </c>
      <c r="N291" s="32" t="s">
        <v/>
      </c>
      <!--$VAR_NUOVA_CELLA_PREZZI$-->
    </row>
    <row r="292" spans="1:16" ht="10.5" customHeight="1" thickTop="1" thickBot="1">
      <c r="B292" s="32" t="s">
        <v/>
      </c>
      <c r="C292" s="23" t="s">
        <v/>
      </c>
      <c r="D292" s="23" t="s">
        <v>1438</v>
      </c>
      <c r="E292" s="32">
        <v/>
      </c>
      <c r="F292" s="33">
        <v>22.63</v>
      </c>
      <c r="G292" s="34">
        <v/>
      </c>
      <c r="H292" s="35">
        <v/>
      </c>
      <c r="I292" s="36">
        <f>ROUND(PRODUCT(E292:H292),2)</f>
        <v>22.63</v>
      </c>
      <c r="J292" s="32">
        <v/>
      </c>
      <c r="K292" s="32">
        <f/>
        <v/>
      </c>
      <c r="L292" s="32" t="s">
        <v/>
      </c>
      <c r="M292" s="32" t="s">
        <v/>
      </c>
      <c r="N292" s="32" t="s">
        <v/>
      </c>
      <!--$VAR_NUOVA_CELLA_PREZZI$-->
    </row>
    <row r="293" spans="1:16" ht="10.5" customHeight="1" thickTop="1" thickBot="1">
      <c r="B293" s="32" t="s">
        <v/>
      </c>
      <c r="C293" s="23" t="s">
        <v/>
      </c>
      <c r="D293" s="23" t="s">
        <v>1445</v>
      </c>
      <c r="E293" s="32">
        <v/>
      </c>
      <c r="F293" s="33">
        <v/>
      </c>
      <c r="G293" s="34">
        <v/>
      </c>
      <c r="H293" s="35">
        <v>0</v>
      </c>
      <c r="I293" s="36">
        <f>ROUND(PRODUCT(E293:H293),2)</f>
        <v>0.00</v>
      </c>
      <c r="J293" s="32">
        <v/>
      </c>
      <c r="K293" s="32">
        <f/>
        <v/>
      </c>
      <c r="L293" s="32" t="s">
        <v/>
      </c>
      <c r="M293" s="32" t="s">
        <v/>
      </c>
      <c r="N293" s="32" t="s">
        <v/>
      </c>
      <!--$VAR_NUOVA_CELLA_PREZZI$-->
    </row>
    <row r="294" spans="1:16" ht="10.5" customHeight="1" thickTop="1" thickBot="1">
      <c r="B294" s="32" t="s">
        <v/>
      </c>
      <c r="C294" s="23" t="s">
        <v/>
      </c>
      <c r="D294" s="23" t="s">
        <v>1452</v>
      </c>
      <c r="E294" s="32">
        <v/>
      </c>
      <c r="F294" s="33">
        <v>22.47</v>
      </c>
      <c r="G294" s="34">
        <v/>
      </c>
      <c r="H294" s="35">
        <v/>
      </c>
      <c r="I294" s="36">
        <f>ROUND(PRODUCT(E294:H294),2)</f>
        <v>22.47</v>
      </c>
      <c r="J294" s="32">
        <v/>
      </c>
      <c r="K294" s="32">
        <f/>
        <v/>
      </c>
      <c r="L294" s="32" t="s">
        <v/>
      </c>
      <c r="M294" s="32" t="s">
        <v/>
      </c>
      <c r="N294" s="32" t="s">
        <v/>
      </c>
      <!--$VAR_NUOVA_CELLA_PREZZI$-->
    </row>
    <row r="295" spans="1:16" ht="10.5" customHeight="1" thickTop="1" thickBot="1">
      <c r="B295" s="32" t="s">
        <v/>
      </c>
      <c r="C295" s="23" t="s">
        <v/>
      </c>
      <c r="D295" s="32" t="s">
        <v/>
      </c>
      <c r="E295" s="32">
        <v/>
      </c>
      <c r="F295" s="33">
        <v/>
      </c>
      <c r="G295" s="34">
        <v/>
      </c>
      <c r="H295" s="35">
        <v/>
      </c>
      <c r="I295" s="36">
        <f/>
        <v/>
      </c>
      <c r="J295" s="32">
        <v/>
      </c>
      <c r="K295" s="32">
        <f/>
        <v/>
      </c>
      <c r="L295" s="32" t="s">
        <v/>
      </c>
      <c r="M295" s="32" t="s">
        <v/>
      </c>
      <c r="N295" s="32" t="s">
        <v>1459</v>
      </c>
      <!--$VAR_NUOVA_CELLA_PREZZI$-->
    </row>
    <row r="296" spans="1:16" ht="10.5" customHeight="1" thickTop="1" thickBot="1">
      <c r="B296" s="32" t="s">
        <v/>
      </c>
      <c r="C296" s="23" t="s">
        <v/>
      </c>
      <c r="D296" s="32" t="s">
        <v>1460</v>
      </c>
      <c r="E296" s="32">
        <v/>
      </c>
      <c r="F296" s="33">
        <v/>
      </c>
      <c r="G296" s="34">
        <v/>
      </c>
      <c r="H296" s="35">
        <v/>
      </c>
      <c r="I296" s="36">
        <f>ROUND(SUM(I286:I295),2)</f>
        <v>88.95</v>
      </c>
      <c r="J296" s="32">
        <v>5.26</v>
      </c>
      <c r="K296" s="32">
        <f>ROUND(PRODUCT(I296:J296),2)</f>
        <v>467.88</v>
      </c>
      <c r="L296" s="32" t="s">
        <v/>
      </c>
      <c r="M296" s="32" t="s">
        <v/>
      </c>
      <c r="N296" s="32" t="s">
        <v/>
      </c>
      <!--$VAR_NUOVA_CELLA_PREZZI$-->
    </row>
    <row r="297" spans="1:16" ht="10.5" customHeight="1" thickTop="1" thickBot="1">
      <c r="B297" s="32" t="s">
        <v/>
      </c>
      <c r="C297" s="23" t="s">
        <v/>
      </c>
      <c r="D297" s="32" t="s">
        <v>1466</v>
      </c>
      <c r="E297" s="32">
        <v/>
      </c>
      <c r="F297" s="33">
        <v/>
      </c>
      <c r="G297" s="34">
        <v/>
      </c>
      <c r="H297" s="35">
        <v/>
      </c>
      <c r="I297" s="36">
        <f/>
        <v/>
      </c>
      <c r="J297" s="32">
        <v/>
      </c>
      <c r="K297" s="32">
        <f/>
        <v/>
      </c>
      <c r="L297" s="32" t="s">
        <v/>
      </c>
      <c r="M297" s="32" t="s">
        <v/>
      </c>
      <c r="N297" s="32" t="s">
        <v/>
      </c>
      <!--$VAR_NUOVA_CELLA_PREZZI$-->
    </row>
    <row r="298" spans="1:16" ht="82.6666666666667" customHeight="1" thickTop="1" thickBot="1">
      <c r="B298" s="32" t="s">
        <v>1467</v>
      </c>
      <c r="C298" s="23" t="s">
        <v>1468</v>
      </c>
      <c r="D298" s="62" t="s">
        <v>1469</v>
      </c>
      <c r="E298" s="32">
        <v/>
      </c>
      <c r="F298" s="33">
        <v/>
      </c>
      <c r="G298" s="34">
        <v/>
      </c>
      <c r="H298" s="35">
        <v/>
      </c>
      <c r="I298" s="36">
        <f/>
        <v/>
      </c>
      <c r="J298" s="32">
        <v/>
      </c>
      <c r="K298" s="32">
        <f/>
        <v/>
      </c>
      <c r="L298" s="32" t="s">
        <v/>
      </c>
      <c r="M298" s="32" t="s">
        <v/>
      </c>
      <c r="N298" s="32" t="s">
        <v/>
      </c>
      <!--$VAR_NUOVA_CELLA_PREZZI$-->
    </row>
    <row r="299" spans="1:16" ht="10.5" customHeight="1" thickTop="1" thickBot="1">
      <c r="B299" s="32" t="s">
        <v/>
      </c>
      <c r="C299" s="23" t="s">
        <v/>
      </c>
      <c r="D299" s="23" t="s">
        <v>1470</v>
      </c>
      <c r="E299" s="32">
        <v/>
      </c>
      <c r="F299" s="33">
        <v/>
      </c>
      <c r="G299" s="34">
        <v/>
      </c>
      <c r="H299" s="35">
        <v/>
      </c>
      <c r="I299" s="36">
        <f/>
        <v/>
      </c>
      <c r="J299" s="32">
        <v/>
      </c>
      <c r="K299" s="32">
        <f/>
        <v/>
      </c>
      <c r="L299" s="32" t="s">
        <v/>
      </c>
      <c r="M299" s="32" t="s">
        <v/>
      </c>
      <c r="N299" s="32" t="s">
        <v/>
      </c>
      <!--$VAR_NUOVA_CELLA_PREZZI$-->
    </row>
    <row r="300" spans="1:16" ht="10.5" customHeight="1" thickTop="1" thickBot="1">
      <c r="B300" s="32" t="s">
        <v/>
      </c>
      <c r="C300" s="23" t="s">
        <v/>
      </c>
      <c r="D300" s="23" t="s">
        <v>1471</v>
      </c>
      <c r="E300" s="32">
        <v/>
      </c>
      <c r="F300" s="33">
        <v/>
      </c>
      <c r="G300" s="34">
        <v/>
      </c>
      <c r="H300" s="35">
        <v>0</v>
      </c>
      <c r="I300" s="36">
        <f>ROUND(PRODUCT(E300:H300),2)</f>
        <v>0.00</v>
      </c>
      <c r="J300" s="32">
        <v/>
      </c>
      <c r="K300" s="32">
        <f/>
        <v/>
      </c>
      <c r="L300" s="32" t="s">
        <v/>
      </c>
      <c r="M300" s="32" t="s">
        <v/>
      </c>
      <c r="N300" s="32" t="s">
        <v/>
      </c>
      <!--$VAR_NUOVA_CELLA_PREZZI$-->
    </row>
    <row r="301" spans="1:16" ht="10.5" customHeight="1" thickTop="1" thickBot="1">
      <c r="B301" s="32" t="s">
        <v/>
      </c>
      <c r="C301" s="23" t="s">
        <v/>
      </c>
      <c r="D301" s="23" t="s">
        <v>1478</v>
      </c>
      <c r="E301" s="32">
        <v/>
      </c>
      <c r="F301" s="33">
        <v>4.35</v>
      </c>
      <c r="G301" s="34">
        <v>3.670</v>
      </c>
      <c r="H301" s="35">
        <v/>
      </c>
      <c r="I301" s="36">
        <f>ROUND(PRODUCT(E301:H301),2)</f>
        <v>15.96</v>
      </c>
      <c r="J301" s="32">
        <v/>
      </c>
      <c r="K301" s="32">
        <f/>
        <v/>
      </c>
      <c r="L301" s="32" t="s">
        <v/>
      </c>
      <c r="M301" s="32" t="s">
        <v/>
      </c>
      <c r="N301" s="32" t="s">
        <v/>
      </c>
      <!--$VAR_NUOVA_CELLA_PREZZI$-->
    </row>
    <row r="302" spans="1:16" ht="10.5" customHeight="1" thickTop="1" thickBot="1">
      <c r="B302" s="32" t="s">
        <v/>
      </c>
      <c r="C302" s="23" t="s">
        <v/>
      </c>
      <c r="D302" s="23" t="s">
        <v>1485</v>
      </c>
      <c r="E302" s="32">
        <v/>
      </c>
      <c r="F302" s="33">
        <v>1.89</v>
      </c>
      <c r="G302" s="34">
        <v>0.900</v>
      </c>
      <c r="H302" s="35">
        <v/>
      </c>
      <c r="I302" s="36">
        <f>ROUND(PRODUCT(E302:H302),2)</f>
        <v>1.70</v>
      </c>
      <c r="J302" s="32">
        <v/>
      </c>
      <c r="K302" s="32">
        <f/>
        <v/>
      </c>
      <c r="L302" s="32" t="s">
        <v/>
      </c>
      <c r="M302" s="32" t="s">
        <v/>
      </c>
      <c r="N302" s="32" t="s">
        <v/>
      </c>
      <!--$VAR_NUOVA_CELLA_PREZZI$-->
    </row>
    <row r="303" spans="1:16" ht="10.5" customHeight="1" thickTop="1" thickBot="1">
      <c r="B303" s="32" t="s">
        <v/>
      </c>
      <c r="C303" s="23" t="s">
        <v/>
      </c>
      <c r="D303" s="23" t="s">
        <v>1492</v>
      </c>
      <c r="E303" s="32">
        <v/>
      </c>
      <c r="F303" s="33">
        <v>2.78</v>
      </c>
      <c r="G303" s="34">
        <v>0.900</v>
      </c>
      <c r="H303" s="35">
        <v/>
      </c>
      <c r="I303" s="36">
        <f>ROUND(PRODUCT(E303:H303),2)</f>
        <v>2.50</v>
      </c>
      <c r="J303" s="32">
        <v/>
      </c>
      <c r="K303" s="32">
        <f/>
        <v/>
      </c>
      <c r="L303" s="32" t="s">
        <v/>
      </c>
      <c r="M303" s="32" t="s">
        <v/>
      </c>
      <c r="N303" s="32" t="s">
        <v/>
      </c>
      <!--$VAR_NUOVA_CELLA_PREZZI$-->
    </row>
    <row r="304" spans="1:16" ht="10.5" customHeight="1" thickTop="1" thickBot="1">
      <c r="B304" s="32" t="s">
        <v/>
      </c>
      <c r="C304" s="23" t="s">
        <v/>
      </c>
      <c r="D304" s="23" t="s">
        <v>1499</v>
      </c>
      <c r="E304" s="32">
        <v/>
      </c>
      <c r="F304" s="33">
        <v>0.49</v>
      </c>
      <c r="G304" s="34">
        <v>0.980</v>
      </c>
      <c r="H304" s="35">
        <v/>
      </c>
      <c r="I304" s="36">
        <f>ROUND(PRODUCT(E304:H304),2)</f>
        <v>0.48</v>
      </c>
      <c r="J304" s="32">
        <v/>
      </c>
      <c r="K304" s="32">
        <f/>
        <v/>
      </c>
      <c r="L304" s="32" t="s">
        <v/>
      </c>
      <c r="M304" s="32" t="s">
        <v/>
      </c>
      <c r="N304" s="32" t="s">
        <v/>
      </c>
      <!--$VAR_NUOVA_CELLA_PREZZI$-->
    </row>
    <row r="305" spans="1:16" ht="10.5" customHeight="1" thickTop="1" thickBot="1">
      <c r="B305" s="32" t="s">
        <v/>
      </c>
      <c r="C305" s="23" t="s">
        <v/>
      </c>
      <c r="D305" s="23" t="s">
        <v>1506</v>
      </c>
      <c r="E305" s="32">
        <v/>
      </c>
      <c r="F305" s="33">
        <v>1.79</v>
      </c>
      <c r="G305" s="34">
        <v>3.520</v>
      </c>
      <c r="H305" s="35">
        <v/>
      </c>
      <c r="I305" s="36">
        <f>ROUND(PRODUCT(E305:H305),2)</f>
        <v>6.30</v>
      </c>
      <c r="J305" s="32">
        <v/>
      </c>
      <c r="K305" s="32">
        <f/>
        <v/>
      </c>
      <c r="L305" s="32" t="s">
        <v/>
      </c>
      <c r="M305" s="32" t="s">
        <v/>
      </c>
      <c r="N305" s="32" t="s">
        <v/>
      </c>
      <!--$VAR_NUOVA_CELLA_PREZZI$-->
    </row>
    <row r="306" spans="1:16" ht="10.5" customHeight="1" thickTop="1" thickBot="1">
      <c r="B306" s="32" t="s">
        <v/>
      </c>
      <c r="C306" s="23" t="s">
        <v/>
      </c>
      <c r="D306" s="23" t="s">
        <v>1513</v>
      </c>
      <c r="E306" s="32">
        <v/>
      </c>
      <c r="F306" s="33">
        <v/>
      </c>
      <c r="G306" s="34">
        <v/>
      </c>
      <c r="H306" s="35">
        <v>0</v>
      </c>
      <c r="I306" s="36">
        <f>ROUND(PRODUCT(E306:H306),2)</f>
        <v>0.00</v>
      </c>
      <c r="J306" s="32">
        <v/>
      </c>
      <c r="K306" s="32">
        <f/>
        <v/>
      </c>
      <c r="L306" s="32" t="s">
        <v/>
      </c>
      <c r="M306" s="32" t="s">
        <v/>
      </c>
      <c r="N306" s="32" t="s">
        <v/>
      </c>
      <!--$VAR_NUOVA_CELLA_PREZZI$-->
    </row>
    <row r="307" spans="1:16" ht="10.5" customHeight="1" thickTop="1" thickBot="1">
      <c r="B307" s="32" t="s">
        <v/>
      </c>
      <c r="C307" s="23" t="s">
        <v/>
      </c>
      <c r="D307" s="23" t="s">
        <v>1520</v>
      </c>
      <c r="E307" s="32">
        <v/>
      </c>
      <c r="F307" s="33">
        <v>3.02</v>
      </c>
      <c r="G307" s="34">
        <v>1.390</v>
      </c>
      <c r="H307" s="35">
        <v/>
      </c>
      <c r="I307" s="36">
        <f>ROUND(PRODUCT(E307:H307),2)</f>
        <v>4.20</v>
      </c>
      <c r="J307" s="32">
        <v/>
      </c>
      <c r="K307" s="32">
        <f/>
        <v/>
      </c>
      <c r="L307" s="32" t="s">
        <v/>
      </c>
      <c r="M307" s="32" t="s">
        <v/>
      </c>
      <c r="N307" s="32" t="s">
        <v/>
      </c>
      <!--$VAR_NUOVA_CELLA_PREZZI$-->
    </row>
    <row r="308" spans="1:16" ht="10.5" customHeight="1" thickTop="1" thickBot="1">
      <c r="B308" s="32" t="s">
        <v/>
      </c>
      <c r="C308" s="23" t="s">
        <v/>
      </c>
      <c r="D308" s="23" t="s">
        <v>1527</v>
      </c>
      <c r="E308" s="32">
        <v/>
      </c>
      <c r="F308" s="33">
        <v>7.48</v>
      </c>
      <c r="G308" s="34">
        <v>4.850</v>
      </c>
      <c r="H308" s="35">
        <v/>
      </c>
      <c r="I308" s="36">
        <f>ROUND(PRODUCT(E308:H308),2)</f>
        <v>36.28</v>
      </c>
      <c r="J308" s="32">
        <v/>
      </c>
      <c r="K308" s="32">
        <f/>
        <v/>
      </c>
      <c r="L308" s="32" t="s">
        <v/>
      </c>
      <c r="M308" s="32" t="s">
        <v/>
      </c>
      <c r="N308" s="32" t="s">
        <v/>
      </c>
      <!--$VAR_NUOVA_CELLA_PREZZI$-->
    </row>
    <row r="309" spans="1:16" ht="10.5" customHeight="1" thickTop="1" thickBot="1">
      <c r="B309" s="32" t="s">
        <v/>
      </c>
      <c r="C309" s="23" t="s">
        <v/>
      </c>
      <c r="D309" s="23" t="s">
        <v>1534</v>
      </c>
      <c r="E309" s="32">
        <v/>
      </c>
      <c r="F309" s="33">
        <v>4.80</v>
      </c>
      <c r="G309" s="34">
        <v>4.720</v>
      </c>
      <c r="H309" s="35">
        <v/>
      </c>
      <c r="I309" s="36">
        <f>ROUND(PRODUCT(E309:H309),2)</f>
        <v>22.66</v>
      </c>
      <c r="J309" s="32">
        <v/>
      </c>
      <c r="K309" s="32">
        <f/>
        <v/>
      </c>
      <c r="L309" s="32" t="s">
        <v/>
      </c>
      <c r="M309" s="32" t="s">
        <v/>
      </c>
      <c r="N309" s="32" t="s">
        <v/>
      </c>
      <!--$VAR_NUOVA_CELLA_PREZZI$-->
    </row>
    <row r="310" spans="1:16" ht="10.5" customHeight="1" thickTop="1" thickBot="1">
      <c r="B310" s="32" t="s">
        <v/>
      </c>
      <c r="C310" s="23" t="s">
        <v/>
      </c>
      <c r="D310" s="23" t="s">
        <v>1541</v>
      </c>
      <c r="E310" s="32">
        <v/>
      </c>
      <c r="F310" s="33">
        <v>2.27</v>
      </c>
      <c r="G310" s="34">
        <v>4.710</v>
      </c>
      <c r="H310" s="35">
        <v/>
      </c>
      <c r="I310" s="36">
        <f>ROUND(PRODUCT(E310:H310),2)</f>
        <v>10.69</v>
      </c>
      <c r="J310" s="32">
        <v/>
      </c>
      <c r="K310" s="32">
        <f/>
        <v/>
      </c>
      <c r="L310" s="32" t="s">
        <v/>
      </c>
      <c r="M310" s="32" t="s">
        <v/>
      </c>
      <c r="N310" s="32" t="s">
        <v/>
      </c>
      <!--$VAR_NUOVA_CELLA_PREZZI$-->
    </row>
    <row r="311" spans="1:16" ht="10.5" customHeight="1" thickTop="1" thickBot="1">
      <c r="B311" s="32" t="s">
        <v/>
      </c>
      <c r="C311" s="23" t="s">
        <v/>
      </c>
      <c r="D311" s="23" t="s">
        <v>1548</v>
      </c>
      <c r="E311" s="32">
        <v/>
      </c>
      <c r="F311" s="33">
        <v/>
      </c>
      <c r="G311" s="34">
        <v/>
      </c>
      <c r="H311" s="35">
        <v>0</v>
      </c>
      <c r="I311" s="36">
        <f>ROUND(PRODUCT(E311:H311),2)</f>
        <v>0.00</v>
      </c>
      <c r="J311" s="32">
        <v/>
      </c>
      <c r="K311" s="32">
        <f/>
        <v/>
      </c>
      <c r="L311" s="32" t="s">
        <v/>
      </c>
      <c r="M311" s="32" t="s">
        <v/>
      </c>
      <c r="N311" s="32" t="s">
        <v/>
      </c>
      <!--$VAR_NUOVA_CELLA_PREZZI$-->
    </row>
    <row r="312" spans="1:16" ht="10.5" customHeight="1" thickTop="1" thickBot="1">
      <c r="B312" s="32" t="s">
        <v/>
      </c>
      <c r="C312" s="23" t="s">
        <v/>
      </c>
      <c r="D312" s="23" t="s">
        <v>1555</v>
      </c>
      <c r="E312" s="32">
        <v/>
      </c>
      <c r="F312" s="33">
        <v>3.14</v>
      </c>
      <c r="G312" s="34">
        <v>3.830</v>
      </c>
      <c r="H312" s="35">
        <v/>
      </c>
      <c r="I312" s="36">
        <f>ROUND(PRODUCT(E312:H312),2)</f>
        <v>12.03</v>
      </c>
      <c r="J312" s="32">
        <v/>
      </c>
      <c r="K312" s="32">
        <f/>
        <v/>
      </c>
      <c r="L312" s="32" t="s">
        <v/>
      </c>
      <c r="M312" s="32" t="s">
        <v/>
      </c>
      <c r="N312" s="32" t="s">
        <v/>
      </c>
      <!--$VAR_NUOVA_CELLA_PREZZI$-->
    </row>
    <row r="313" spans="1:16" ht="10.5" customHeight="1" thickTop="1" thickBot="1">
      <c r="B313" s="32" t="s">
        <v/>
      </c>
      <c r="C313" s="23" t="s">
        <v/>
      </c>
      <c r="D313" s="23" t="s">
        <v>1562</v>
      </c>
      <c r="E313" s="32">
        <v/>
      </c>
      <c r="F313" s="33">
        <v>7.48</v>
      </c>
      <c r="G313" s="34">
        <v>4.850</v>
      </c>
      <c r="H313" s="35">
        <v/>
      </c>
      <c r="I313" s="36">
        <f>ROUND(PRODUCT(E313:H313),2)</f>
        <v>36.28</v>
      </c>
      <c r="J313" s="32">
        <v/>
      </c>
      <c r="K313" s="32">
        <f/>
        <v/>
      </c>
      <c r="L313" s="32" t="s">
        <v/>
      </c>
      <c r="M313" s="32" t="s">
        <v/>
      </c>
      <c r="N313" s="32" t="s">
        <v/>
      </c>
      <!--$VAR_NUOVA_CELLA_PREZZI$-->
    </row>
    <row r="314" spans="1:16" ht="10.5" customHeight="1" thickTop="1" thickBot="1">
      <c r="B314" s="32" t="s">
        <v/>
      </c>
      <c r="C314" s="23" t="s">
        <v/>
      </c>
      <c r="D314" s="32" t="s">
        <v/>
      </c>
      <c r="E314" s="32">
        <v/>
      </c>
      <c r="F314" s="33">
        <v/>
      </c>
      <c r="G314" s="34">
        <v/>
      </c>
      <c r="H314" s="35">
        <v/>
      </c>
      <c r="I314" s="36">
        <f/>
        <v/>
      </c>
      <c r="J314" s="32">
        <v/>
      </c>
      <c r="K314" s="32">
        <f/>
        <v/>
      </c>
      <c r="L314" s="32" t="s">
        <v/>
      </c>
      <c r="M314" s="32" t="s">
        <v/>
      </c>
      <c r="N314" s="32" t="s">
        <v>1569</v>
      </c>
      <!--$VAR_NUOVA_CELLA_PREZZI$-->
    </row>
    <row r="315" spans="1:16" ht="10.5" customHeight="1" thickTop="1" thickBot="1">
      <c r="B315" s="32" t="s">
        <v/>
      </c>
      <c r="C315" s="23" t="s">
        <v/>
      </c>
      <c r="D315" s="32" t="s">
        <v>1570</v>
      </c>
      <c r="E315" s="32">
        <v/>
      </c>
      <c r="F315" s="33">
        <v/>
      </c>
      <c r="G315" s="34">
        <v/>
      </c>
      <c r="H315" s="35">
        <v/>
      </c>
      <c r="I315" s="36">
        <f>ROUND(SUM(I299:I314),2)</f>
        <v>149.08</v>
      </c>
      <c r="J315" s="32">
        <v>18.45</v>
      </c>
      <c r="K315" s="32">
        <f>ROUND(PRODUCT(I315:J315),2)</f>
        <v>2750.53</v>
      </c>
      <c r="L315" s="32" t="s">
        <v/>
      </c>
      <c r="M315" s="32" t="s">
        <v/>
      </c>
      <c r="N315" s="32" t="s">
        <v/>
      </c>
      <!--$VAR_NUOVA_CELLA_PREZZI$-->
    </row>
    <row r="316" spans="1:16" ht="10.5" customHeight="1" thickTop="1" thickBot="1">
      <c r="B316" s="32" t="s">
        <v/>
      </c>
      <c r="C316" s="23" t="s">
        <v/>
      </c>
      <c r="D316" s="32" t="s">
        <v>1576</v>
      </c>
      <c r="E316" s="32">
        <v/>
      </c>
      <c r="F316" s="33">
        <v/>
      </c>
      <c r="G316" s="34">
        <v/>
      </c>
      <c r="H316" s="35">
        <v/>
      </c>
      <c r="I316" s="36">
        <f/>
        <v/>
      </c>
      <c r="J316" s="32">
        <v/>
      </c>
      <c r="K316" s="32">
        <f/>
        <v/>
      </c>
      <c r="L316" s="32" t="s">
        <v/>
      </c>
      <c r="M316" s="32" t="s">
        <v/>
      </c>
      <c r="N316" s="32" t="s">
        <v/>
      </c>
      <!--$VAR_NUOVA_CELLA_PREZZI$-->
    </row>
    <row r="317" spans="1:16" ht="69" customHeight="1" thickTop="1" thickBot="1">
      <c r="B317" s="32" t="s">
        <v>1577</v>
      </c>
      <c r="C317" s="23" t="s">
        <v>1578</v>
      </c>
      <c r="D317" s="62" t="s">
        <v>1579</v>
      </c>
      <c r="E317" s="32">
        <v/>
      </c>
      <c r="F317" s="33">
        <v/>
      </c>
      <c r="G317" s="34">
        <v/>
      </c>
      <c r="H317" s="35">
        <v/>
      </c>
      <c r="I317" s="36">
        <f/>
        <v/>
      </c>
      <c r="J317" s="32">
        <v/>
      </c>
      <c r="K317" s="32">
        <f/>
        <v/>
      </c>
      <c r="L317" s="32" t="s">
        <v/>
      </c>
      <c r="M317" s="32" t="s">
        <v/>
      </c>
      <c r="N317" s="32" t="s">
        <v/>
      </c>
      <!--$VAR_NUOVA_CELLA_PREZZI$-->
    </row>
    <row r="318" spans="1:16" ht="10.5" customHeight="1" thickTop="1" thickBot="1">
      <c r="B318" s="32" t="s">
        <v/>
      </c>
      <c r="C318" s="23" t="s">
        <v/>
      </c>
      <c r="D318" s="23" t="s">
        <v>1580</v>
      </c>
      <c r="E318" s="32">
        <v/>
      </c>
      <c r="F318" s="33">
        <v/>
      </c>
      <c r="G318" s="34">
        <v/>
      </c>
      <c r="H318" s="35">
        <v/>
      </c>
      <c r="I318" s="36">
        <f/>
        <v/>
      </c>
      <c r="J318" s="32">
        <v/>
      </c>
      <c r="K318" s="32">
        <f/>
        <v/>
      </c>
      <c r="L318" s="32" t="s">
        <v/>
      </c>
      <c r="M318" s="32" t="s">
        <v/>
      </c>
      <c r="N318" s="32" t="s">
        <v/>
      </c>
      <!--$VAR_NUOVA_CELLA_PREZZI$-->
    </row>
    <row r="319" spans="1:16" ht="10.5" customHeight="1" thickTop="1" thickBot="1">
      <c r="B319" s="32" t="s">
        <v/>
      </c>
      <c r="C319" s="23" t="s">
        <v/>
      </c>
      <c r="D319" s="23" t="s">
        <v>1581</v>
      </c>
      <c r="E319" s="32">
        <v/>
      </c>
      <c r="F319" s="33">
        <v/>
      </c>
      <c r="G319" s="34">
        <v/>
      </c>
      <c r="H319" s="35">
        <v>0</v>
      </c>
      <c r="I319" s="36">
        <f>ROUND(PRODUCT(E319:H319),2)</f>
        <v>0.00</v>
      </c>
      <c r="J319" s="32">
        <v/>
      </c>
      <c r="K319" s="32">
        <f/>
        <v/>
      </c>
      <c r="L319" s="32" t="s">
        <v/>
      </c>
      <c r="M319" s="32" t="s">
        <v/>
      </c>
      <c r="N319" s="32" t="s">
        <v/>
      </c>
      <!--$VAR_NUOVA_CELLA_PREZZI$-->
    </row>
    <row r="320" spans="1:16" ht="10.5" customHeight="1" thickTop="1" thickBot="1">
      <c r="B320" s="32" t="s">
        <v/>
      </c>
      <c r="C320" s="23" t="s">
        <v/>
      </c>
      <c r="D320" s="23" t="s">
        <v>1588</v>
      </c>
      <c r="E320" s="32">
        <v/>
      </c>
      <c r="F320" s="33">
        <v/>
      </c>
      <c r="G320" s="34">
        <v/>
      </c>
      <c r="H320" s="35">
        <v>0</v>
      </c>
      <c r="I320" s="36">
        <f>ROUND(PRODUCT(E320:H320),2)</f>
        <v>0.00</v>
      </c>
      <c r="J320" s="32">
        <v/>
      </c>
      <c r="K320" s="32">
        <f/>
        <v/>
      </c>
      <c r="L320" s="32" t="s">
        <v/>
      </c>
      <c r="M320" s="32" t="s">
        <v/>
      </c>
      <c r="N320" s="32" t="s">
        <v/>
      </c>
      <!--$VAR_NUOVA_CELLA_PREZZI$-->
    </row>
    <row r="321" spans="1:16" ht="10.5" customHeight="1" thickTop="1" thickBot="1">
      <c r="B321" s="32" t="s">
        <v/>
      </c>
      <c r="C321" s="23" t="s">
        <v/>
      </c>
      <c r="D321" s="23" t="s">
        <v>1595</v>
      </c>
      <c r="E321" s="32">
        <v/>
      </c>
      <c r="F321" s="33">
        <v>0.69</v>
      </c>
      <c r="G321" s="34">
        <v/>
      </c>
      <c r="H321" s="35">
        <v>1.230</v>
      </c>
      <c r="I321" s="36">
        <f>ROUND(PRODUCT(E321:H321),2)</f>
        <v>0.85</v>
      </c>
      <c r="J321" s="32">
        <v/>
      </c>
      <c r="K321" s="32">
        <f/>
        <v/>
      </c>
      <c r="L321" s="32" t="s">
        <v/>
      </c>
      <c r="M321" s="32" t="s">
        <v/>
      </c>
      <c r="N321" s="32" t="s">
        <v/>
      </c>
      <!--$VAR_NUOVA_CELLA_PREZZI$-->
    </row>
    <row r="322" spans="1:16" ht="10.5" customHeight="1" thickTop="1" thickBot="1">
      <c r="B322" s="32" t="s">
        <v/>
      </c>
      <c r="C322" s="23" t="s">
        <v/>
      </c>
      <c r="D322" s="23" t="s">
        <v>1602</v>
      </c>
      <c r="E322" s="32">
        <v/>
      </c>
      <c r="F322" s="33">
        <v>0.66</v>
      </c>
      <c r="G322" s="34">
        <v/>
      </c>
      <c r="H322" s="35">
        <v>1.200</v>
      </c>
      <c r="I322" s="36">
        <f>ROUND(PRODUCT(E322:H322),2)</f>
        <v>0.79</v>
      </c>
      <c r="J322" s="32">
        <v/>
      </c>
      <c r="K322" s="32">
        <f/>
        <v/>
      </c>
      <c r="L322" s="32" t="s">
        <v/>
      </c>
      <c r="M322" s="32" t="s">
        <v/>
      </c>
      <c r="N322" s="32" t="s">
        <v/>
      </c>
      <!--$VAR_NUOVA_CELLA_PREZZI$-->
    </row>
    <row r="323" spans="1:16" ht="10.5" customHeight="1" thickTop="1" thickBot="1">
      <c r="B323" s="32" t="s">
        <v/>
      </c>
      <c r="C323" s="23" t="s">
        <v/>
      </c>
      <c r="D323" s="23" t="s">
        <v>1609</v>
      </c>
      <c r="E323" s="32">
        <v/>
      </c>
      <c r="F323" s="33">
        <v>1.01</v>
      </c>
      <c r="G323" s="34">
        <v/>
      </c>
      <c r="H323" s="35">
        <v>1.860</v>
      </c>
      <c r="I323" s="36">
        <f>ROUND(PRODUCT(E323:H323),2)</f>
        <v>1.88</v>
      </c>
      <c r="J323" s="32">
        <v/>
      </c>
      <c r="K323" s="32">
        <f/>
        <v/>
      </c>
      <c r="L323" s="32" t="s">
        <v/>
      </c>
      <c r="M323" s="32" t="s">
        <v/>
      </c>
      <c r="N323" s="32" t="s">
        <v/>
      </c>
      <!--$VAR_NUOVA_CELLA_PREZZI$-->
    </row>
    <row r="324" spans="1:16" ht="10.5" customHeight="1" thickTop="1" thickBot="1">
      <c r="B324" s="32" t="s">
        <v/>
      </c>
      <c r="C324" s="23" t="s">
        <v/>
      </c>
      <c r="D324" s="23" t="s">
        <v>1616</v>
      </c>
      <c r="E324" s="32">
        <v/>
      </c>
      <c r="F324" s="33">
        <v>0.97</v>
      </c>
      <c r="G324" s="34">
        <v/>
      </c>
      <c r="H324" s="35">
        <v>1.880</v>
      </c>
      <c r="I324" s="36">
        <f>ROUND(PRODUCT(E324:H324),2)</f>
        <v>1.82</v>
      </c>
      <c r="J324" s="32">
        <v/>
      </c>
      <c r="K324" s="32">
        <f/>
        <v/>
      </c>
      <c r="L324" s="32" t="s">
        <v/>
      </c>
      <c r="M324" s="32" t="s">
        <v/>
      </c>
      <c r="N324" s="32" t="s">
        <v/>
      </c>
      <!--$VAR_NUOVA_CELLA_PREZZI$-->
    </row>
    <row r="325" spans="1:16" ht="10.5" customHeight="1" thickTop="1" thickBot="1">
      <c r="B325" s="32" t="s">
        <v/>
      </c>
      <c r="C325" s="23" t="s">
        <v/>
      </c>
      <c r="D325" s="23" t="s">
        <v>1623</v>
      </c>
      <c r="E325" s="32">
        <v>2.00</v>
      </c>
      <c r="F325" s="33">
        <v>1.01</v>
      </c>
      <c r="G325" s="34">
        <v/>
      </c>
      <c r="H325" s="35">
        <v>1.920</v>
      </c>
      <c r="I325" s="36">
        <f>ROUND(PRODUCT(E325:H325),2)</f>
        <v>3.88</v>
      </c>
      <c r="J325" s="32">
        <v/>
      </c>
      <c r="K325" s="32">
        <f/>
        <v/>
      </c>
      <c r="L325" s="32" t="s">
        <v/>
      </c>
      <c r="M325" s="32" t="s">
        <v/>
      </c>
      <c r="N325" s="32" t="s">
        <v/>
      </c>
      <!--$VAR_NUOVA_CELLA_PREZZI$-->
    </row>
    <row r="326" spans="1:16" ht="10.5" customHeight="1" thickTop="1" thickBot="1">
      <c r="B326" s="32" t="s">
        <v/>
      </c>
      <c r="C326" s="23" t="s">
        <v/>
      </c>
      <c r="D326" s="23" t="s">
        <v>1630</v>
      </c>
      <c r="E326" s="32">
        <v/>
      </c>
      <c r="F326" s="33">
        <v>1.01</v>
      </c>
      <c r="G326" s="34">
        <v/>
      </c>
      <c r="H326" s="35">
        <v>1.450</v>
      </c>
      <c r="I326" s="36">
        <f>ROUND(PRODUCT(E326:H326),2)</f>
        <v>1.46</v>
      </c>
      <c r="J326" s="32">
        <v/>
      </c>
      <c r="K326" s="32">
        <f/>
        <v/>
      </c>
      <c r="L326" s="32" t="s">
        <v/>
      </c>
      <c r="M326" s="32" t="s">
        <v/>
      </c>
      <c r="N326" s="32" t="s">
        <v/>
      </c>
      <!--$VAR_NUOVA_CELLA_PREZZI$-->
    </row>
    <row r="327" spans="1:16" ht="10.5" customHeight="1" thickTop="1" thickBot="1">
      <c r="B327" s="32" t="s">
        <v/>
      </c>
      <c r="C327" s="23" t="s">
        <v/>
      </c>
      <c r="D327" s="23" t="s">
        <v>1637</v>
      </c>
      <c r="E327" s="32">
        <v/>
      </c>
      <c r="F327" s="33">
        <v>1.09</v>
      </c>
      <c r="G327" s="34">
        <v/>
      </c>
      <c r="H327" s="35">
        <v>2.120</v>
      </c>
      <c r="I327" s="36">
        <f>ROUND(PRODUCT(E327:H327),2)</f>
        <v>2.31</v>
      </c>
      <c r="J327" s="32">
        <v/>
      </c>
      <c r="K327" s="32">
        <f/>
        <v/>
      </c>
      <c r="L327" s="32" t="s">
        <v/>
      </c>
      <c r="M327" s="32" t="s">
        <v/>
      </c>
      <c r="N327" s="32" t="s">
        <v/>
      </c>
      <!--$VAR_NUOVA_CELLA_PREZZI$-->
    </row>
    <row r="328" spans="1:16" ht="10.5" customHeight="1" thickTop="1" thickBot="1">
      <c r="B328" s="32" t="s">
        <v/>
      </c>
      <c r="C328" s="23" t="s">
        <v/>
      </c>
      <c r="D328" s="23" t="s">
        <v>1644</v>
      </c>
      <c r="E328" s="32">
        <v/>
      </c>
      <c r="F328" s="33">
        <v>1.08</v>
      </c>
      <c r="G328" s="34">
        <v/>
      </c>
      <c r="H328" s="35">
        <v>2.100</v>
      </c>
      <c r="I328" s="36">
        <f>ROUND(PRODUCT(E328:H328),2)</f>
        <v>2.27</v>
      </c>
      <c r="J328" s="32">
        <v/>
      </c>
      <c r="K328" s="32">
        <f/>
        <v/>
      </c>
      <c r="L328" s="32" t="s">
        <v/>
      </c>
      <c r="M328" s="32" t="s">
        <v/>
      </c>
      <c r="N328" s="32" t="s">
        <v/>
      </c>
      <!--$VAR_NUOVA_CELLA_PREZZI$-->
    </row>
    <row r="329" spans="1:16" ht="10.5" customHeight="1" thickTop="1" thickBot="1">
      <c r="B329" s="32" t="s">
        <v/>
      </c>
      <c r="C329" s="23" t="s">
        <v/>
      </c>
      <c r="D329" s="23" t="s">
        <v>1651</v>
      </c>
      <c r="E329" s="32">
        <v/>
      </c>
      <c r="F329" s="33">
        <v>1.03</v>
      </c>
      <c r="G329" s="34">
        <v/>
      </c>
      <c r="H329" s="35">
        <v>1.650</v>
      </c>
      <c r="I329" s="36">
        <f>ROUND(PRODUCT(E329:H329),2)</f>
        <v>1.70</v>
      </c>
      <c r="J329" s="32">
        <v/>
      </c>
      <c r="K329" s="32">
        <f/>
        <v/>
      </c>
      <c r="L329" s="32" t="s">
        <v/>
      </c>
      <c r="M329" s="32" t="s">
        <v/>
      </c>
      <c r="N329" s="32" t="s">
        <v/>
      </c>
      <!--$VAR_NUOVA_CELLA_PREZZI$-->
    </row>
    <row r="330" spans="1:16" ht="10.5" customHeight="1" thickTop="1" thickBot="1">
      <c r="B330" s="32" t="s">
        <v/>
      </c>
      <c r="C330" s="23" t="s">
        <v/>
      </c>
      <c r="D330" s="23" t="s">
        <v>1658</v>
      </c>
      <c r="E330" s="32">
        <v/>
      </c>
      <c r="F330" s="33">
        <v>1.02</v>
      </c>
      <c r="G330" s="34">
        <v/>
      </c>
      <c r="H330" s="35">
        <v>1.970</v>
      </c>
      <c r="I330" s="36">
        <f>ROUND(PRODUCT(E330:H330),2)</f>
        <v>2.01</v>
      </c>
      <c r="J330" s="32">
        <v/>
      </c>
      <c r="K330" s="32">
        <f/>
        <v/>
      </c>
      <c r="L330" s="32" t="s">
        <v/>
      </c>
      <c r="M330" s="32" t="s">
        <v/>
      </c>
      <c r="N330" s="32" t="s">
        <v/>
      </c>
      <!--$VAR_NUOVA_CELLA_PREZZI$-->
    </row>
    <row r="331" spans="1:16" ht="10.5" customHeight="1" thickTop="1" thickBot="1">
      <c r="B331" s="32" t="s">
        <v/>
      </c>
      <c r="C331" s="23" t="s">
        <v/>
      </c>
      <c r="D331" s="23" t="s">
        <v>1665</v>
      </c>
      <c r="E331" s="32">
        <v/>
      </c>
      <c r="F331" s="33">
        <v>1.05</v>
      </c>
      <c r="G331" s="34">
        <v/>
      </c>
      <c r="H331" s="35">
        <v>1.950</v>
      </c>
      <c r="I331" s="36">
        <f>ROUND(PRODUCT(E331:H331),2)</f>
        <v>2.05</v>
      </c>
      <c r="J331" s="32">
        <v/>
      </c>
      <c r="K331" s="32">
        <f/>
        <v/>
      </c>
      <c r="L331" s="32" t="s">
        <v/>
      </c>
      <c r="M331" s="32" t="s">
        <v/>
      </c>
      <c r="N331" s="32" t="s">
        <v/>
      </c>
      <!--$VAR_NUOVA_CELLA_PREZZI$-->
    </row>
    <row r="332" spans="1:16" ht="10.5" customHeight="1" thickTop="1" thickBot="1">
      <c r="B332" s="32" t="s">
        <v/>
      </c>
      <c r="C332" s="23" t="s">
        <v/>
      </c>
      <c r="D332" s="23" t="s">
        <v>1672</v>
      </c>
      <c r="E332" s="32">
        <v/>
      </c>
      <c r="F332" s="33">
        <v>0.99</v>
      </c>
      <c r="G332" s="34">
        <v/>
      </c>
      <c r="H332" s="35">
        <v>1.910</v>
      </c>
      <c r="I332" s="36">
        <f>ROUND(PRODUCT(E332:H332),2)</f>
        <v>1.89</v>
      </c>
      <c r="J332" s="32">
        <v/>
      </c>
      <c r="K332" s="32">
        <f/>
        <v/>
      </c>
      <c r="L332" s="32" t="s">
        <v/>
      </c>
      <c r="M332" s="32" t="s">
        <v/>
      </c>
      <c r="N332" s="32" t="s">
        <v/>
      </c>
      <!--$VAR_NUOVA_CELLA_PREZZI$-->
    </row>
    <row r="333" spans="1:16" ht="10.5" customHeight="1" thickTop="1" thickBot="1">
      <c r="B333" s="32" t="s">
        <v/>
      </c>
      <c r="C333" s="23" t="s">
        <v/>
      </c>
      <c r="D333" s="23" t="s">
        <v>1679</v>
      </c>
      <c r="E333" s="32">
        <v/>
      </c>
      <c r="F333" s="33">
        <v/>
      </c>
      <c r="G333" s="34">
        <v/>
      </c>
      <c r="H333" s="35">
        <v>0</v>
      </c>
      <c r="I333" s="36">
        <f>ROUND(PRODUCT(E333:H333),2)</f>
        <v>0.00</v>
      </c>
      <c r="J333" s="32">
        <v/>
      </c>
      <c r="K333" s="32">
        <f/>
        <v/>
      </c>
      <c r="L333" s="32" t="s">
        <v/>
      </c>
      <c r="M333" s="32" t="s">
        <v/>
      </c>
      <c r="N333" s="32" t="s">
        <v/>
      </c>
      <!--$VAR_NUOVA_CELLA_PREZZI$-->
    </row>
    <row r="334" spans="1:16" ht="10.5" customHeight="1" thickTop="1" thickBot="1">
      <c r="B334" s="32" t="s">
        <v/>
      </c>
      <c r="C334" s="23" t="s">
        <v/>
      </c>
      <c r="D334" s="23" t="s">
        <v>1686</v>
      </c>
      <c r="E334" s="32">
        <v/>
      </c>
      <c r="F334" s="33">
        <v>0.99</v>
      </c>
      <c r="G334" s="34">
        <v/>
      </c>
      <c r="H334" s="35">
        <v>1.910</v>
      </c>
      <c r="I334" s="36">
        <f>ROUND(PRODUCT(E334:H334),2)</f>
        <v>1.89</v>
      </c>
      <c r="J334" s="32">
        <v/>
      </c>
      <c r="K334" s="32">
        <f/>
        <v/>
      </c>
      <c r="L334" s="32" t="s">
        <v/>
      </c>
      <c r="M334" s="32" t="s">
        <v/>
      </c>
      <c r="N334" s="32" t="s">
        <v/>
      </c>
      <!--$VAR_NUOVA_CELLA_PREZZI$-->
    </row>
    <row r="335" spans="1:16" ht="10.5" customHeight="1" thickTop="1" thickBot="1">
      <c r="B335" s="32" t="s">
        <v/>
      </c>
      <c r="C335" s="23" t="s">
        <v/>
      </c>
      <c r="D335" s="23" t="s">
        <v>1693</v>
      </c>
      <c r="E335" s="32">
        <v>2.00</v>
      </c>
      <c r="F335" s="33">
        <v>0.98</v>
      </c>
      <c r="G335" s="34">
        <v/>
      </c>
      <c r="H335" s="35">
        <v>1.920</v>
      </c>
      <c r="I335" s="36">
        <f>ROUND(PRODUCT(E335:H335),2)</f>
        <v>3.76</v>
      </c>
      <c r="J335" s="32">
        <v/>
      </c>
      <c r="K335" s="32">
        <f/>
        <v/>
      </c>
      <c r="L335" s="32" t="s">
        <v/>
      </c>
      <c r="M335" s="32" t="s">
        <v/>
      </c>
      <c r="N335" s="32" t="s">
        <v/>
      </c>
      <!--$VAR_NUOVA_CELLA_PREZZI$-->
    </row>
    <row r="336" spans="1:16" ht="10.5" customHeight="1" thickTop="1" thickBot="1">
      <c r="B336" s="32" t="s">
        <v/>
      </c>
      <c r="C336" s="23" t="s">
        <v/>
      </c>
      <c r="D336" s="23" t="s">
        <v>1700</v>
      </c>
      <c r="E336" s="32">
        <v>2.00</v>
      </c>
      <c r="F336" s="33">
        <v>0.98</v>
      </c>
      <c r="G336" s="34">
        <v/>
      </c>
      <c r="H336" s="35">
        <v>1.940</v>
      </c>
      <c r="I336" s="36">
        <f>ROUND(PRODUCT(E336:H336),2)</f>
        <v>3.80</v>
      </c>
      <c r="J336" s="32">
        <v/>
      </c>
      <c r="K336" s="32">
        <f/>
        <v/>
      </c>
      <c r="L336" s="32" t="s">
        <v/>
      </c>
      <c r="M336" s="32" t="s">
        <v/>
      </c>
      <c r="N336" s="32" t="s">
        <v/>
      </c>
      <!--$VAR_NUOVA_CELLA_PREZZI$-->
    </row>
    <row r="337" spans="1:16" ht="10.5" customHeight="1" thickTop="1" thickBot="1">
      <c r="B337" s="32" t="s">
        <v/>
      </c>
      <c r="C337" s="23" t="s">
        <v/>
      </c>
      <c r="D337" s="23" t="s">
        <v>1707</v>
      </c>
      <c r="E337" s="32">
        <v/>
      </c>
      <c r="F337" s="33">
        <v>0.99</v>
      </c>
      <c r="G337" s="34">
        <v/>
      </c>
      <c r="H337" s="35">
        <v>1.830</v>
      </c>
      <c r="I337" s="36">
        <f>ROUND(PRODUCT(E337:H337),2)</f>
        <v>1.81</v>
      </c>
      <c r="J337" s="32">
        <v/>
      </c>
      <c r="K337" s="32">
        <f/>
        <v/>
      </c>
      <c r="L337" s="32" t="s">
        <v/>
      </c>
      <c r="M337" s="32" t="s">
        <v/>
      </c>
      <c r="N337" s="32" t="s">
        <v/>
      </c>
      <!--$VAR_NUOVA_CELLA_PREZZI$-->
    </row>
    <row r="338" spans="1:16" ht="10.5" customHeight="1" thickTop="1" thickBot="1">
      <c r="B338" s="32" t="s">
        <v/>
      </c>
      <c r="C338" s="23" t="s">
        <v/>
      </c>
      <c r="D338" s="23" t="s">
        <v>1714</v>
      </c>
      <c r="E338" s="32">
        <v/>
      </c>
      <c r="F338" s="33">
        <v>0.99</v>
      </c>
      <c r="G338" s="34">
        <v/>
      </c>
      <c r="H338" s="35">
        <v>1.920</v>
      </c>
      <c r="I338" s="36">
        <f>ROUND(PRODUCT(E338:H338),2)</f>
        <v>1.90</v>
      </c>
      <c r="J338" s="32">
        <v/>
      </c>
      <c r="K338" s="32">
        <f/>
        <v/>
      </c>
      <c r="L338" s="32" t="s">
        <v/>
      </c>
      <c r="M338" s="32" t="s">
        <v/>
      </c>
      <c r="N338" s="32" t="s">
        <v/>
      </c>
      <!--$VAR_NUOVA_CELLA_PREZZI$-->
    </row>
    <row r="339" spans="1:16" ht="10.5" customHeight="1" thickTop="1" thickBot="1">
      <c r="B339" s="32" t="s">
        <v/>
      </c>
      <c r="C339" s="23" t="s">
        <v/>
      </c>
      <c r="D339" s="23" t="s">
        <v>1721</v>
      </c>
      <c r="E339" s="32">
        <v/>
      </c>
      <c r="F339" s="33">
        <v>0.98</v>
      </c>
      <c r="G339" s="34">
        <v/>
      </c>
      <c r="H339" s="35">
        <v>1.820</v>
      </c>
      <c r="I339" s="36">
        <f>ROUND(PRODUCT(E339:H339),2)</f>
        <v>1.78</v>
      </c>
      <c r="J339" s="32">
        <v/>
      </c>
      <c r="K339" s="32">
        <f/>
        <v/>
      </c>
      <c r="L339" s="32" t="s">
        <v/>
      </c>
      <c r="M339" s="32" t="s">
        <v/>
      </c>
      <c r="N339" s="32" t="s">
        <v/>
      </c>
      <!--$VAR_NUOVA_CELLA_PREZZI$-->
    </row>
    <row r="340" spans="1:16" ht="10.5" customHeight="1" thickTop="1" thickBot="1">
      <c r="B340" s="32" t="s">
        <v/>
      </c>
      <c r="C340" s="23" t="s">
        <v/>
      </c>
      <c r="D340" s="23" t="s">
        <v>1728</v>
      </c>
      <c r="E340" s="32">
        <v>2.00</v>
      </c>
      <c r="F340" s="33">
        <v>0.99</v>
      </c>
      <c r="G340" s="34">
        <v/>
      </c>
      <c r="H340" s="35">
        <v>1.860</v>
      </c>
      <c r="I340" s="36">
        <f>ROUND(PRODUCT(E340:H340),2)</f>
        <v>3.68</v>
      </c>
      <c r="J340" s="32">
        <v/>
      </c>
      <c r="K340" s="32">
        <f/>
        <v/>
      </c>
      <c r="L340" s="32" t="s">
        <v/>
      </c>
      <c r="M340" s="32" t="s">
        <v/>
      </c>
      <c r="N340" s="32" t="s">
        <v/>
      </c>
      <!--$VAR_NUOVA_CELLA_PREZZI$-->
    </row>
    <row r="341" spans="1:16" ht="10.5" customHeight="1" thickTop="1" thickBot="1">
      <c r="B341" s="32" t="s">
        <v/>
      </c>
      <c r="C341" s="23" t="s">
        <v/>
      </c>
      <c r="D341" s="23" t="s">
        <v>1735</v>
      </c>
      <c r="E341" s="32">
        <v/>
      </c>
      <c r="F341" s="33">
        <v>1.00</v>
      </c>
      <c r="G341" s="34">
        <v/>
      </c>
      <c r="H341" s="35">
        <v>2.030</v>
      </c>
      <c r="I341" s="36">
        <f>ROUND(PRODUCT(E341:H341),2)</f>
        <v>2.03</v>
      </c>
      <c r="J341" s="32">
        <v/>
      </c>
      <c r="K341" s="32">
        <f/>
        <v/>
      </c>
      <c r="L341" s="32" t="s">
        <v/>
      </c>
      <c r="M341" s="32" t="s">
        <v/>
      </c>
      <c r="N341" s="32" t="s">
        <v/>
      </c>
      <!--$VAR_NUOVA_CELLA_PREZZI$-->
    </row>
    <row r="342" spans="1:16" ht="10.5" customHeight="1" thickTop="1" thickBot="1">
      <c r="B342" s="32" t="s">
        <v/>
      </c>
      <c r="C342" s="23" t="s">
        <v/>
      </c>
      <c r="D342" s="23" t="s">
        <v>1742</v>
      </c>
      <c r="E342" s="32">
        <v/>
      </c>
      <c r="F342" s="33">
        <v>0.96</v>
      </c>
      <c r="G342" s="34">
        <v/>
      </c>
      <c r="H342" s="35">
        <v>1.780</v>
      </c>
      <c r="I342" s="36">
        <f>ROUND(PRODUCT(E342:H342),2)</f>
        <v>1.71</v>
      </c>
      <c r="J342" s="32">
        <v/>
      </c>
      <c r="K342" s="32">
        <f/>
        <v/>
      </c>
      <c r="L342" s="32" t="s">
        <v/>
      </c>
      <c r="M342" s="32" t="s">
        <v/>
      </c>
      <c r="N342" s="32" t="s">
        <v/>
      </c>
      <!--$VAR_NUOVA_CELLA_PREZZI$-->
    </row>
    <row r="343" spans="1:16" ht="10.5" customHeight="1" thickTop="1" thickBot="1">
      <c r="B343" s="32" t="s">
        <v/>
      </c>
      <c r="C343" s="23" t="s">
        <v/>
      </c>
      <c r="D343" s="23" t="s">
        <v>1749</v>
      </c>
      <c r="E343" s="32">
        <v/>
      </c>
      <c r="F343" s="33">
        <v>0.98</v>
      </c>
      <c r="G343" s="34">
        <v/>
      </c>
      <c r="H343" s="35">
        <v>1.860</v>
      </c>
      <c r="I343" s="36">
        <f>ROUND(PRODUCT(E343:H343),2)</f>
        <v>1.82</v>
      </c>
      <c r="J343" s="32">
        <v/>
      </c>
      <c r="K343" s="32">
        <f/>
        <v/>
      </c>
      <c r="L343" s="32" t="s">
        <v/>
      </c>
      <c r="M343" s="32" t="s">
        <v/>
      </c>
      <c r="N343" s="32" t="s">
        <v/>
      </c>
      <!--$VAR_NUOVA_CELLA_PREZZI$-->
    </row>
    <row r="344" spans="1:16" ht="10.5" customHeight="1" thickTop="1" thickBot="1">
      <c r="B344" s="32" t="s">
        <v/>
      </c>
      <c r="C344" s="23" t="s">
        <v/>
      </c>
      <c r="D344" s="23" t="s">
        <v>1756</v>
      </c>
      <c r="E344" s="32">
        <v>2.00</v>
      </c>
      <c r="F344" s="33">
        <v>0.96</v>
      </c>
      <c r="G344" s="34">
        <v/>
      </c>
      <c r="H344" s="35">
        <v>1.930</v>
      </c>
      <c r="I344" s="36">
        <f>ROUND(PRODUCT(E344:H344),2)</f>
        <v>3.71</v>
      </c>
      <c r="J344" s="32">
        <v/>
      </c>
      <c r="K344" s="32">
        <f/>
        <v/>
      </c>
      <c r="L344" s="32" t="s">
        <v/>
      </c>
      <c r="M344" s="32" t="s">
        <v/>
      </c>
      <c r="N344" s="32" t="s">
        <v/>
      </c>
      <!--$VAR_NUOVA_CELLA_PREZZI$-->
    </row>
    <row r="345" spans="1:16" ht="10.5" customHeight="1" thickTop="1" thickBot="1">
      <c r="B345" s="32" t="s">
        <v/>
      </c>
      <c r="C345" s="23" t="s">
        <v/>
      </c>
      <c r="D345" s="23" t="s">
        <v>1763</v>
      </c>
      <c r="E345" s="32">
        <v>2.00</v>
      </c>
      <c r="F345" s="33">
        <v>0.99</v>
      </c>
      <c r="G345" s="34">
        <v/>
      </c>
      <c r="H345" s="35">
        <v>1.800</v>
      </c>
      <c r="I345" s="36">
        <f>ROUND(PRODUCT(E345:H345),2)</f>
        <v>3.56</v>
      </c>
      <c r="J345" s="32">
        <v/>
      </c>
      <c r="K345" s="32">
        <f/>
        <v/>
      </c>
      <c r="L345" s="32" t="s">
        <v/>
      </c>
      <c r="M345" s="32" t="s">
        <v/>
      </c>
      <c r="N345" s="32" t="s">
        <v/>
      </c>
      <!--$VAR_NUOVA_CELLA_PREZZI$-->
    </row>
    <row r="346" spans="1:16" ht="10.5" customHeight="1" thickTop="1" thickBot="1">
      <c r="B346" s="32" t="s">
        <v/>
      </c>
      <c r="C346" s="23" t="s">
        <v/>
      </c>
      <c r="D346" s="23" t="s">
        <v>1770</v>
      </c>
      <c r="E346" s="32">
        <v/>
      </c>
      <c r="F346" s="33">
        <v>0.94</v>
      </c>
      <c r="G346" s="34">
        <v/>
      </c>
      <c r="H346" s="35">
        <v>1.770</v>
      </c>
      <c r="I346" s="36">
        <f>ROUND(PRODUCT(E346:H346),2)</f>
        <v>1.66</v>
      </c>
      <c r="J346" s="32">
        <v/>
      </c>
      <c r="K346" s="32">
        <f/>
        <v/>
      </c>
      <c r="L346" s="32" t="s">
        <v/>
      </c>
      <c r="M346" s="32" t="s">
        <v/>
      </c>
      <c r="N346" s="32" t="s">
        <v/>
      </c>
      <!--$VAR_NUOVA_CELLA_PREZZI$-->
    </row>
    <row r="347" spans="1:16" ht="10.5" customHeight="1" thickTop="1" thickBot="1">
      <c r="B347" s="32" t="s">
        <v/>
      </c>
      <c r="C347" s="23" t="s">
        <v/>
      </c>
      <c r="D347" s="23" t="s">
        <v>1777</v>
      </c>
      <c r="E347" s="32">
        <v/>
      </c>
      <c r="F347" s="33">
        <v/>
      </c>
      <c r="G347" s="34">
        <v/>
      </c>
      <c r="H347" s="35">
        <v>0</v>
      </c>
      <c r="I347" s="36">
        <f>ROUND(PRODUCT(E347:H347),2)</f>
        <v>0.00</v>
      </c>
      <c r="J347" s="32">
        <v/>
      </c>
      <c r="K347" s="32">
        <f/>
        <v/>
      </c>
      <c r="L347" s="32" t="s">
        <v/>
      </c>
      <c r="M347" s="32" t="s">
        <v/>
      </c>
      <c r="N347" s="32" t="s">
        <v/>
      </c>
      <!--$VAR_NUOVA_CELLA_PREZZI$-->
    </row>
    <row r="348" spans="1:16" ht="10.5" customHeight="1" thickTop="1" thickBot="1">
      <c r="B348" s="32" t="s">
        <v/>
      </c>
      <c r="C348" s="23" t="s">
        <v/>
      </c>
      <c r="D348" s="23" t="s">
        <v>1784</v>
      </c>
      <c r="E348" s="32">
        <v/>
      </c>
      <c r="F348" s="33">
        <v>1.04</v>
      </c>
      <c r="G348" s="34">
        <v/>
      </c>
      <c r="H348" s="35">
        <v>0.950</v>
      </c>
      <c r="I348" s="36">
        <f>ROUND(PRODUCT(E348:H348),2)</f>
        <v>0.99</v>
      </c>
      <c r="J348" s="32">
        <v/>
      </c>
      <c r="K348" s="32">
        <f/>
        <v/>
      </c>
      <c r="L348" s="32" t="s">
        <v/>
      </c>
      <c r="M348" s="32" t="s">
        <v/>
      </c>
      <c r="N348" s="32" t="s">
        <v/>
      </c>
      <!--$VAR_NUOVA_CELLA_PREZZI$-->
    </row>
    <row r="349" spans="1:16" ht="10.5" customHeight="1" thickTop="1" thickBot="1">
      <c r="B349" s="32" t="s">
        <v/>
      </c>
      <c r="C349" s="23" t="s">
        <v/>
      </c>
      <c r="D349" s="23" t="s">
        <v>1791</v>
      </c>
      <c r="E349" s="32">
        <v/>
      </c>
      <c r="F349" s="33">
        <v/>
      </c>
      <c r="G349" s="34">
        <v/>
      </c>
      <c r="H349" s="35">
        <v>0</v>
      </c>
      <c r="I349" s="36">
        <f>ROUND(PRODUCT(E349:H349),2)</f>
        <v>0.00</v>
      </c>
      <c r="J349" s="32">
        <v/>
      </c>
      <c r="K349" s="32">
        <f/>
        <v/>
      </c>
      <c r="L349" s="32" t="s">
        <v/>
      </c>
      <c r="M349" s="32" t="s">
        <v/>
      </c>
      <c r="N349" s="32" t="s">
        <v/>
      </c>
      <!--$VAR_NUOVA_CELLA_PREZZI$-->
    </row>
    <row r="350" spans="1:16" ht="10.5" customHeight="1" thickTop="1" thickBot="1">
      <c r="B350" s="32" t="s">
        <v/>
      </c>
      <c r="C350" s="23" t="s">
        <v/>
      </c>
      <c r="D350" s="23" t="s">
        <v>1798</v>
      </c>
      <c r="E350" s="32">
        <v/>
      </c>
      <c r="F350" s="33">
        <v/>
      </c>
      <c r="G350" s="34">
        <v/>
      </c>
      <c r="H350" s="35">
        <v>0</v>
      </c>
      <c r="I350" s="36">
        <f>ROUND(PRODUCT(E350:H350),2)</f>
        <v>0.00</v>
      </c>
      <c r="J350" s="32">
        <v/>
      </c>
      <c r="K350" s="32">
        <f/>
        <v/>
      </c>
      <c r="L350" s="32" t="s">
        <v/>
      </c>
      <c r="M350" s="32" t="s">
        <v/>
      </c>
      <c r="N350" s="32" t="s">
        <v/>
      </c>
      <!--$VAR_NUOVA_CELLA_PREZZI$-->
    </row>
    <row r="351" spans="1:16" ht="10.5" customHeight="1" thickTop="1" thickBot="1">
      <c r="B351" s="32" t="s">
        <v/>
      </c>
      <c r="C351" s="23" t="s">
        <v/>
      </c>
      <c r="D351" s="23" t="s">
        <v>1805</v>
      </c>
      <c r="E351" s="32">
        <v/>
      </c>
      <c r="F351" s="33">
        <v>1.09</v>
      </c>
      <c r="G351" s="34">
        <v/>
      </c>
      <c r="H351" s="35">
        <v>2.200</v>
      </c>
      <c r="I351" s="36">
        <f>ROUND(PRODUCT(E351:H351),2)</f>
        <v>2.40</v>
      </c>
      <c r="J351" s="32">
        <v/>
      </c>
      <c r="K351" s="32">
        <f/>
        <v/>
      </c>
      <c r="L351" s="32" t="s">
        <v/>
      </c>
      <c r="M351" s="32" t="s">
        <v/>
      </c>
      <c r="N351" s="32" t="s">
        <v/>
      </c>
      <!--$VAR_NUOVA_CELLA_PREZZI$-->
    </row>
    <row r="352" spans="1:16" ht="10.5" customHeight="1" thickTop="1" thickBot="1">
      <c r="B352" s="32" t="s">
        <v/>
      </c>
      <c r="C352" s="23" t="s">
        <v/>
      </c>
      <c r="D352" s="23" t="s">
        <v>1812</v>
      </c>
      <c r="E352" s="32">
        <v/>
      </c>
      <c r="F352" s="33">
        <v/>
      </c>
      <c r="G352" s="34">
        <v/>
      </c>
      <c r="H352" s="35">
        <v>0</v>
      </c>
      <c r="I352" s="36">
        <f>ROUND(PRODUCT(E352:H352),2)</f>
        <v>0.00</v>
      </c>
      <c r="J352" s="32">
        <v/>
      </c>
      <c r="K352" s="32">
        <f/>
        <v/>
      </c>
      <c r="L352" s="32" t="s">
        <v/>
      </c>
      <c r="M352" s="32" t="s">
        <v/>
      </c>
      <c r="N352" s="32" t="s">
        <v/>
      </c>
      <!--$VAR_NUOVA_CELLA_PREZZI$-->
    </row>
    <row r="353" spans="1:16" ht="10.5" customHeight="1" thickTop="1" thickBot="1">
      <c r="B353" s="32" t="s">
        <v/>
      </c>
      <c r="C353" s="23" t="s">
        <v/>
      </c>
      <c r="D353" s="23" t="s">
        <v>1819</v>
      </c>
      <c r="E353" s="32">
        <v/>
      </c>
      <c r="F353" s="33">
        <v/>
      </c>
      <c r="G353" s="34">
        <v/>
      </c>
      <c r="H353" s="35">
        <v>0</v>
      </c>
      <c r="I353" s="36">
        <f>ROUND(PRODUCT(E353:H353),2)</f>
        <v>0.00</v>
      </c>
      <c r="J353" s="32">
        <v/>
      </c>
      <c r="K353" s="32">
        <f/>
        <v/>
      </c>
      <c r="L353" s="32" t="s">
        <v/>
      </c>
      <c r="M353" s="32" t="s">
        <v/>
      </c>
      <c r="N353" s="32" t="s">
        <v/>
      </c>
      <!--$VAR_NUOVA_CELLA_PREZZI$-->
    </row>
    <row r="354" spans="1:16" ht="10.5" customHeight="1" thickTop="1" thickBot="1">
      <c r="B354" s="32" t="s">
        <v/>
      </c>
      <c r="C354" s="23" t="s">
        <v/>
      </c>
      <c r="D354" s="23" t="s">
        <v>1826</v>
      </c>
      <c r="E354" s="32">
        <v/>
      </c>
      <c r="F354" s="33">
        <v>0.77</v>
      </c>
      <c r="G354" s="34">
        <v/>
      </c>
      <c r="H354" s="35">
        <v>1.900</v>
      </c>
      <c r="I354" s="36">
        <f>ROUND(PRODUCT(E354:H354),2)</f>
        <v>1.46</v>
      </c>
      <c r="J354" s="32">
        <v/>
      </c>
      <c r="K354" s="32">
        <f/>
        <v/>
      </c>
      <c r="L354" s="32" t="s">
        <v/>
      </c>
      <c r="M354" s="32" t="s">
        <v/>
      </c>
      <c r="N354" s="32" t="s">
        <v/>
      </c>
      <!--$VAR_NUOVA_CELLA_PREZZI$-->
    </row>
    <row r="355" spans="1:16" ht="10.5" customHeight="1" thickTop="1" thickBot="1">
      <c r="B355" s="32" t="s">
        <v/>
      </c>
      <c r="C355" s="23" t="s">
        <v/>
      </c>
      <c r="D355" s="23" t="s">
        <v>1833</v>
      </c>
      <c r="E355" s="32">
        <v/>
      </c>
      <c r="F355" s="33">
        <v>1.10</v>
      </c>
      <c r="G355" s="34">
        <v/>
      </c>
      <c r="H355" s="35">
        <v>2.150</v>
      </c>
      <c r="I355" s="36">
        <f>ROUND(PRODUCT(E355:H355),2)</f>
        <v>2.37</v>
      </c>
      <c r="J355" s="32">
        <v/>
      </c>
      <c r="K355" s="32">
        <f/>
        <v/>
      </c>
      <c r="L355" s="32" t="s">
        <v/>
      </c>
      <c r="M355" s="32" t="s">
        <v/>
      </c>
      <c r="N355" s="32" t="s">
        <v/>
      </c>
      <!--$VAR_NUOVA_CELLA_PREZZI$-->
    </row>
    <row r="356" spans="1:16" ht="10.5" customHeight="1" thickTop="1" thickBot="1">
      <c r="B356" s="32" t="s">
        <v/>
      </c>
      <c r="C356" s="23" t="s">
        <v/>
      </c>
      <c r="D356" s="32" t="s">
        <v/>
      </c>
      <c r="E356" s="32">
        <v/>
      </c>
      <c r="F356" s="33">
        <v/>
      </c>
      <c r="G356" s="34">
        <v/>
      </c>
      <c r="H356" s="35">
        <v/>
      </c>
      <c r="I356" s="36">
        <f/>
        <v/>
      </c>
      <c r="J356" s="32">
        <v/>
      </c>
      <c r="K356" s="32">
        <f/>
        <v/>
      </c>
      <c r="L356" s="32" t="s">
        <v/>
      </c>
      <c r="M356" s="32" t="s">
        <v/>
      </c>
      <c r="N356" s="32" t="s">
        <v>1840</v>
      </c>
      <!--$VAR_NUOVA_CELLA_PREZZI$-->
    </row>
    <row r="357" spans="1:16" ht="10.5" customHeight="1" thickTop="1" thickBot="1">
      <c r="B357" s="32" t="s">
        <v/>
      </c>
      <c r="C357" s="23" t="s">
        <v/>
      </c>
      <c r="D357" s="32" t="s">
        <v>1841</v>
      </c>
      <c r="E357" s="32">
        <v/>
      </c>
      <c r="F357" s="33">
        <v/>
      </c>
      <c r="G357" s="34">
        <v/>
      </c>
      <c r="H357" s="35">
        <v/>
      </c>
      <c r="I357" s="36">
        <f>ROUND(SUM(I318:I356),2)</f>
        <v>63.24</v>
      </c>
      <c r="J357" s="32">
        <v>14.82</v>
      </c>
      <c r="K357" s="32">
        <f>ROUND(PRODUCT(I357:J357),2)</f>
        <v>937.22</v>
      </c>
      <c r="L357" s="32" t="s">
        <v/>
      </c>
      <c r="M357" s="32" t="s">
        <v/>
      </c>
      <c r="N357" s="32" t="s">
        <v/>
      </c>
      <!--$VAR_NUOVA_CELLA_PREZZI$-->
    </row>
    <row r="358" spans="1:16" ht="10.5" customHeight="1" thickTop="1" thickBot="1">
      <c r="B358" s="32" t="s">
        <v/>
      </c>
      <c r="C358" s="23" t="s">
        <v/>
      </c>
      <c r="D358" s="32" t="s">
        <v>1847</v>
      </c>
      <c r="E358" s="32">
        <v/>
      </c>
      <c r="F358" s="33">
        <v/>
      </c>
      <c r="G358" s="34">
        <v/>
      </c>
      <c r="H358" s="35">
        <v/>
      </c>
      <c r="I358" s="36">
        <f/>
        <v/>
      </c>
      <c r="J358" s="32">
        <v/>
      </c>
      <c r="K358" s="32">
        <f/>
        <v/>
      </c>
      <c r="L358" s="32" t="s">
        <v/>
      </c>
      <c r="M358" s="32" t="s">
        <v/>
      </c>
      <c r="N358" s="32" t="s">
        <v/>
      </c>
      <!--$VAR_NUOVA_CELLA_PREZZI$-->
    </row>
    <row r="359" spans="1:16" ht="64" customHeight="1" thickTop="1" thickBot="1">
      <c r="B359" s="32" t="s">
        <v>1848</v>
      </c>
      <c r="C359" s="23" t="s">
        <v>1849</v>
      </c>
      <c r="D359" s="62" t="s">
        <v>1850</v>
      </c>
      <c r="E359" s="32">
        <v/>
      </c>
      <c r="F359" s="33">
        <v/>
      </c>
      <c r="G359" s="34">
        <v/>
      </c>
      <c r="H359" s="35">
        <v/>
      </c>
      <c r="I359" s="36">
        <f/>
        <v/>
      </c>
      <c r="J359" s="32">
        <v/>
      </c>
      <c r="K359" s="32">
        <f/>
        <v/>
      </c>
      <c r="L359" s="32" t="s">
        <v/>
      </c>
      <c r="M359" s="32" t="s">
        <v/>
      </c>
      <c r="N359" s="32" t="s">
        <v/>
      </c>
      <!--$VAR_NUOVA_CELLA_PREZZI$-->
    </row>
    <row r="360" spans="1:16" ht="10.5" customHeight="1" thickTop="1" thickBot="1">
      <c r="B360" s="32" t="s">
        <v/>
      </c>
      <c r="C360" s="23" t="s">
        <v/>
      </c>
      <c r="D360" s="23" t="s">
        <v>1851</v>
      </c>
      <c r="E360" s="32">
        <v/>
      </c>
      <c r="F360" s="33">
        <v/>
      </c>
      <c r="G360" s="34">
        <v/>
      </c>
      <c r="H360" s="35">
        <v/>
      </c>
      <c r="I360" s="36">
        <f/>
        <v/>
      </c>
      <c r="J360" s="32">
        <v/>
      </c>
      <c r="K360" s="32">
        <f/>
        <v/>
      </c>
      <c r="L360" s="32" t="s">
        <v/>
      </c>
      <c r="M360" s="32" t="s">
        <v/>
      </c>
      <c r="N360" s="32" t="s">
        <v/>
      </c>
      <!--$VAR_NUOVA_CELLA_PREZZI$-->
    </row>
    <row r="361" spans="1:16" ht="10.5" customHeight="1" thickTop="1" thickBot="1">
      <c r="B361" s="32" t="s">
        <v/>
      </c>
      <c r="C361" s="23" t="s">
        <v/>
      </c>
      <c r="D361" s="23" t="s">
        <v>1852</v>
      </c>
      <c r="E361" s="32">
        <v/>
      </c>
      <c r="F361" s="33">
        <v/>
      </c>
      <c r="G361" s="34">
        <v/>
      </c>
      <c r="H361" s="35">
        <v>0</v>
      </c>
      <c r="I361" s="36">
        <f>ROUND(PRODUCT(E361:H361),2)</f>
        <v>0.00</v>
      </c>
      <c r="J361" s="32">
        <v/>
      </c>
      <c r="K361" s="32">
        <f/>
        <v/>
      </c>
      <c r="L361" s="32" t="s">
        <v/>
      </c>
      <c r="M361" s="32" t="s">
        <v/>
      </c>
      <c r="N361" s="32" t="s">
        <v/>
      </c>
      <!--$VAR_NUOVA_CELLA_PREZZI$-->
    </row>
    <row r="362" spans="1:16" ht="10.5" customHeight="1" thickTop="1" thickBot="1">
      <c r="B362" s="32" t="s">
        <v/>
      </c>
      <c r="C362" s="23" t="s">
        <v/>
      </c>
      <c r="D362" s="23" t="s">
        <v>1859</v>
      </c>
      <c r="E362" s="32">
        <v/>
      </c>
      <c r="F362" s="33">
        <v/>
      </c>
      <c r="G362" s="34">
        <v/>
      </c>
      <c r="H362" s="35">
        <v>0</v>
      </c>
      <c r="I362" s="36">
        <f>ROUND(PRODUCT(E362:H362),2)</f>
        <v>0.00</v>
      </c>
      <c r="J362" s="32">
        <v/>
      </c>
      <c r="K362" s="32">
        <f/>
        <v/>
      </c>
      <c r="L362" s="32" t="s">
        <v/>
      </c>
      <c r="M362" s="32" t="s">
        <v/>
      </c>
      <c r="N362" s="32" t="s">
        <v/>
      </c>
      <!--$VAR_NUOVA_CELLA_PREZZI$-->
    </row>
    <row r="363" spans="1:16" ht="10.5" customHeight="1" thickTop="1" thickBot="1">
      <c r="B363" s="32" t="s">
        <v/>
      </c>
      <c r="C363" s="23" t="s">
        <v/>
      </c>
      <c r="D363" s="23" t="s">
        <v>1866</v>
      </c>
      <c r="E363" s="32">
        <v/>
      </c>
      <c r="F363" s="33">
        <v>2.17</v>
      </c>
      <c r="G363" s="34">
        <v/>
      </c>
      <c r="H363" s="35">
        <v>2.640</v>
      </c>
      <c r="I363" s="36">
        <f>ROUND(PRODUCT(E363:H363),2)</f>
        <v>5.73</v>
      </c>
      <c r="J363" s="32">
        <v/>
      </c>
      <c r="K363" s="32">
        <f/>
        <v/>
      </c>
      <c r="L363" s="32" t="s">
        <v/>
      </c>
      <c r="M363" s="32" t="s">
        <v/>
      </c>
      <c r="N363" s="32" t="s">
        <v/>
      </c>
      <!--$VAR_NUOVA_CELLA_PREZZI$-->
    </row>
    <row r="364" spans="1:16" ht="10.5" customHeight="1" thickTop="1" thickBot="1">
      <c r="B364" s="32" t="s">
        <v/>
      </c>
      <c r="C364" s="23" t="s">
        <v/>
      </c>
      <c r="D364" s="23" t="s">
        <v>1873</v>
      </c>
      <c r="E364" s="32">
        <v/>
      </c>
      <c r="F364" s="33">
        <v>2.17</v>
      </c>
      <c r="G364" s="34">
        <v/>
      </c>
      <c r="H364" s="35">
        <v>2.700</v>
      </c>
      <c r="I364" s="36">
        <f>ROUND(PRODUCT(E364:H364),2)</f>
        <v>5.86</v>
      </c>
      <c r="J364" s="32">
        <v/>
      </c>
      <c r="K364" s="32">
        <f/>
        <v/>
      </c>
      <c r="L364" s="32" t="s">
        <v/>
      </c>
      <c r="M364" s="32" t="s">
        <v/>
      </c>
      <c r="N364" s="32" t="s">
        <v/>
      </c>
      <!--$VAR_NUOVA_CELLA_PREZZI$-->
    </row>
    <row r="365" spans="1:16" ht="10.5" customHeight="1" thickTop="1" thickBot="1">
      <c r="B365" s="32" t="s">
        <v/>
      </c>
      <c r="C365" s="23" t="s">
        <v/>
      </c>
      <c r="D365" s="32" t="s">
        <v/>
      </c>
      <c r="E365" s="32">
        <v/>
      </c>
      <c r="F365" s="33">
        <v/>
      </c>
      <c r="G365" s="34">
        <v/>
      </c>
      <c r="H365" s="35">
        <v/>
      </c>
      <c r="I365" s="36">
        <f/>
        <v/>
      </c>
      <c r="J365" s="32">
        <v/>
      </c>
      <c r="K365" s="32">
        <f/>
        <v/>
      </c>
      <c r="L365" s="32" t="s">
        <v/>
      </c>
      <c r="M365" s="32" t="s">
        <v/>
      </c>
      <c r="N365" s="32" t="s">
        <v>1880</v>
      </c>
      <!--$VAR_NUOVA_CELLA_PREZZI$-->
    </row>
    <row r="366" spans="1:16" ht="10.5" customHeight="1" thickTop="1" thickBot="1">
      <c r="B366" s="32" t="s">
        <v/>
      </c>
      <c r="C366" s="23" t="s">
        <v/>
      </c>
      <c r="D366" s="32" t="s">
        <v>1881</v>
      </c>
      <c r="E366" s="32">
        <v/>
      </c>
      <c r="F366" s="33">
        <v/>
      </c>
      <c r="G366" s="34">
        <v/>
      </c>
      <c r="H366" s="35">
        <v/>
      </c>
      <c r="I366" s="36">
        <f>ROUND(SUM(I360:I365),2)</f>
        <v>11.59</v>
      </c>
      <c r="J366" s="32">
        <v>22.30</v>
      </c>
      <c r="K366" s="32">
        <f>ROUND(PRODUCT(I366:J366),2)</f>
        <v>258.46</v>
      </c>
      <c r="L366" s="32" t="s">
        <v/>
      </c>
      <c r="M366" s="32" t="s">
        <v/>
      </c>
      <c r="N366" s="32" t="s">
        <v/>
      </c>
      <!--$VAR_NUOVA_CELLA_PREZZI$-->
    </row>
    <row r="367" spans="1:16" ht="10.5" customHeight="1" thickTop="1" thickBot="1">
      <c r="B367" s="32" t="s">
        <v/>
      </c>
      <c r="C367" s="23" t="s">
        <v/>
      </c>
      <c r="D367" s="32" t="s">
        <v>1887</v>
      </c>
      <c r="E367" s="32">
        <v/>
      </c>
      <c r="F367" s="33">
        <v/>
      </c>
      <c r="G367" s="34">
        <v/>
      </c>
      <c r="H367" s="35">
        <v/>
      </c>
      <c r="I367" s="36">
        <f/>
        <v/>
      </c>
      <c r="J367" s="32">
        <v/>
      </c>
      <c r="K367" s="32">
        <f/>
        <v/>
      </c>
      <c r="L367" s="32" t="s">
        <v/>
      </c>
      <c r="M367" s="32" t="s">
        <v/>
      </c>
      <c r="N367" s="32" t="s">
        <v/>
      </c>
      <!--$VAR_NUOVA_CELLA_PREZZI$-->
    </row>
    <row r="368" spans="1:16" ht="26" customHeight="1" thickTop="1" thickBot="1">
      <c r="B368" s="32" t="s">
        <v>1888</v>
      </c>
      <c r="C368" s="23" t="s">
        <v>1889</v>
      </c>
      <c r="D368" s="62" t="s">
        <v>1890</v>
      </c>
      <c r="E368" s="32">
        <v/>
      </c>
      <c r="F368" s="33">
        <v/>
      </c>
      <c r="G368" s="34">
        <v/>
      </c>
      <c r="H368" s="35">
        <v/>
      </c>
      <c r="I368" s="36">
        <f/>
        <v/>
      </c>
      <c r="J368" s="32">
        <v/>
      </c>
      <c r="K368" s="32">
        <f/>
        <v/>
      </c>
      <c r="L368" s="32" t="s">
        <v/>
      </c>
      <c r="M368" s="32" t="s">
        <v/>
      </c>
      <c r="N368" s="32" t="s">
        <v/>
      </c>
      <!--$VAR_NUOVA_CELLA_PREZZI$-->
    </row>
    <row r="369" spans="1:16" ht="10.5" customHeight="1" thickTop="1" thickBot="1">
      <c r="B369" s="32" t="s">
        <v/>
      </c>
      <c r="C369" s="23" t="s">
        <v/>
      </c>
      <c r="D369" s="23" t="s">
        <v>1891</v>
      </c>
      <c r="E369" s="32">
        <v/>
      </c>
      <c r="F369" s="33">
        <v/>
      </c>
      <c r="G369" s="34">
        <v/>
      </c>
      <c r="H369" s="35">
        <v/>
      </c>
      <c r="I369" s="36">
        <f/>
        <v/>
      </c>
      <c r="J369" s="32">
        <v/>
      </c>
      <c r="K369" s="32">
        <f/>
        <v/>
      </c>
      <c r="L369" s="32" t="s">
        <v/>
      </c>
      <c r="M369" s="32" t="s">
        <v/>
      </c>
      <c r="N369" s="32" t="s">
        <v/>
      </c>
      <!--$VAR_NUOVA_CELLA_PREZZI$-->
    </row>
    <row r="370" spans="1:16" ht="10.5" customHeight="1" thickTop="1" thickBot="1">
      <c r="B370" s="32" t="s">
        <v/>
      </c>
      <c r="C370" s="23" t="s">
        <v/>
      </c>
      <c r="D370" s="23" t="s">
        <v>1892</v>
      </c>
      <c r="E370" s="32">
        <v/>
      </c>
      <c r="F370" s="33">
        <v/>
      </c>
      <c r="G370" s="34">
        <v/>
      </c>
      <c r="H370" s="35">
        <v>0</v>
      </c>
      <c r="I370" s="36">
        <f>ROUND(PRODUCT(E370:H370),2)</f>
        <v>0.00</v>
      </c>
      <c r="J370" s="32">
        <v/>
      </c>
      <c r="K370" s="32">
        <f/>
        <v/>
      </c>
      <c r="L370" s="32" t="s">
        <v/>
      </c>
      <c r="M370" s="32" t="s">
        <v/>
      </c>
      <c r="N370" s="32" t="s">
        <v/>
      </c>
      <!--$VAR_NUOVA_CELLA_PREZZI$-->
    </row>
    <row r="371" spans="1:16" ht="10.5" customHeight="1" thickTop="1" thickBot="1">
      <c r="B371" s="32" t="s">
        <v/>
      </c>
      <c r="C371" s="23" t="s">
        <v/>
      </c>
      <c r="D371" s="23" t="s">
        <v>1899</v>
      </c>
      <c r="E371" s="32">
        <v/>
      </c>
      <c r="F371" s="33">
        <v>0.78</v>
      </c>
      <c r="G371" s="34">
        <v/>
      </c>
      <c r="H371" s="35">
        <v>0.670</v>
      </c>
      <c r="I371" s="36">
        <f>ROUND(PRODUCT(E371:H371),2)</f>
        <v>0.52</v>
      </c>
      <c r="J371" s="32">
        <v/>
      </c>
      <c r="K371" s="32">
        <f/>
        <v/>
      </c>
      <c r="L371" s="32" t="s">
        <v/>
      </c>
      <c r="M371" s="32" t="s">
        <v/>
      </c>
      <c r="N371" s="32" t="s">
        <v/>
      </c>
      <!--$VAR_NUOVA_CELLA_PREZZI$-->
    </row>
    <row r="372" spans="1:16" ht="10.5" customHeight="1" thickTop="1" thickBot="1">
      <c r="B372" s="32" t="s">
        <v/>
      </c>
      <c r="C372" s="23" t="s">
        <v/>
      </c>
      <c r="D372" s="32" t="s">
        <v/>
      </c>
      <c r="E372" s="32">
        <v/>
      </c>
      <c r="F372" s="33">
        <v/>
      </c>
      <c r="G372" s="34">
        <v/>
      </c>
      <c r="H372" s="35">
        <v/>
      </c>
      <c r="I372" s="36">
        <f/>
        <v/>
      </c>
      <c r="J372" s="32">
        <v/>
      </c>
      <c r="K372" s="32">
        <f/>
        <v/>
      </c>
      <c r="L372" s="32" t="s">
        <v/>
      </c>
      <c r="M372" s="32" t="s">
        <v/>
      </c>
      <c r="N372" s="32" t="s">
        <v>1906</v>
      </c>
      <!--$VAR_NUOVA_CELLA_PREZZI$-->
    </row>
    <row r="373" spans="1:16" ht="10.5" customHeight="1" thickTop="1" thickBot="1">
      <c r="B373" s="32" t="s">
        <v/>
      </c>
      <c r="C373" s="23" t="s">
        <v/>
      </c>
      <c r="D373" s="32" t="s">
        <v>1907</v>
      </c>
      <c r="E373" s="32">
        <v/>
      </c>
      <c r="F373" s="33">
        <v/>
      </c>
      <c r="G373" s="34">
        <v/>
      </c>
      <c r="H373" s="35">
        <v/>
      </c>
      <c r="I373" s="36">
        <f>ROUND(SUM(I369:I372),2)</f>
        <v>0.52</v>
      </c>
      <c r="J373" s="32">
        <v>6.26</v>
      </c>
      <c r="K373" s="32">
        <f>ROUND(PRODUCT(I373:J373),2)</f>
        <v>3.26</v>
      </c>
      <c r="L373" s="32" t="s">
        <v/>
      </c>
      <c r="M373" s="32" t="s">
        <v/>
      </c>
      <c r="N373" s="32" t="s">
        <v/>
      </c>
      <!--$VAR_NUOVA_CELLA_PREZZI$-->
    </row>
    <row r="374" spans="1:16" ht="10.5" customHeight="1" thickTop="1" thickBot="1">
      <c r="B374" s="32" t="s">
        <v/>
      </c>
      <c r="C374" s="23" t="s">
        <v/>
      </c>
      <c r="D374" s="32" t="s">
        <v>1913</v>
      </c>
      <c r="E374" s="32">
        <v/>
      </c>
      <c r="F374" s="33">
        <v/>
      </c>
      <c r="G374" s="34">
        <v/>
      </c>
      <c r="H374" s="35">
        <v/>
      </c>
      <c r="I374" s="36">
        <f/>
        <v/>
      </c>
      <c r="J374" s="32">
        <v/>
      </c>
      <c r="K374" s="32">
        <f/>
        <v/>
      </c>
      <c r="L374" s="32" t="s">
        <v/>
      </c>
      <c r="M374" s="32" t="s">
        <v/>
      </c>
      <c r="N374" s="32" t="s">
        <v/>
      </c>
      <!--$VAR_NUOVA_CELLA_PREZZI$-->
    </row>
    <row r="375" spans="1:16" ht="50.5" customHeight="1" thickTop="1" thickBot="1">
      <c r="B375" s="32" t="s">
        <v>1914</v>
      </c>
      <c r="C375" s="23" t="s">
        <v>1915</v>
      </c>
      <c r="D375" s="62" t="s">
        <v>1916</v>
      </c>
      <c r="E375" s="32">
        <v/>
      </c>
      <c r="F375" s="33">
        <v/>
      </c>
      <c r="G375" s="34">
        <v/>
      </c>
      <c r="H375" s="35">
        <v/>
      </c>
      <c r="I375" s="36">
        <f/>
        <v/>
      </c>
      <c r="J375" s="32">
        <v/>
      </c>
      <c r="K375" s="32">
        <f/>
        <v/>
      </c>
      <c r="L375" s="32" t="s">
        <v/>
      </c>
      <c r="M375" s="32" t="s">
        <v/>
      </c>
      <c r="N375" s="32" t="s">
        <v/>
      </c>
      <!--$VAR_NUOVA_CELLA_PREZZI$-->
    </row>
    <row r="376" spans="1:16" ht="10.5" customHeight="1" thickTop="1" thickBot="1">
      <c r="B376" s="32" t="s">
        <v/>
      </c>
      <c r="C376" s="23" t="s">
        <v/>
      </c>
      <c r="D376" s="23" t="s">
        <v>1917</v>
      </c>
      <c r="E376" s="32">
        <v/>
      </c>
      <c r="F376" s="33">
        <v/>
      </c>
      <c r="G376" s="34">
        <v/>
      </c>
      <c r="H376" s="35">
        <v/>
      </c>
      <c r="I376" s="36">
        <f/>
        <v/>
      </c>
      <c r="J376" s="32">
        <v/>
      </c>
      <c r="K376" s="32">
        <f/>
        <v/>
      </c>
      <c r="L376" s="32" t="s">
        <v/>
      </c>
      <c r="M376" s="32" t="s">
        <v/>
      </c>
      <c r="N376" s="32" t="s">
        <v/>
      </c>
      <!--$VAR_NUOVA_CELLA_PREZZI$-->
    </row>
    <row r="377" spans="1:16" ht="10.5" customHeight="1" thickTop="1" thickBot="1">
      <c r="B377" s="32" t="s">
        <v/>
      </c>
      <c r="C377" s="23" t="s">
        <v/>
      </c>
      <c r="D377" s="23" t="s">
        <v>1918</v>
      </c>
      <c r="E377" s="32">
        <v/>
      </c>
      <c r="F377" s="33">
        <v/>
      </c>
      <c r="G377" s="34">
        <v/>
      </c>
      <c r="H377" s="35">
        <v>0</v>
      </c>
      <c r="I377" s="36">
        <f>ROUND(PRODUCT(E377:H377),2)</f>
        <v>0.00</v>
      </c>
      <c r="J377" s="32">
        <v/>
      </c>
      <c r="K377" s="32">
        <f/>
        <v/>
      </c>
      <c r="L377" s="32" t="s">
        <v/>
      </c>
      <c r="M377" s="32" t="s">
        <v/>
      </c>
      <c r="N377" s="32" t="s">
        <v/>
      </c>
      <!--$VAR_NUOVA_CELLA_PREZZI$-->
    </row>
    <row r="378" spans="1:16" ht="10.5" customHeight="1" thickTop="1" thickBot="1">
      <c r="B378" s="32" t="s">
        <v/>
      </c>
      <c r="C378" s="23" t="s">
        <v/>
      </c>
      <c r="D378" s="23" t="s">
        <v>1925</v>
      </c>
      <c r="E378" s="32">
        <v/>
      </c>
      <c r="F378" s="33">
        <v>2.17</v>
      </c>
      <c r="G378" s="34">
        <v/>
      </c>
      <c r="H378" s="35">
        <v>2.640</v>
      </c>
      <c r="I378" s="36">
        <f>ROUND(PRODUCT(E378:H378),2)</f>
        <v>5.73</v>
      </c>
      <c r="J378" s="32">
        <v/>
      </c>
      <c r="K378" s="32">
        <f/>
        <v/>
      </c>
      <c r="L378" s="32" t="s">
        <v/>
      </c>
      <c r="M378" s="32" t="s">
        <v/>
      </c>
      <c r="N378" s="32" t="s">
        <v/>
      </c>
      <!--$VAR_NUOVA_CELLA_PREZZI$-->
    </row>
    <row r="379" spans="1:16" ht="10.5" customHeight="1" thickTop="1" thickBot="1">
      <c r="B379" s="32" t="s">
        <v/>
      </c>
      <c r="C379" s="23" t="s">
        <v/>
      </c>
      <c r="D379" s="23" t="s">
        <v>1932</v>
      </c>
      <c r="E379" s="32">
        <v/>
      </c>
      <c r="F379" s="33">
        <v>2.17</v>
      </c>
      <c r="G379" s="34">
        <v/>
      </c>
      <c r="H379" s="35">
        <v>2.700</v>
      </c>
      <c r="I379" s="36">
        <f>ROUND(PRODUCT(E379:H379),2)</f>
        <v>5.86</v>
      </c>
      <c r="J379" s="32">
        <v/>
      </c>
      <c r="K379" s="32">
        <f/>
        <v/>
      </c>
      <c r="L379" s="32" t="s">
        <v/>
      </c>
      <c r="M379" s="32" t="s">
        <v/>
      </c>
      <c r="N379" s="32" t="s">
        <v/>
      </c>
      <!--$VAR_NUOVA_CELLA_PREZZI$-->
    </row>
    <row r="380" spans="1:16" ht="10.5" customHeight="1" thickTop="1" thickBot="1">
      <c r="B380" s="32" t="s">
        <v/>
      </c>
      <c r="C380" s="23" t="s">
        <v/>
      </c>
      <c r="D380" s="32" t="s">
        <v/>
      </c>
      <c r="E380" s="32">
        <v/>
      </c>
      <c r="F380" s="33">
        <v/>
      </c>
      <c r="G380" s="34">
        <v/>
      </c>
      <c r="H380" s="35">
        <v/>
      </c>
      <c r="I380" s="36">
        <f/>
        <v/>
      </c>
      <c r="J380" s="32">
        <v/>
      </c>
      <c r="K380" s="32">
        <f/>
        <v/>
      </c>
      <c r="L380" s="32" t="s">
        <v/>
      </c>
      <c r="M380" s="32" t="s">
        <v/>
      </c>
      <c r="N380" s="32" t="s">
        <v>1939</v>
      </c>
      <!--$VAR_NUOVA_CELLA_PREZZI$-->
    </row>
    <row r="381" spans="1:16" ht="10.5" customHeight="1" thickTop="1" thickBot="1">
      <c r="B381" s="32" t="s">
        <v/>
      </c>
      <c r="C381" s="23" t="s">
        <v/>
      </c>
      <c r="D381" s="32" t="s">
        <v>1940</v>
      </c>
      <c r="E381" s="32">
        <v/>
      </c>
      <c r="F381" s="33">
        <v/>
      </c>
      <c r="G381" s="34">
        <v/>
      </c>
      <c r="H381" s="35">
        <v/>
      </c>
      <c r="I381" s="36">
        <f>ROUND(SUM(I376:I380),2)</f>
        <v>11.59</v>
      </c>
      <c r="J381" s="32">
        <v>194.96</v>
      </c>
      <c r="K381" s="32">
        <f>ROUND(PRODUCT(I381:J381),2)</f>
        <v>2259.59</v>
      </c>
      <c r="L381" s="32" t="s">
        <v/>
      </c>
      <c r="M381" s="32" t="s">
        <v/>
      </c>
      <c r="N381" s="32" t="s">
        <v/>
      </c>
      <!--$VAR_NUOVA_CELLA_PREZZI$-->
    </row>
    <row r="382" spans="1:16" ht="10.5" customHeight="1" thickTop="1" thickBot="1">
      <c r="B382" s="32" t="s">
        <v/>
      </c>
      <c r="C382" s="23" t="s">
        <v/>
      </c>
      <c r="D382" s="32" t="s">
        <v>1946</v>
      </c>
      <c r="E382" s="32">
        <v/>
      </c>
      <c r="F382" s="33">
        <v/>
      </c>
      <c r="G382" s="34">
        <v/>
      </c>
      <c r="H382" s="35">
        <v/>
      </c>
      <c r="I382" s="36">
        <f/>
        <v/>
      </c>
      <c r="J382" s="32">
        <v/>
      </c>
      <c r="K382" s="32">
        <f/>
        <v/>
      </c>
      <c r="L382" s="32" t="s">
        <v/>
      </c>
      <c r="M382" s="32" t="s">
        <v/>
      </c>
      <c r="N382" s="32" t="s">
        <v/>
      </c>
      <!--$VAR_NUOVA_CELLA_PREZZI$-->
    </row>
    <row r="383" spans="1:16" ht="20.3333333333333" customHeight="1" thickTop="1" thickBot="1">
      <c r="B383" s="32" t="s">
        <v>1947</v>
      </c>
      <c r="C383" s="23" t="s">
        <v>1948</v>
      </c>
      <c r="D383" s="62" t="s">
        <v>1949</v>
      </c>
      <c r="E383" s="32">
        <v/>
      </c>
      <c r="F383" s="33">
        <v/>
      </c>
      <c r="G383" s="34">
        <v/>
      </c>
      <c r="H383" s="35">
        <v/>
      </c>
      <c r="I383" s="36">
        <f/>
        <v/>
      </c>
      <c r="J383" s="32">
        <v/>
      </c>
      <c r="K383" s="32">
        <f/>
        <v/>
      </c>
      <c r="L383" s="32" t="s">
        <v/>
      </c>
      <c r="M383" s="32" t="s">
        <v/>
      </c>
      <c r="N383" s="32" t="s">
        <v/>
      </c>
      <!--$VAR_NUOVA_CELLA_PREZZI$-->
    </row>
    <row r="384" spans="1:16" ht="10.5" customHeight="1" thickTop="1" thickBot="1">
      <c r="B384" s="32" t="s">
        <v/>
      </c>
      <c r="C384" s="23" t="s">
        <v/>
      </c>
      <c r="D384" s="23" t="s">
        <v>1950</v>
      </c>
      <c r="E384" s="32">
        <v/>
      </c>
      <c r="F384" s="33">
        <v/>
      </c>
      <c r="G384" s="34">
        <v/>
      </c>
      <c r="H384" s="35">
        <v/>
      </c>
      <c r="I384" s="36">
        <f/>
        <v/>
      </c>
      <c r="J384" s="32">
        <v/>
      </c>
      <c r="K384" s="32">
        <f/>
        <v/>
      </c>
      <c r="L384" s="32" t="s">
        <v/>
      </c>
      <c r="M384" s="32" t="s">
        <v/>
      </c>
      <c r="N384" s="32" t="s">
        <v/>
      </c>
      <!--$VAR_NUOVA_CELLA_PREZZI$-->
    </row>
    <row r="385" spans="1:16" ht="10.5" customHeight="1" thickTop="1" thickBot="1">
      <c r="B385" s="32" t="s">
        <v/>
      </c>
      <c r="C385" s="23" t="s">
        <v/>
      </c>
      <c r="D385" s="23" t="s">
        <v>1951</v>
      </c>
      <c r="E385" s="32">
        <v/>
      </c>
      <c r="F385" s="33">
        <v/>
      </c>
      <c r="G385" s="34">
        <v/>
      </c>
      <c r="H385" s="35">
        <v/>
      </c>
      <c r="I385" s="36">
        <f>ROUND(PRODUCT(E385:H385,11.59),2)</f>
        <v>11.59</v>
      </c>
      <c r="J385" s="32">
        <v/>
      </c>
      <c r="K385" s="32">
        <f/>
        <v/>
      </c>
      <c r="L385" s="32" t="s">
        <v/>
      </c>
      <c r="M385" s="32" t="s">
        <v/>
      </c>
      <c r="N385" s="32" t="s">
        <v/>
      </c>
      <!--$VAR_NUOVA_CELLA_PREZZI$-->
    </row>
    <row r="386" spans="1:16" ht="10.5" customHeight="1" thickTop="1" thickBot="1">
      <c r="B386" s="32" t="s">
        <v/>
      </c>
      <c r="C386" s="23" t="s">
        <v/>
      </c>
      <c r="D386" s="32" t="s">
        <v/>
      </c>
      <c r="E386" s="32">
        <v/>
      </c>
      <c r="F386" s="33">
        <v/>
      </c>
      <c r="G386" s="34">
        <v/>
      </c>
      <c r="H386" s="35">
        <v/>
      </c>
      <c r="I386" s="36">
        <f/>
        <v/>
      </c>
      <c r="J386" s="32">
        <v/>
      </c>
      <c r="K386" s="32">
        <f/>
        <v/>
      </c>
      <c r="L386" s="32" t="s">
        <v/>
      </c>
      <c r="M386" s="32" t="s">
        <v/>
      </c>
      <c r="N386" s="32" t="s">
        <v>1958</v>
      </c>
      <!--$VAR_NUOVA_CELLA_PREZZI$-->
    </row>
    <row r="387" spans="1:16" ht="10.5" customHeight="1" thickTop="1" thickBot="1">
      <c r="B387" s="32" t="s">
        <v/>
      </c>
      <c r="C387" s="23" t="s">
        <v/>
      </c>
      <c r="D387" s="32" t="s">
        <v>1959</v>
      </c>
      <c r="E387" s="32">
        <v/>
      </c>
      <c r="F387" s="33">
        <v/>
      </c>
      <c r="G387" s="34">
        <v/>
      </c>
      <c r="H387" s="35">
        <v/>
      </c>
      <c r="I387" s="36">
        <f>ROUND(SUM(I384:I386),2)</f>
        <v>11.59</v>
      </c>
      <c r="J387" s="32">
        <v>2.79</v>
      </c>
      <c r="K387" s="32">
        <f>ROUND(PRODUCT(I387:J387),2)</f>
        <v>32.34</v>
      </c>
      <c r="L387" s="32" t="s">
        <v/>
      </c>
      <c r="M387" s="32" t="s">
        <v/>
      </c>
      <c r="N387" s="32" t="s">
        <v/>
      </c>
      <!--$VAR_NUOVA_CELLA_PREZZI$-->
    </row>
    <row r="388" spans="1:16" ht="10.5" customHeight="1" thickTop="1" thickBot="1">
      <c r="B388" s="32" t="s">
        <v/>
      </c>
      <c r="C388" s="23" t="s">
        <v/>
      </c>
      <c r="D388" s="32" t="s">
        <v>1965</v>
      </c>
      <c r="E388" s="32">
        <v/>
      </c>
      <c r="F388" s="33">
        <v/>
      </c>
      <c r="G388" s="34">
        <v/>
      </c>
      <c r="H388" s="35">
        <v/>
      </c>
      <c r="I388" s="36">
        <f/>
        <v/>
      </c>
      <c r="J388" s="32">
        <v/>
      </c>
      <c r="K388" s="32">
        <f/>
        <v/>
      </c>
      <c r="L388" s="32" t="s">
        <v/>
      </c>
      <c r="M388" s="32" t="s">
        <v/>
      </c>
      <c r="N388" s="32" t="s">
        <v/>
      </c>
      <!--$VAR_NUOVA_CELLA_PREZZI$-->
    </row>
    <row r="389" spans="1:16" ht="41.5" customHeight="1" thickTop="1" thickBot="1">
      <c r="B389" s="32" t="s">
        <v>1966</v>
      </c>
      <c r="C389" s="23" t="s">
        <v>1967</v>
      </c>
      <c r="D389" s="62" t="s">
        <v>1968</v>
      </c>
      <c r="E389" s="32">
        <v/>
      </c>
      <c r="F389" s="33">
        <v/>
      </c>
      <c r="G389" s="34">
        <v/>
      </c>
      <c r="H389" s="35">
        <v/>
      </c>
      <c r="I389" s="36">
        <f/>
        <v/>
      </c>
      <c r="J389" s="32">
        <v/>
      </c>
      <c r="K389" s="32">
        <f/>
        <v/>
      </c>
      <c r="L389" s="32" t="s">
        <v/>
      </c>
      <c r="M389" s="32" t="s">
        <v/>
      </c>
      <c r="N389" s="32" t="s">
        <v/>
      </c>
      <!--$VAR_NUOVA_CELLA_PREZZI$-->
    </row>
    <row r="390" spans="1:16" ht="10.5" customHeight="1" thickTop="1" thickBot="1">
      <c r="B390" s="32" t="s">
        <v/>
      </c>
      <c r="C390" s="23" t="s">
        <v/>
      </c>
      <c r="D390" s="23" t="s">
        <v>1969</v>
      </c>
      <c r="E390" s="32">
        <v/>
      </c>
      <c r="F390" s="33">
        <v/>
      </c>
      <c r="G390" s="34">
        <v/>
      </c>
      <c r="H390" s="35">
        <v/>
      </c>
      <c r="I390" s="36">
        <f/>
        <v/>
      </c>
      <c r="J390" s="32">
        <v/>
      </c>
      <c r="K390" s="32">
        <f/>
        <v/>
      </c>
      <c r="L390" s="32" t="s">
        <v/>
      </c>
      <c r="M390" s="32" t="s">
        <v/>
      </c>
      <c r="N390" s="32" t="s">
        <v/>
      </c>
      <!--$VAR_NUOVA_CELLA_PREZZI$-->
    </row>
    <row r="391" spans="1:16" ht="10.5" customHeight="1" thickTop="1" thickBot="1">
      <c r="B391" s="32" t="s">
        <v/>
      </c>
      <c r="C391" s="23" t="s">
        <v/>
      </c>
      <c r="D391" s="23" t="s">
        <v>1970</v>
      </c>
      <c r="E391" s="32">
        <v/>
      </c>
      <c r="F391" s="33">
        <v/>
      </c>
      <c r="G391" s="34">
        <v/>
      </c>
      <c r="H391" s="35">
        <v/>
      </c>
      <c r="I391" s="36">
        <f>ROUND(PRODUCT(E391:H391,11.59),2)</f>
        <v>11.59</v>
      </c>
      <c r="J391" s="32">
        <v/>
      </c>
      <c r="K391" s="32">
        <f/>
        <v/>
      </c>
      <c r="L391" s="32" t="s">
        <v/>
      </c>
      <c r="M391" s="32" t="s">
        <v/>
      </c>
      <c r="N391" s="32" t="s">
        <v/>
      </c>
      <!--$VAR_NUOVA_CELLA_PREZZI$-->
    </row>
    <row r="392" spans="1:16" ht="10.5" customHeight="1" thickTop="1" thickBot="1">
      <c r="B392" s="32" t="s">
        <v/>
      </c>
      <c r="C392" s="23" t="s">
        <v/>
      </c>
      <c r="D392" s="32" t="s">
        <v/>
      </c>
      <c r="E392" s="32">
        <v/>
      </c>
      <c r="F392" s="33">
        <v/>
      </c>
      <c r="G392" s="34">
        <v/>
      </c>
      <c r="H392" s="35">
        <v/>
      </c>
      <c r="I392" s="36">
        <f/>
        <v/>
      </c>
      <c r="J392" s="32">
        <v/>
      </c>
      <c r="K392" s="32">
        <f/>
        <v/>
      </c>
      <c r="L392" s="32" t="s">
        <v/>
      </c>
      <c r="M392" s="32" t="s">
        <v/>
      </c>
      <c r="N392" s="32" t="s">
        <v>1977</v>
      </c>
      <!--$VAR_NUOVA_CELLA_PREZZI$-->
    </row>
    <row r="393" spans="1:16" ht="10.5" customHeight="1" thickTop="1" thickBot="1">
      <c r="B393" s="32" t="s">
        <v/>
      </c>
      <c r="C393" s="23" t="s">
        <v/>
      </c>
      <c r="D393" s="32" t="s">
        <v>1978</v>
      </c>
      <c r="E393" s="32">
        <v/>
      </c>
      <c r="F393" s="33">
        <v/>
      </c>
      <c r="G393" s="34">
        <v/>
      </c>
      <c r="H393" s="35">
        <v/>
      </c>
      <c r="I393" s="36">
        <f>ROUND(SUM(I390:I392),2)</f>
        <v>11.59</v>
      </c>
      <c r="J393" s="32">
        <v>3.76</v>
      </c>
      <c r="K393" s="32">
        <f>ROUND(PRODUCT(I393:J393),2)</f>
        <v>43.58</v>
      </c>
      <c r="L393" s="32" t="s">
        <v/>
      </c>
      <c r="M393" s="32" t="s">
        <v/>
      </c>
      <c r="N393" s="32" t="s">
        <v/>
      </c>
      <!--$VAR_NUOVA_CELLA_PREZZI$-->
    </row>
    <row r="394" spans="1:16" ht="10.5" customHeight="1" thickTop="1" thickBot="1">
      <c r="B394" s="32" t="s">
        <v/>
      </c>
      <c r="C394" s="23" t="s">
        <v/>
      </c>
      <c r="D394" s="32" t="s">
        <v>1984</v>
      </c>
      <c r="E394" s="32">
        <v/>
      </c>
      <c r="F394" s="33">
        <v/>
      </c>
      <c r="G394" s="34">
        <v/>
      </c>
      <c r="H394" s="35">
        <v/>
      </c>
      <c r="I394" s="36">
        <f/>
        <v/>
      </c>
      <c r="J394" s="32">
        <v/>
      </c>
      <c r="K394" s="32">
        <f/>
        <v/>
      </c>
      <c r="L394" s="32" t="s">
        <v/>
      </c>
      <c r="M394" s="32" t="s">
        <v/>
      </c>
      <c r="N394" s="32" t="s">
        <v/>
      </c>
      <!--$VAR_NUOVA_CELLA_PREZZI$-->
    </row>
    <row r="395" spans="1:16" ht="46.5" customHeight="1" thickTop="1" thickBot="1">
      <c r="B395" s="32" t="s">
        <v>1985</v>
      </c>
      <c r="C395" s="23" t="s">
        <v>1986</v>
      </c>
      <c r="D395" s="62" t="s">
        <v>1987</v>
      </c>
      <c r="E395" s="32">
        <v/>
      </c>
      <c r="F395" s="33">
        <v/>
      </c>
      <c r="G395" s="34">
        <v/>
      </c>
      <c r="H395" s="35">
        <v/>
      </c>
      <c r="I395" s="36">
        <f/>
        <v/>
      </c>
      <c r="J395" s="32">
        <v/>
      </c>
      <c r="K395" s="32">
        <f/>
        <v/>
      </c>
      <c r="L395" s="32" t="s">
        <v/>
      </c>
      <c r="M395" s="32" t="s">
        <v/>
      </c>
      <c r="N395" s="32" t="s">
        <v/>
      </c>
      <!--$VAR_NUOVA_CELLA_PREZZI$-->
    </row>
    <row r="396" spans="1:16" ht="10.5" customHeight="1" thickTop="1" thickBot="1">
      <c r="B396" s="32" t="s">
        <v/>
      </c>
      <c r="C396" s="23" t="s">
        <v/>
      </c>
      <c r="D396" s="23" t="s">
        <v>1988</v>
      </c>
      <c r="E396" s="32">
        <v/>
      </c>
      <c r="F396" s="33">
        <v/>
      </c>
      <c r="G396" s="34">
        <v/>
      </c>
      <c r="H396" s="35">
        <v/>
      </c>
      <c r="I396" s="36">
        <f/>
        <v/>
      </c>
      <c r="J396" s="32">
        <v/>
      </c>
      <c r="K396" s="32">
        <f/>
        <v/>
      </c>
      <c r="L396" s="32" t="s">
        <v/>
      </c>
      <c r="M396" s="32" t="s">
        <v/>
      </c>
      <c r="N396" s="32" t="s">
        <v/>
      </c>
      <!--$VAR_NUOVA_CELLA_PREZZI$-->
    </row>
    <row r="397" spans="1:16" ht="10.5" customHeight="1" thickTop="1" thickBot="1">
      <c r="B397" s="32" t="s">
        <v/>
      </c>
      <c r="C397" s="23" t="s">
        <v/>
      </c>
      <c r="D397" s="23" t="s">
        <v>1989</v>
      </c>
      <c r="E397" s="32">
        <v/>
      </c>
      <c r="F397" s="33">
        <v/>
      </c>
      <c r="G397" s="34">
        <v/>
      </c>
      <c r="H397" s="35">
        <v/>
      </c>
      <c r="I397" s="36">
        <f>ROUND(PRODUCT(E397:H397,11.59),2)</f>
        <v>11.59</v>
      </c>
      <c r="J397" s="32">
        <v/>
      </c>
      <c r="K397" s="32">
        <f/>
        <v/>
      </c>
      <c r="L397" s="32" t="s">
        <v/>
      </c>
      <c r="M397" s="32" t="s">
        <v/>
      </c>
      <c r="N397" s="32" t="s">
        <v/>
      </c>
      <!--$VAR_NUOVA_CELLA_PREZZI$-->
    </row>
    <row r="398" spans="1:16" ht="10.5" customHeight="1" thickTop="1" thickBot="1">
      <c r="B398" s="32" t="s">
        <v/>
      </c>
      <c r="C398" s="23" t="s">
        <v/>
      </c>
      <c r="D398" s="32" t="s">
        <v/>
      </c>
      <c r="E398" s="32">
        <v/>
      </c>
      <c r="F398" s="33">
        <v/>
      </c>
      <c r="G398" s="34">
        <v/>
      </c>
      <c r="H398" s="35">
        <v/>
      </c>
      <c r="I398" s="36">
        <f/>
        <v/>
      </c>
      <c r="J398" s="32">
        <v/>
      </c>
      <c r="K398" s="32">
        <f/>
        <v/>
      </c>
      <c r="L398" s="32" t="s">
        <v/>
      </c>
      <c r="M398" s="32" t="s">
        <v/>
      </c>
      <c r="N398" s="32" t="s">
        <v>1996</v>
      </c>
      <!--$VAR_NUOVA_CELLA_PREZZI$-->
    </row>
    <row r="399" spans="1:16" ht="10.5" customHeight="1" thickTop="1" thickBot="1">
      <c r="B399" s="32" t="s">
        <v/>
      </c>
      <c r="C399" s="23" t="s">
        <v/>
      </c>
      <c r="D399" s="32" t="s">
        <v>1997</v>
      </c>
      <c r="E399" s="32">
        <v/>
      </c>
      <c r="F399" s="33">
        <v/>
      </c>
      <c r="G399" s="34">
        <v/>
      </c>
      <c r="H399" s="35">
        <v/>
      </c>
      <c r="I399" s="36">
        <f>ROUND(SUM(I396:I398),2)</f>
        <v>11.59</v>
      </c>
      <c r="J399" s="32">
        <v>9.33</v>
      </c>
      <c r="K399" s="32">
        <f>ROUND(PRODUCT(I399:J399),2)</f>
        <v>108.13</v>
      </c>
      <c r="L399" s="32" t="s">
        <v/>
      </c>
      <c r="M399" s="32" t="s">
        <v/>
      </c>
      <c r="N399" s="32" t="s">
        <v/>
      </c>
      <!--$VAR_NUOVA_CELLA_PREZZI$-->
    </row>
    <row r="400" spans="1:16" ht="10.5" customHeight="1" thickTop="1" thickBot="1">
      <c r="B400" s="32" t="s">
        <v/>
      </c>
      <c r="C400" s="23" t="s">
        <v/>
      </c>
      <c r="D400" s="32" t="s">
        <v>2003</v>
      </c>
      <c r="E400" s="32">
        <v/>
      </c>
      <c r="F400" s="33">
        <v/>
      </c>
      <c r="G400" s="34">
        <v/>
      </c>
      <c r="H400" s="35">
        <v/>
      </c>
      <c r="I400" s="36">
        <f/>
        <v/>
      </c>
      <c r="J400" s="32">
        <v/>
      </c>
      <c r="K400" s="32">
        <f/>
        <v/>
      </c>
      <c r="L400" s="32" t="s">
        <v/>
      </c>
      <c r="M400" s="32" t="s">
        <v/>
      </c>
      <c r="N400" s="32" t="s">
        <v/>
      </c>
      <!--$VAR_NUOVA_CELLA_PREZZI$-->
    </row>
    <row r="401" spans="1:16" ht="64" customHeight="1" thickTop="1" thickBot="1">
      <c r="B401" s="32" t="s">
        <v>2004</v>
      </c>
      <c r="C401" s="23" t="s">
        <v>2005</v>
      </c>
      <c r="D401" s="62" t="s">
        <v>2006</v>
      </c>
      <c r="E401" s="32">
        <v/>
      </c>
      <c r="F401" s="33">
        <v/>
      </c>
      <c r="G401" s="34">
        <v/>
      </c>
      <c r="H401" s="35">
        <v/>
      </c>
      <c r="I401" s="36">
        <f/>
        <v/>
      </c>
      <c r="J401" s="32">
        <v/>
      </c>
      <c r="K401" s="32">
        <f/>
        <v/>
      </c>
      <c r="L401" s="32" t="s">
        <v/>
      </c>
      <c r="M401" s="32" t="s">
        <v/>
      </c>
      <c r="N401" s="32" t="s">
        <v/>
      </c>
      <!--$VAR_NUOVA_CELLA_PREZZI$-->
    </row>
    <row r="402" spans="1:16" ht="10.5" customHeight="1" thickTop="1" thickBot="1">
      <c r="B402" s="32" t="s">
        <v/>
      </c>
      <c r="C402" s="23" t="s">
        <v/>
      </c>
      <c r="D402" s="23" t="s">
        <v>2007</v>
      </c>
      <c r="E402" s="32">
        <v/>
      </c>
      <c r="F402" s="33">
        <v/>
      </c>
      <c r="G402" s="34">
        <v/>
      </c>
      <c r="H402" s="35">
        <v/>
      </c>
      <c r="I402" s="36">
        <f/>
        <v/>
      </c>
      <c r="J402" s="32">
        <v/>
      </c>
      <c r="K402" s="32">
        <f/>
        <v/>
      </c>
      <c r="L402" s="32" t="s">
        <v/>
      </c>
      <c r="M402" s="32" t="s">
        <v/>
      </c>
      <c r="N402" s="32" t="s">
        <v/>
      </c>
      <!--$VAR_NUOVA_CELLA_PREZZI$-->
    </row>
    <row r="403" spans="1:16" ht="10.5" customHeight="1" thickTop="1" thickBot="1">
      <c r="B403" s="32" t="s">
        <v/>
      </c>
      <c r="C403" s="23" t="s">
        <v/>
      </c>
      <c r="D403" s="23" t="s">
        <v>2008</v>
      </c>
      <c r="E403" s="32">
        <v/>
      </c>
      <c r="F403" s="33">
        <v/>
      </c>
      <c r="G403" s="34">
        <v/>
      </c>
      <c r="H403" s="35">
        <v>0</v>
      </c>
      <c r="I403" s="36">
        <f>ROUND(PRODUCT(E403:H403),2)</f>
        <v>0.00</v>
      </c>
      <c r="J403" s="32">
        <v/>
      </c>
      <c r="K403" s="32">
        <f/>
        <v/>
      </c>
      <c r="L403" s="32" t="s">
        <v/>
      </c>
      <c r="M403" s="32" t="s">
        <v/>
      </c>
      <c r="N403" s="32" t="s">
        <v/>
      </c>
      <!--$VAR_NUOVA_CELLA_PREZZI$-->
    </row>
    <row r="404" spans="1:16" ht="10.5" customHeight="1" thickTop="1" thickBot="1">
      <c r="B404" s="32" t="s">
        <v/>
      </c>
      <c r="C404" s="23" t="s">
        <v/>
      </c>
      <c r="D404" s="23" t="s">
        <v>2015</v>
      </c>
      <c r="E404" s="32">
        <v/>
      </c>
      <c r="F404" s="33">
        <v>0.69</v>
      </c>
      <c r="G404" s="34">
        <v/>
      </c>
      <c r="H404" s="35">
        <v>1.170</v>
      </c>
      <c r="I404" s="36">
        <f>ROUND(PRODUCT(E404:H404),2)</f>
        <v>0.81</v>
      </c>
      <c r="J404" s="32">
        <v/>
      </c>
      <c r="K404" s="32">
        <f/>
        <v/>
      </c>
      <c r="L404" s="32" t="s">
        <v/>
      </c>
      <c r="M404" s="32" t="s">
        <v/>
      </c>
      <c r="N404" s="32" t="s">
        <v/>
      </c>
      <!--$VAR_NUOVA_CELLA_PREZZI$-->
    </row>
    <row r="405" spans="1:16" ht="10.5" customHeight="1" thickTop="1" thickBot="1">
      <c r="B405" s="32" t="s">
        <v/>
      </c>
      <c r="C405" s="23" t="s">
        <v/>
      </c>
      <c r="D405" s="23" t="s">
        <v>2022</v>
      </c>
      <c r="E405" s="32">
        <v/>
      </c>
      <c r="F405" s="33">
        <v>1.01</v>
      </c>
      <c r="G405" s="34">
        <v/>
      </c>
      <c r="H405" s="35">
        <v>1.860</v>
      </c>
      <c r="I405" s="36">
        <f>ROUND(PRODUCT(E405:H405),2)</f>
        <v>1.88</v>
      </c>
      <c r="J405" s="32">
        <v/>
      </c>
      <c r="K405" s="32">
        <f/>
        <v/>
      </c>
      <c r="L405" s="32" t="s">
        <v/>
      </c>
      <c r="M405" s="32" t="s">
        <v/>
      </c>
      <c r="N405" s="32" t="s">
        <v/>
      </c>
      <!--$VAR_NUOVA_CELLA_PREZZI$-->
    </row>
    <row r="406" spans="1:16" ht="10.5" customHeight="1" thickTop="1" thickBot="1">
      <c r="B406" s="32" t="s">
        <v/>
      </c>
      <c r="C406" s="23" t="s">
        <v/>
      </c>
      <c r="D406" s="23" t="s">
        <v>2029</v>
      </c>
      <c r="E406" s="32">
        <v/>
      </c>
      <c r="F406" s="33">
        <v>0.97</v>
      </c>
      <c r="G406" s="34">
        <v/>
      </c>
      <c r="H406" s="35">
        <v>1.880</v>
      </c>
      <c r="I406" s="36">
        <f>ROUND(PRODUCT(E406:H406),2)</f>
        <v>1.82</v>
      </c>
      <c r="J406" s="32">
        <v/>
      </c>
      <c r="K406" s="32">
        <f/>
        <v/>
      </c>
      <c r="L406" s="32" t="s">
        <v/>
      </c>
      <c r="M406" s="32" t="s">
        <v/>
      </c>
      <c r="N406" s="32" t="s">
        <v/>
      </c>
      <!--$VAR_NUOVA_CELLA_PREZZI$-->
    </row>
    <row r="407" spans="1:16" ht="10.5" customHeight="1" thickTop="1" thickBot="1">
      <c r="B407" s="32" t="s">
        <v/>
      </c>
      <c r="C407" s="23" t="s">
        <v/>
      </c>
      <c r="D407" s="23" t="s">
        <v>2036</v>
      </c>
      <c r="E407" s="32">
        <v/>
      </c>
      <c r="F407" s="33">
        <v>0.60</v>
      </c>
      <c r="G407" s="34">
        <v/>
      </c>
      <c r="H407" s="35">
        <v>0.770</v>
      </c>
      <c r="I407" s="36">
        <f>ROUND(PRODUCT(E407:H407),2)</f>
        <v>0.46</v>
      </c>
      <c r="J407" s="32">
        <v/>
      </c>
      <c r="K407" s="32">
        <f/>
        <v/>
      </c>
      <c r="L407" s="32" t="s">
        <v/>
      </c>
      <c r="M407" s="32" t="s">
        <v/>
      </c>
      <c r="N407" s="32" t="s">
        <v/>
      </c>
      <!--$VAR_NUOVA_CELLA_PREZZI$-->
    </row>
    <row r="408" spans="1:16" ht="10.5" customHeight="1" thickTop="1" thickBot="1">
      <c r="B408" s="32" t="s">
        <v/>
      </c>
      <c r="C408" s="23" t="s">
        <v/>
      </c>
      <c r="D408" s="23" t="s">
        <v>2043</v>
      </c>
      <c r="E408" s="32">
        <v>2.00</v>
      </c>
      <c r="F408" s="33">
        <v>1.01</v>
      </c>
      <c r="G408" s="34">
        <v/>
      </c>
      <c r="H408" s="35">
        <v>1.920</v>
      </c>
      <c r="I408" s="36">
        <f>ROUND(PRODUCT(E408:H408),2)</f>
        <v>3.88</v>
      </c>
      <c r="J408" s="32">
        <v/>
      </c>
      <c r="K408" s="32">
        <f/>
        <v/>
      </c>
      <c r="L408" s="32" t="s">
        <v/>
      </c>
      <c r="M408" s="32" t="s">
        <v/>
      </c>
      <c r="N408" s="32" t="s">
        <v/>
      </c>
      <!--$VAR_NUOVA_CELLA_PREZZI$-->
    </row>
    <row r="409" spans="1:16" ht="10.5" customHeight="1" thickTop="1" thickBot="1">
      <c r="B409" s="32" t="s">
        <v/>
      </c>
      <c r="C409" s="23" t="s">
        <v/>
      </c>
      <c r="D409" s="23" t="s">
        <v>2050</v>
      </c>
      <c r="E409" s="32">
        <v/>
      </c>
      <c r="F409" s="33">
        <v>0.91</v>
      </c>
      <c r="G409" s="34">
        <v/>
      </c>
      <c r="H409" s="35">
        <v>1.210</v>
      </c>
      <c r="I409" s="36">
        <f>ROUND(PRODUCT(E409:H409),2)</f>
        <v>1.10</v>
      </c>
      <c r="J409" s="32">
        <v/>
      </c>
      <c r="K409" s="32">
        <f/>
        <v/>
      </c>
      <c r="L409" s="32" t="s">
        <v/>
      </c>
      <c r="M409" s="32" t="s">
        <v/>
      </c>
      <c r="N409" s="32" t="s">
        <v/>
      </c>
      <!--$VAR_NUOVA_CELLA_PREZZI$-->
    </row>
    <row r="410" spans="1:16" ht="10.5" customHeight="1" thickTop="1" thickBot="1">
      <c r="B410" s="32" t="s">
        <v/>
      </c>
      <c r="C410" s="23" t="s">
        <v/>
      </c>
      <c r="D410" s="23" t="s">
        <v>2057</v>
      </c>
      <c r="E410" s="32">
        <v>1.57</v>
      </c>
      <c r="F410" s="33">
        <v>1.09</v>
      </c>
      <c r="G410" s="34">
        <v/>
      </c>
      <c r="H410" s="35">
        <v>1.085</v>
      </c>
      <c r="I410" s="36">
        <f>ROUND(PRODUCT(E410:H410),2)</f>
        <v>1.86</v>
      </c>
      <c r="J410" s="32">
        <v/>
      </c>
      <c r="K410" s="32">
        <f/>
        <v/>
      </c>
      <c r="L410" s="32" t="s">
        <v/>
      </c>
      <c r="M410" s="32" t="s">
        <v/>
      </c>
      <c r="N410" s="32" t="s">
        <v/>
      </c>
      <!--$VAR_NUOVA_CELLA_PREZZI$-->
    </row>
    <row r="411" spans="1:16" ht="10.5" customHeight="1" thickTop="1" thickBot="1">
      <c r="B411" s="32" t="s">
        <v/>
      </c>
      <c r="C411" s="23" t="s">
        <v/>
      </c>
      <c r="D411" s="23" t="s">
        <v>2064</v>
      </c>
      <c r="E411" s="32">
        <v/>
      </c>
      <c r="F411" s="33">
        <v>1.01</v>
      </c>
      <c r="G411" s="34">
        <v/>
      </c>
      <c r="H411" s="35">
        <v>1.450</v>
      </c>
      <c r="I411" s="36">
        <f>ROUND(PRODUCT(E411:H411),2)</f>
        <v>1.46</v>
      </c>
      <c r="J411" s="32">
        <v/>
      </c>
      <c r="K411" s="32">
        <f/>
        <v/>
      </c>
      <c r="L411" s="32" t="s">
        <v/>
      </c>
      <c r="M411" s="32" t="s">
        <v/>
      </c>
      <c r="N411" s="32" t="s">
        <v/>
      </c>
      <!--$VAR_NUOVA_CELLA_PREZZI$-->
    </row>
    <row r="412" spans="1:16" ht="10.5" customHeight="1" thickTop="1" thickBot="1">
      <c r="B412" s="32" t="s">
        <v/>
      </c>
      <c r="C412" s="23" t="s">
        <v/>
      </c>
      <c r="D412" s="23" t="s">
        <v>2071</v>
      </c>
      <c r="E412" s="32">
        <v/>
      </c>
      <c r="F412" s="33">
        <v>1.03</v>
      </c>
      <c r="G412" s="34">
        <v/>
      </c>
      <c r="H412" s="35">
        <v>1.650</v>
      </c>
      <c r="I412" s="36">
        <f>ROUND(PRODUCT(E412:H412),2)</f>
        <v>1.70</v>
      </c>
      <c r="J412" s="32">
        <v/>
      </c>
      <c r="K412" s="32">
        <f/>
        <v/>
      </c>
      <c r="L412" s="32" t="s">
        <v/>
      </c>
      <c r="M412" s="32" t="s">
        <v/>
      </c>
      <c r="N412" s="32" t="s">
        <v/>
      </c>
      <!--$VAR_NUOVA_CELLA_PREZZI$-->
    </row>
    <row r="413" spans="1:16" ht="10.5" customHeight="1" thickTop="1" thickBot="1">
      <c r="B413" s="32" t="s">
        <v/>
      </c>
      <c r="C413" s="23" t="s">
        <v/>
      </c>
      <c r="D413" s="23" t="s">
        <v>2078</v>
      </c>
      <c r="E413" s="32">
        <v/>
      </c>
      <c r="F413" s="33">
        <v>1.02</v>
      </c>
      <c r="G413" s="34">
        <v/>
      </c>
      <c r="H413" s="35">
        <v>1.970</v>
      </c>
      <c r="I413" s="36">
        <f>ROUND(PRODUCT(E413:H413),2)</f>
        <v>2.01</v>
      </c>
      <c r="J413" s="32">
        <v/>
      </c>
      <c r="K413" s="32">
        <f/>
        <v/>
      </c>
      <c r="L413" s="32" t="s">
        <v/>
      </c>
      <c r="M413" s="32" t="s">
        <v/>
      </c>
      <c r="N413" s="32" t="s">
        <v/>
      </c>
      <!--$VAR_NUOVA_CELLA_PREZZI$-->
    </row>
    <row r="414" spans="1:16" ht="10.5" customHeight="1" thickTop="1" thickBot="1">
      <c r="B414" s="32" t="s">
        <v/>
      </c>
      <c r="C414" s="23" t="s">
        <v/>
      </c>
      <c r="D414" s="23" t="s">
        <v>2085</v>
      </c>
      <c r="E414" s="32">
        <v/>
      </c>
      <c r="F414" s="33">
        <v>1.05</v>
      </c>
      <c r="G414" s="34">
        <v/>
      </c>
      <c r="H414" s="35">
        <v>1.950</v>
      </c>
      <c r="I414" s="36">
        <f>ROUND(PRODUCT(E414:H414),2)</f>
        <v>2.05</v>
      </c>
      <c r="J414" s="32">
        <v/>
      </c>
      <c r="K414" s="32">
        <f/>
        <v/>
      </c>
      <c r="L414" s="32" t="s">
        <v/>
      </c>
      <c r="M414" s="32" t="s">
        <v/>
      </c>
      <c r="N414" s="32" t="s">
        <v/>
      </c>
      <!--$VAR_NUOVA_CELLA_PREZZI$-->
    </row>
    <row r="415" spans="1:16" ht="10.5" customHeight="1" thickTop="1" thickBot="1">
      <c r="B415" s="32" t="s">
        <v/>
      </c>
      <c r="C415" s="23" t="s">
        <v/>
      </c>
      <c r="D415" s="23" t="s">
        <v>2092</v>
      </c>
      <c r="E415" s="32">
        <v/>
      </c>
      <c r="F415" s="33">
        <v>0.99</v>
      </c>
      <c r="G415" s="34">
        <v/>
      </c>
      <c r="H415" s="35">
        <v>1.910</v>
      </c>
      <c r="I415" s="36">
        <f>ROUND(PRODUCT(E415:H415),2)</f>
        <v>1.89</v>
      </c>
      <c r="J415" s="32">
        <v/>
      </c>
      <c r="K415" s="32">
        <f/>
        <v/>
      </c>
      <c r="L415" s="32" t="s">
        <v/>
      </c>
      <c r="M415" s="32" t="s">
        <v/>
      </c>
      <c r="N415" s="32" t="s">
        <v/>
      </c>
      <!--$VAR_NUOVA_CELLA_PREZZI$-->
    </row>
    <row r="416" spans="1:16" ht="10.5" customHeight="1" thickTop="1" thickBot="1">
      <c r="B416" s="32" t="s">
        <v/>
      </c>
      <c r="C416" s="23" t="s">
        <v/>
      </c>
      <c r="D416" s="32" t="s">
        <v/>
      </c>
      <c r="E416" s="32">
        <v/>
      </c>
      <c r="F416" s="33">
        <v/>
      </c>
      <c r="G416" s="34">
        <v/>
      </c>
      <c r="H416" s="35">
        <v/>
      </c>
      <c r="I416" s="36">
        <f/>
        <v/>
      </c>
      <c r="J416" s="32">
        <v/>
      </c>
      <c r="K416" s="32">
        <f/>
        <v/>
      </c>
      <c r="L416" s="32" t="s">
        <v/>
      </c>
      <c r="M416" s="32" t="s">
        <v/>
      </c>
      <c r="N416" s="32" t="s">
        <v>2099</v>
      </c>
      <!--$VAR_NUOVA_CELLA_PREZZI$-->
    </row>
    <row r="417" spans="1:16" ht="10.5" customHeight="1" thickTop="1" thickBot="1">
      <c r="B417" s="32" t="s">
        <v/>
      </c>
      <c r="C417" s="23" t="s">
        <v/>
      </c>
      <c r="D417" s="32" t="s">
        <v>2100</v>
      </c>
      <c r="E417" s="32">
        <v/>
      </c>
      <c r="F417" s="33">
        <v/>
      </c>
      <c r="G417" s="34">
        <v/>
      </c>
      <c r="H417" s="35">
        <v/>
      </c>
      <c r="I417" s="36">
        <f>ROUND(SUM(I402:I416),2)</f>
        <v>20.92</v>
      </c>
      <c r="J417" s="32">
        <v>44.63</v>
      </c>
      <c r="K417" s="32">
        <f>ROUND(PRODUCT(I417:J417),2)</f>
        <v>933.66</v>
      </c>
      <c r="L417" s="32" t="s">
        <v/>
      </c>
      <c r="M417" s="32" t="s">
        <v/>
      </c>
      <c r="N417" s="32" t="s">
        <v/>
      </c>
      <!--$VAR_NUOVA_CELLA_PREZZI$-->
    </row>
    <row r="418" spans="1:16" ht="10.5" customHeight="1" thickTop="1" thickBot="1">
      <c r="B418" s="32" t="s">
        <v/>
      </c>
      <c r="C418" s="23" t="s">
        <v/>
      </c>
      <c r="D418" s="32" t="s">
        <v>2106</v>
      </c>
      <c r="E418" s="32">
        <v/>
      </c>
      <c r="F418" s="33">
        <v/>
      </c>
      <c r="G418" s="34">
        <v/>
      </c>
      <c r="H418" s="35">
        <v/>
      </c>
      <c r="I418" s="36">
        <f/>
        <v/>
      </c>
      <c r="J418" s="32">
        <v/>
      </c>
      <c r="K418" s="32">
        <f/>
        <v/>
      </c>
      <c r="L418" s="32" t="s">
        <v/>
      </c>
      <c r="M418" s="32" t="s">
        <v/>
      </c>
      <c r="N418" s="32" t="s">
        <v/>
      </c>
      <!--$VAR_NUOVA_CELLA_PREZZI$-->
    </row>
    <row r="419" spans="1:16" ht="65.6666666666667" customHeight="1" thickTop="1" thickBot="1">
      <c r="B419" s="32" t="s">
        <v>2107</v>
      </c>
      <c r="C419" s="23" t="s">
        <v>2108</v>
      </c>
      <c r="D419" s="62" t="s">
        <v>2109</v>
      </c>
      <c r="E419" s="32">
        <v/>
      </c>
      <c r="F419" s="33">
        <v/>
      </c>
      <c r="G419" s="34">
        <v/>
      </c>
      <c r="H419" s="35">
        <v/>
      </c>
      <c r="I419" s="36">
        <f/>
        <v/>
      </c>
      <c r="J419" s="32">
        <v/>
      </c>
      <c r="K419" s="32">
        <f/>
        <v/>
      </c>
      <c r="L419" s="32" t="s">
        <v/>
      </c>
      <c r="M419" s="32" t="s">
        <v/>
      </c>
      <c r="N419" s="32" t="s">
        <v/>
      </c>
      <!--$VAR_NUOVA_CELLA_PREZZI$-->
    </row>
    <row r="420" spans="1:16" ht="10.5" customHeight="1" thickTop="1" thickBot="1">
      <c r="B420" s="32" t="s">
        <v/>
      </c>
      <c r="C420" s="23" t="s">
        <v/>
      </c>
      <c r="D420" s="23" t="s">
        <v>2110</v>
      </c>
      <c r="E420" s="32">
        <v/>
      </c>
      <c r="F420" s="33">
        <v/>
      </c>
      <c r="G420" s="34">
        <v/>
      </c>
      <c r="H420" s="35">
        <v/>
      </c>
      <c r="I420" s="36">
        <f/>
        <v/>
      </c>
      <c r="J420" s="32">
        <v/>
      </c>
      <c r="K420" s="32">
        <f/>
        <v/>
      </c>
      <c r="L420" s="32" t="s">
        <v/>
      </c>
      <c r="M420" s="32" t="s">
        <v/>
      </c>
      <c r="N420" s="32" t="s">
        <v/>
      </c>
      <!--$VAR_NUOVA_CELLA_PREZZI$-->
    </row>
    <row r="421" spans="1:16" ht="10.5" customHeight="1" thickTop="1" thickBot="1">
      <c r="B421" s="32" t="s">
        <v/>
      </c>
      <c r="C421" s="23" t="s">
        <v/>
      </c>
      <c r="D421" s="23" t="s">
        <v>2111</v>
      </c>
      <c r="E421" s="32">
        <v/>
      </c>
      <c r="F421" s="33">
        <v/>
      </c>
      <c r="G421" s="34">
        <v/>
      </c>
      <c r="H421" s="35">
        <v>0</v>
      </c>
      <c r="I421" s="36">
        <f>ROUND(PRODUCT(E421:H421),2)</f>
        <v>0.00</v>
      </c>
      <c r="J421" s="32">
        <v/>
      </c>
      <c r="K421" s="32">
        <f/>
        <v/>
      </c>
      <c r="L421" s="32" t="s">
        <v/>
      </c>
      <c r="M421" s="32" t="s">
        <v/>
      </c>
      <c r="N421" s="32" t="s">
        <v/>
      </c>
      <!--$VAR_NUOVA_CELLA_PREZZI$-->
    </row>
    <row r="422" spans="1:16" ht="10.5" customHeight="1" thickTop="1" thickBot="1">
      <c r="B422" s="32" t="s">
        <v/>
      </c>
      <c r="C422" s="23" t="s">
        <v/>
      </c>
      <c r="D422" s="23" t="s">
        <v>2118</v>
      </c>
      <c r="E422" s="32">
        <v>3.14</v>
      </c>
      <c r="F422" s="33">
        <v/>
      </c>
      <c r="G422" s="34">
        <v>1.085</v>
      </c>
      <c r="H422" s="35">
        <v>1.085</v>
      </c>
      <c r="I422" s="36">
        <f>ROUND(PRODUCT(E422:H422),2)</f>
        <v>3.70</v>
      </c>
      <c r="J422" s="32">
        <v/>
      </c>
      <c r="K422" s="32">
        <f/>
        <v/>
      </c>
      <c r="L422" s="32" t="s">
        <v/>
      </c>
      <c r="M422" s="32" t="s">
        <v/>
      </c>
      <c r="N422" s="32" t="s">
        <v/>
      </c>
      <!--$VAR_NUOVA_CELLA_PREZZI$-->
    </row>
    <row r="423" spans="1:16" ht="10.5" customHeight="1" thickTop="1" thickBot="1">
      <c r="B423" s="32" t="s">
        <v/>
      </c>
      <c r="C423" s="23" t="s">
        <v/>
      </c>
      <c r="D423" s="32" t="s">
        <v/>
      </c>
      <c r="E423" s="32">
        <v/>
      </c>
      <c r="F423" s="33">
        <v/>
      </c>
      <c r="G423" s="34">
        <v/>
      </c>
      <c r="H423" s="35">
        <v/>
      </c>
      <c r="I423" s="36">
        <f/>
        <v/>
      </c>
      <c r="J423" s="32">
        <v/>
      </c>
      <c r="K423" s="32">
        <f/>
        <v/>
      </c>
      <c r="L423" s="32" t="s">
        <v/>
      </c>
      <c r="M423" s="32" t="s">
        <v/>
      </c>
      <c r="N423" s="32" t="s">
        <v>2125</v>
      </c>
      <!--$VAR_NUOVA_CELLA_PREZZI$-->
    </row>
    <row r="424" spans="1:16" ht="10.5" customHeight="1" thickTop="1" thickBot="1">
      <c r="B424" s="32" t="s">
        <v/>
      </c>
      <c r="C424" s="23" t="s">
        <v/>
      </c>
      <c r="D424" s="32" t="s">
        <v>2126</v>
      </c>
      <c r="E424" s="32">
        <v/>
      </c>
      <c r="F424" s="33">
        <v/>
      </c>
      <c r="G424" s="34">
        <v/>
      </c>
      <c r="H424" s="35">
        <v/>
      </c>
      <c r="I424" s="36">
        <f>ROUND(SUM(I420:I423),2)</f>
        <v>3.70</v>
      </c>
      <c r="J424" s="32">
        <v>75.28</v>
      </c>
      <c r="K424" s="32">
        <f>ROUND(PRODUCT(I424:J424),2)</f>
        <v>278.54</v>
      </c>
      <c r="L424" s="32" t="s">
        <v/>
      </c>
      <c r="M424" s="32" t="s">
        <v/>
      </c>
      <c r="N424" s="32" t="s">
        <v/>
      </c>
      <!--$VAR_NUOVA_CELLA_PREZZI$-->
    </row>
    <row r="425" spans="1:16" ht="10.5" customHeight="1" thickTop="1" thickBot="1">
      <c r="B425" s="32" t="s">
        <v/>
      </c>
      <c r="C425" s="23" t="s">
        <v/>
      </c>
      <c r="D425" s="32" t="s">
        <v>2132</v>
      </c>
      <c r="E425" s="32">
        <v/>
      </c>
      <c r="F425" s="33">
        <v/>
      </c>
      <c r="G425" s="34">
        <v/>
      </c>
      <c r="H425" s="35">
        <v/>
      </c>
      <c r="I425" s="36">
        <f/>
        <v/>
      </c>
      <c r="J425" s="32">
        <v/>
      </c>
      <c r="K425" s="32">
        <f/>
        <v/>
      </c>
      <c r="L425" s="32" t="s">
        <v/>
      </c>
      <c r="M425" s="32" t="s">
        <v/>
      </c>
      <c r="N425" s="32" t="s">
        <v/>
      </c>
      <!--$VAR_NUOVA_CELLA_PREZZI$-->
    </row>
    <row r="426" spans="1:16" ht="29.5" customHeight="1" thickTop="1" thickBot="1">
      <c r="B426" s="32" t="s">
        <v>2133</v>
      </c>
      <c r="C426" s="23" t="s">
        <v>2134</v>
      </c>
      <c r="D426" s="62" t="s">
        <v>2135</v>
      </c>
      <c r="E426" s="32">
        <v/>
      </c>
      <c r="F426" s="33">
        <v/>
      </c>
      <c r="G426" s="34">
        <v/>
      </c>
      <c r="H426" s="35">
        <v/>
      </c>
      <c r="I426" s="36">
        <f/>
        <v/>
      </c>
      <c r="J426" s="32">
        <v/>
      </c>
      <c r="K426" s="32">
        <f/>
        <v/>
      </c>
      <c r="L426" s="32" t="s">
        <v/>
      </c>
      <c r="M426" s="32" t="s">
        <v/>
      </c>
      <c r="N426" s="32" t="s">
        <v/>
      </c>
      <!--$VAR_NUOVA_CELLA_PREZZI$-->
    </row>
    <row r="427" spans="1:16" ht="10.5" customHeight="1" thickTop="1" thickBot="1">
      <c r="B427" s="32" t="s">
        <v/>
      </c>
      <c r="C427" s="23" t="s">
        <v/>
      </c>
      <c r="D427" s="23" t="s">
        <v>2136</v>
      </c>
      <c r="E427" s="32">
        <v/>
      </c>
      <c r="F427" s="33">
        <v/>
      </c>
      <c r="G427" s="34">
        <v/>
      </c>
      <c r="H427" s="35">
        <v/>
      </c>
      <c r="I427" s="36">
        <f/>
        <v/>
      </c>
      <c r="J427" s="32">
        <v/>
      </c>
      <c r="K427" s="32">
        <f/>
        <v/>
      </c>
      <c r="L427" s="32" t="s">
        <v/>
      </c>
      <c r="M427" s="32" t="s">
        <v/>
      </c>
      <c r="N427" s="32" t="s">
        <v/>
      </c>
      <!--$VAR_NUOVA_CELLA_PREZZI$-->
    </row>
    <row r="428" spans="1:16" ht="10.5" customHeight="1" thickTop="1" thickBot="1">
      <c r="B428" s="32" t="s">
        <v/>
      </c>
      <c r="C428" s="23" t="s">
        <v/>
      </c>
      <c r="D428" s="23" t="s">
        <v>2137</v>
      </c>
      <c r="E428" s="32">
        <v/>
      </c>
      <c r="F428" s="33">
        <v/>
      </c>
      <c r="G428" s="34">
        <v/>
      </c>
      <c r="H428" s="35">
        <v/>
      </c>
      <c r="I428" s="36">
        <f>ROUND(PRODUCT(E428:H428,20.92),2)</f>
        <v>20.92</v>
      </c>
      <c r="J428" s="32">
        <v/>
      </c>
      <c r="K428" s="32">
        <f/>
        <v/>
      </c>
      <c r="L428" s="32" t="s">
        <v/>
      </c>
      <c r="M428" s="32" t="s">
        <v/>
      </c>
      <c r="N428" s="32" t="s">
        <v/>
      </c>
      <!--$VAR_NUOVA_CELLA_PREZZI$-->
    </row>
    <row r="429" spans="1:16" ht="10.5" customHeight="1" thickTop="1" thickBot="1">
      <c r="B429" s="32" t="s">
        <v/>
      </c>
      <c r="C429" s="23" t="s">
        <v/>
      </c>
      <c r="D429" s="23" t="s">
        <v>2144</v>
      </c>
      <c r="E429" s="32">
        <v/>
      </c>
      <c r="F429" s="33">
        <v/>
      </c>
      <c r="G429" s="34">
        <v/>
      </c>
      <c r="H429" s="35">
        <v/>
      </c>
      <c r="I429" s="36">
        <f>ROUND(PRODUCT(E429:H429,3.70),2)</f>
        <v>3.70</v>
      </c>
      <c r="J429" s="32">
        <v/>
      </c>
      <c r="K429" s="32">
        <f/>
        <v/>
      </c>
      <c r="L429" s="32" t="s">
        <v/>
      </c>
      <c r="M429" s="32" t="s">
        <v/>
      </c>
      <c r="N429" s="32" t="s">
        <v/>
      </c>
      <!--$VAR_NUOVA_CELLA_PREZZI$-->
    </row>
    <row r="430" spans="1:16" ht="10.5" customHeight="1" thickTop="1" thickBot="1">
      <c r="B430" s="32" t="s">
        <v/>
      </c>
      <c r="C430" s="23" t="s">
        <v/>
      </c>
      <c r="D430" s="32" t="s">
        <v/>
      </c>
      <c r="E430" s="32">
        <v/>
      </c>
      <c r="F430" s="33">
        <v/>
      </c>
      <c r="G430" s="34">
        <v/>
      </c>
      <c r="H430" s="35">
        <v/>
      </c>
      <c r="I430" s="36">
        <f/>
        <v/>
      </c>
      <c r="J430" s="32">
        <v/>
      </c>
      <c r="K430" s="32">
        <f/>
        <v/>
      </c>
      <c r="L430" s="32" t="s">
        <v/>
      </c>
      <c r="M430" s="32" t="s">
        <v/>
      </c>
      <c r="N430" s="32" t="s">
        <v>2151</v>
      </c>
      <!--$VAR_NUOVA_CELLA_PREZZI$-->
    </row>
    <row r="431" spans="1:16" ht="10.5" customHeight="1" thickTop="1" thickBot="1">
      <c r="B431" s="32" t="s">
        <v/>
      </c>
      <c r="C431" s="23" t="s">
        <v/>
      </c>
      <c r="D431" s="32" t="s">
        <v>2152</v>
      </c>
      <c r="E431" s="32">
        <v/>
      </c>
      <c r="F431" s="33">
        <v/>
      </c>
      <c r="G431" s="34">
        <v/>
      </c>
      <c r="H431" s="35">
        <v/>
      </c>
      <c r="I431" s="36">
        <f>ROUND(SUM(I427:I430),2)</f>
        <v>24.62</v>
      </c>
      <c r="J431" s="32">
        <v>2.39</v>
      </c>
      <c r="K431" s="32">
        <f>ROUND(PRODUCT(I431:J431),2)</f>
        <v>58.84</v>
      </c>
      <c r="L431" s="32" t="s">
        <v/>
      </c>
      <c r="M431" s="32" t="s">
        <v/>
      </c>
      <c r="N431" s="32" t="s">
        <v/>
      </c>
      <!--$VAR_NUOVA_CELLA_PREZZI$-->
    </row>
    <row r="432" spans="1:16" ht="10.5" customHeight="1" thickTop="1" thickBot="1">
      <c r="B432" s="32" t="s">
        <v/>
      </c>
      <c r="C432" s="23" t="s">
        <v/>
      </c>
      <c r="D432" s="32" t="s">
        <v>2158</v>
      </c>
      <c r="E432" s="32">
        <v/>
      </c>
      <c r="F432" s="33">
        <v/>
      </c>
      <c r="G432" s="34">
        <v/>
      </c>
      <c r="H432" s="35">
        <v/>
      </c>
      <c r="I432" s="36">
        <f/>
        <v/>
      </c>
      <c r="J432" s="32">
        <v/>
      </c>
      <c r="K432" s="32">
        <f/>
        <v/>
      </c>
      <c r="L432" s="32" t="s">
        <v/>
      </c>
      <c r="M432" s="32" t="s">
        <v/>
      </c>
      <c r="N432" s="32" t="s">
        <v/>
      </c>
      <!--$VAR_NUOVA_CELLA_PREZZI$-->
    </row>
    <row r="433" spans="1:16" ht="32.1666666666667" customHeight="1" thickTop="1" thickBot="1">
      <c r="B433" s="32" t="s">
        <v>2159</v>
      </c>
      <c r="C433" s="23" t="s">
        <v>2160</v>
      </c>
      <c r="D433" s="62" t="s">
        <v>2161</v>
      </c>
      <c r="E433" s="32">
        <v/>
      </c>
      <c r="F433" s="33">
        <v/>
      </c>
      <c r="G433" s="34">
        <v/>
      </c>
      <c r="H433" s="35">
        <v/>
      </c>
      <c r="I433" s="36">
        <f/>
        <v/>
      </c>
      <c r="J433" s="32">
        <v/>
      </c>
      <c r="K433" s="32">
        <f/>
        <v/>
      </c>
      <c r="L433" s="32" t="s">
        <v/>
      </c>
      <c r="M433" s="32" t="s">
        <v/>
      </c>
      <c r="N433" s="32" t="s">
        <v/>
      </c>
      <!--$VAR_NUOVA_CELLA_PREZZI$-->
    </row>
    <row r="434" spans="1:16" ht="10.5" customHeight="1" thickTop="1" thickBot="1">
      <c r="B434" s="32" t="s">
        <v/>
      </c>
      <c r="C434" s="23" t="s">
        <v/>
      </c>
      <c r="D434" s="23" t="s">
        <v>2162</v>
      </c>
      <c r="E434" s="32">
        <v/>
      </c>
      <c r="F434" s="33">
        <v/>
      </c>
      <c r="G434" s="34">
        <v/>
      </c>
      <c r="H434" s="35">
        <v/>
      </c>
      <c r="I434" s="36">
        <f/>
        <v/>
      </c>
      <c r="J434" s="32">
        <v/>
      </c>
      <c r="K434" s="32">
        <f/>
        <v/>
      </c>
      <c r="L434" s="32" t="s">
        <v/>
      </c>
      <c r="M434" s="32" t="s">
        <v/>
      </c>
      <c r="N434" s="32" t="s">
        <v/>
      </c>
      <!--$VAR_NUOVA_CELLA_PREZZI$-->
    </row>
    <row r="435" spans="1:16" ht="10.5" customHeight="1" thickTop="1" thickBot="1">
      <c r="B435" s="32" t="s">
        <v/>
      </c>
      <c r="C435" s="23" t="s">
        <v/>
      </c>
      <c r="D435" s="23" t="s">
        <v>2163</v>
      </c>
      <c r="E435" s="32">
        <v/>
      </c>
      <c r="F435" s="33">
        <v/>
      </c>
      <c r="G435" s="34">
        <v/>
      </c>
      <c r="H435" s="35">
        <v/>
      </c>
      <c r="I435" s="36">
        <f>ROUND(PRODUCT(E435:H435,24.62),2)</f>
        <v>24.62</v>
      </c>
      <c r="J435" s="32">
        <v/>
      </c>
      <c r="K435" s="32">
        <f/>
        <v/>
      </c>
      <c r="L435" s="32" t="s">
        <v/>
      </c>
      <c r="M435" s="32" t="s">
        <v/>
      </c>
      <c r="N435" s="32" t="s">
        <v/>
      </c>
      <!--$VAR_NUOVA_CELLA_PREZZI$-->
    </row>
    <row r="436" spans="1:16" ht="10.5" customHeight="1" thickTop="1" thickBot="1">
      <c r="B436" s="32" t="s">
        <v/>
      </c>
      <c r="C436" s="23" t="s">
        <v/>
      </c>
      <c r="D436" s="32" t="s">
        <v/>
      </c>
      <c r="E436" s="32">
        <v/>
      </c>
      <c r="F436" s="33">
        <v/>
      </c>
      <c r="G436" s="34">
        <v/>
      </c>
      <c r="H436" s="35">
        <v/>
      </c>
      <c r="I436" s="36">
        <f/>
        <v/>
      </c>
      <c r="J436" s="32">
        <v/>
      </c>
      <c r="K436" s="32">
        <f/>
        <v/>
      </c>
      <c r="L436" s="32" t="s">
        <v/>
      </c>
      <c r="M436" s="32" t="s">
        <v/>
      </c>
      <c r="N436" s="32" t="s">
        <v>2170</v>
      </c>
      <!--$VAR_NUOVA_CELLA_PREZZI$-->
    </row>
    <row r="437" spans="1:16" ht="10.5" customHeight="1" thickTop="1" thickBot="1">
      <c r="B437" s="32" t="s">
        <v/>
      </c>
      <c r="C437" s="23" t="s">
        <v/>
      </c>
      <c r="D437" s="32" t="s">
        <v>2171</v>
      </c>
      <c r="E437" s="32">
        <v/>
      </c>
      <c r="F437" s="33">
        <v/>
      </c>
      <c r="G437" s="34">
        <v/>
      </c>
      <c r="H437" s="35">
        <v/>
      </c>
      <c r="I437" s="36">
        <f>ROUND(SUM(I434:I436),2)</f>
        <v>24.62</v>
      </c>
      <c r="J437" s="32">
        <v>7.33</v>
      </c>
      <c r="K437" s="32">
        <f>ROUND(PRODUCT(I437:J437),2)</f>
        <v>180.46</v>
      </c>
      <c r="L437" s="32" t="s">
        <v/>
      </c>
      <c r="M437" s="32" t="s">
        <v/>
      </c>
      <c r="N437" s="32" t="s">
        <v/>
      </c>
      <!--$VAR_NUOVA_CELLA_PREZZI$-->
    </row>
    <row r="438" spans="1:16" ht="10.5" customHeight="1" thickTop="1" thickBot="1">
      <c r="B438" s="32" t="s">
        <v/>
      </c>
      <c r="C438" s="23" t="s">
        <v/>
      </c>
      <c r="D438" s="32" t="s">
        <v>2177</v>
      </c>
      <c r="E438" s="32">
        <v/>
      </c>
      <c r="F438" s="33">
        <v/>
      </c>
      <c r="G438" s="34">
        <v/>
      </c>
      <c r="H438" s="35">
        <v/>
      </c>
      <c r="I438" s="36">
        <f/>
        <v/>
      </c>
      <c r="J438" s="32">
        <v/>
      </c>
      <c r="K438" s="32">
        <f/>
        <v/>
      </c>
      <c r="L438" s="32" t="s">
        <v/>
      </c>
      <c r="M438" s="32" t="s">
        <v/>
      </c>
      <c r="N438" s="32" t="s">
        <v/>
      </c>
      <!--$VAR_NUOVA_CELLA_PREZZI$-->
    </row>
    <row r="439" spans="1:16" ht="48.5" customHeight="1" thickTop="1" thickBot="1">
      <c r="B439" s="32" t="s">
        <v>2178</v>
      </c>
      <c r="C439" s="23" t="s">
        <v>2179</v>
      </c>
      <c r="D439" s="62" t="s">
        <v>2180</v>
      </c>
      <c r="E439" s="32">
        <v/>
      </c>
      <c r="F439" s="33">
        <v/>
      </c>
      <c r="G439" s="34">
        <v/>
      </c>
      <c r="H439" s="35">
        <v/>
      </c>
      <c r="I439" s="36">
        <f/>
        <v/>
      </c>
      <c r="J439" s="32">
        <v/>
      </c>
      <c r="K439" s="32">
        <f/>
        <v/>
      </c>
      <c r="L439" s="32" t="s">
        <v/>
      </c>
      <c r="M439" s="32" t="s">
        <v/>
      </c>
      <c r="N439" s="32" t="s">
        <v/>
      </c>
      <!--$VAR_NUOVA_CELLA_PREZZI$-->
    </row>
    <row r="440" spans="1:16" ht="10.5" customHeight="1" thickTop="1" thickBot="1">
      <c r="B440" s="32" t="s">
        <v/>
      </c>
      <c r="C440" s="23" t="s">
        <v/>
      </c>
      <c r="D440" s="23" t="s">
        <v>2181</v>
      </c>
      <c r="E440" s="32">
        <v/>
      </c>
      <c r="F440" s="33">
        <v/>
      </c>
      <c r="G440" s="34">
        <v/>
      </c>
      <c r="H440" s="35">
        <v/>
      </c>
      <c r="I440" s="36">
        <f/>
        <v/>
      </c>
      <c r="J440" s="32">
        <v/>
      </c>
      <c r="K440" s="32">
        <f/>
        <v/>
      </c>
      <c r="L440" s="32" t="s">
        <v/>
      </c>
      <c r="M440" s="32" t="s">
        <v/>
      </c>
      <c r="N440" s="32" t="s">
        <v/>
      </c>
      <!--$VAR_NUOVA_CELLA_PREZZI$-->
    </row>
    <row r="441" spans="1:16" ht="10.5" customHeight="1" thickTop="1" thickBot="1">
      <c r="B441" s="32" t="s">
        <v/>
      </c>
      <c r="C441" s="23" t="s">
        <v/>
      </c>
      <c r="D441" s="23" t="s">
        <v>2182</v>
      </c>
      <c r="E441" s="32">
        <v/>
      </c>
      <c r="F441" s="33">
        <v/>
      </c>
      <c r="G441" s="34">
        <v/>
      </c>
      <c r="H441" s="35">
        <v/>
      </c>
      <c r="I441" s="36">
        <f>ROUND(PRODUCT(E441:H441,24.62),2)</f>
        <v>24.62</v>
      </c>
      <c r="J441" s="32">
        <v/>
      </c>
      <c r="K441" s="32">
        <f/>
        <v/>
      </c>
      <c r="L441" s="32" t="s">
        <v/>
      </c>
      <c r="M441" s="32" t="s">
        <v/>
      </c>
      <c r="N441" s="32" t="s">
        <v/>
      </c>
      <!--$VAR_NUOVA_CELLA_PREZZI$-->
    </row>
    <row r="442" spans="1:16" ht="10.5" customHeight="1" thickTop="1" thickBot="1">
      <c r="B442" s="32" t="s">
        <v/>
      </c>
      <c r="C442" s="23" t="s">
        <v/>
      </c>
      <c r="D442" s="32" t="s">
        <v/>
      </c>
      <c r="E442" s="32">
        <v/>
      </c>
      <c r="F442" s="33">
        <v/>
      </c>
      <c r="G442" s="34">
        <v/>
      </c>
      <c r="H442" s="35">
        <v/>
      </c>
      <c r="I442" s="36">
        <f/>
        <v/>
      </c>
      <c r="J442" s="32">
        <v/>
      </c>
      <c r="K442" s="32">
        <f/>
        <v/>
      </c>
      <c r="L442" s="32" t="s">
        <v/>
      </c>
      <c r="M442" s="32" t="s">
        <v/>
      </c>
      <c r="N442" s="32" t="s">
        <v>2189</v>
      </c>
      <!--$VAR_NUOVA_CELLA_PREZZI$-->
    </row>
    <row r="443" spans="1:16" ht="10.5" customHeight="1" thickTop="1" thickBot="1">
      <c r="B443" s="32" t="s">
        <v/>
      </c>
      <c r="C443" s="23" t="s">
        <v/>
      </c>
      <c r="D443" s="32" t="s">
        <v>2190</v>
      </c>
      <c r="E443" s="32">
        <v/>
      </c>
      <c r="F443" s="33">
        <v/>
      </c>
      <c r="G443" s="34">
        <v/>
      </c>
      <c r="H443" s="35">
        <v/>
      </c>
      <c r="I443" s="36">
        <f>ROUND(SUM(I440:I442),2)</f>
        <v>24.62</v>
      </c>
      <c r="J443" s="32">
        <v>18.12</v>
      </c>
      <c r="K443" s="32">
        <f>ROUND(PRODUCT(I443:J443),2)</f>
        <v>446.11</v>
      </c>
      <c r="L443" s="32" t="s">
        <v/>
      </c>
      <c r="M443" s="32" t="s">
        <v/>
      </c>
      <c r="N443" s="32" t="s">
        <v/>
      </c>
      <!--$VAR_NUOVA_CELLA_PREZZI$-->
    </row>
    <row r="444" spans="1:16" ht="10.5" customHeight="1" thickTop="1" thickBot="1">
      <c r="B444" s="32" t="s">
        <v/>
      </c>
      <c r="C444" s="23" t="s">
        <v/>
      </c>
      <c r="D444" s="32" t="s">
        <v>2196</v>
      </c>
      <c r="E444" s="32">
        <v/>
      </c>
      <c r="F444" s="33">
        <v/>
      </c>
      <c r="G444" s="34">
        <v/>
      </c>
      <c r="H444" s="35">
        <v/>
      </c>
      <c r="I444" s="36">
        <f/>
        <v/>
      </c>
      <c r="J444" s="32">
        <v/>
      </c>
      <c r="K444" s="32">
        <f/>
        <v/>
      </c>
      <c r="L444" s="32" t="s">
        <v/>
      </c>
      <c r="M444" s="32" t="s">
        <v/>
      </c>
      <c r="N444" s="32" t="s">
        <v/>
      </c>
      <!--$VAR_NUOVA_CELLA_PREZZI$-->
    </row>
    <row r="445" spans="1:16" ht="12.8333333333333" customHeight="1" thickTop="1" thickBot="1">
      <c r="B445" s="32" t="s">
        <v>2197</v>
      </c>
      <c r="C445" s="23" t="s">
        <v>2198</v>
      </c>
      <c r="D445" s="62" t="s">
        <v>2199</v>
      </c>
      <c r="E445" s="32">
        <v/>
      </c>
      <c r="F445" s="33">
        <v/>
      </c>
      <c r="G445" s="34">
        <v/>
      </c>
      <c r="H445" s="35">
        <v/>
      </c>
      <c r="I445" s="36">
        <f/>
        <v/>
      </c>
      <c r="J445" s="32">
        <v/>
      </c>
      <c r="K445" s="32">
        <f/>
        <v/>
      </c>
      <c r="L445" s="32" t="s">
        <v/>
      </c>
      <c r="M445" s="32" t="s">
        <v/>
      </c>
      <c r="N445" s="32" t="s">
        <v/>
      </c>
      <!--$VAR_NUOVA_CELLA_PREZZI$-->
    </row>
    <row r="446" spans="1:16" ht="10.5" customHeight="1" thickTop="1" thickBot="1">
      <c r="B446" s="32" t="s">
        <v/>
      </c>
      <c r="C446" s="23" t="s">
        <v/>
      </c>
      <c r="D446" s="23" t="s">
        <v>2200</v>
      </c>
      <c r="E446" s="32">
        <v/>
      </c>
      <c r="F446" s="33">
        <v/>
      </c>
      <c r="G446" s="34">
        <v/>
      </c>
      <c r="H446" s="35">
        <v/>
      </c>
      <c r="I446" s="36">
        <f/>
        <v/>
      </c>
      <c r="J446" s="32">
        <v/>
      </c>
      <c r="K446" s="32">
        <f/>
        <v/>
      </c>
      <c r="L446" s="32" t="s">
        <v/>
      </c>
      <c r="M446" s="32" t="s">
        <v/>
      </c>
      <c r="N446" s="32" t="s">
        <v/>
      </c>
      <!--$VAR_NUOVA_CELLA_PREZZI$-->
    </row>
    <row r="447" spans="1:16" ht="10.5" customHeight="1" thickTop="1" thickBot="1">
      <c r="B447" s="32" t="s">
        <v/>
      </c>
      <c r="C447" s="23" t="s">
        <v/>
      </c>
      <c r="D447" s="23" t="s">
        <v>2201</v>
      </c>
      <c r="E447" s="32">
        <v/>
      </c>
      <c r="F447" s="33">
        <v>2.17</v>
      </c>
      <c r="G447" s="34">
        <v/>
      </c>
      <c r="H447" s="35">
        <v>1.085</v>
      </c>
      <c r="I447" s="36">
        <f>ROUND(PRODUCT(E447:H447),2)</f>
        <v>2.35</v>
      </c>
      <c r="J447" s="32">
        <v/>
      </c>
      <c r="K447" s="32">
        <f/>
        <v/>
      </c>
      <c r="L447" s="32" t="s">
        <v/>
      </c>
      <c r="M447" s="32" t="s">
        <v/>
      </c>
      <c r="N447" s="32" t="s">
        <v/>
      </c>
      <!--$VAR_NUOVA_CELLA_PREZZI$-->
    </row>
    <row r="448" spans="1:16" ht="10.5" customHeight="1" thickTop="1" thickBot="1">
      <c r="B448" s="32" t="s">
        <v/>
      </c>
      <c r="C448" s="23" t="s">
        <v/>
      </c>
      <c r="D448" s="32" t="s">
        <v/>
      </c>
      <c r="E448" s="32">
        <v/>
      </c>
      <c r="F448" s="33">
        <v/>
      </c>
      <c r="G448" s="34">
        <v/>
      </c>
      <c r="H448" s="35">
        <v/>
      </c>
      <c r="I448" s="36">
        <f/>
        <v/>
      </c>
      <c r="J448" s="32">
        <v/>
      </c>
      <c r="K448" s="32">
        <f/>
        <v/>
      </c>
      <c r="L448" s="32" t="s">
        <v/>
      </c>
      <c r="M448" s="32" t="s">
        <v/>
      </c>
      <c r="N448" s="32" t="s">
        <v>2208</v>
      </c>
      <!--$VAR_NUOVA_CELLA_PREZZI$-->
    </row>
    <row r="449" spans="1:16" ht="10.5" customHeight="1" thickTop="1" thickBot="1">
      <c r="B449" s="32" t="s">
        <v/>
      </c>
      <c r="C449" s="23" t="s">
        <v/>
      </c>
      <c r="D449" s="32" t="s">
        <v>2209</v>
      </c>
      <c r="E449" s="32">
        <v/>
      </c>
      <c r="F449" s="33">
        <v/>
      </c>
      <c r="G449" s="34">
        <v/>
      </c>
      <c r="H449" s="35">
        <v/>
      </c>
      <c r="I449" s="36">
        <f>ROUND(SUM(I446:I448),2)</f>
        <v>2.35</v>
      </c>
      <c r="J449" s="32">
        <v>34.91</v>
      </c>
      <c r="K449" s="32">
        <f>ROUND(PRODUCT(I449:J449),2)</f>
        <v>82.04</v>
      </c>
      <c r="L449" s="32" t="s">
        <v/>
      </c>
      <c r="M449" s="32" t="s">
        <v/>
      </c>
      <c r="N449" s="32" t="s">
        <v/>
      </c>
      <!--$VAR_NUOVA_CELLA_PREZZI$-->
    </row>
    <row r="450" spans="1:16" ht="10.5" customHeight="1" thickTop="1" thickBot="1">
      <c r="B450" s="32" t="s">
        <v/>
      </c>
      <c r="C450" s="23" t="s">
        <v/>
      </c>
      <c r="D450" s="32" t="s">
        <v>2215</v>
      </c>
      <c r="E450" s="32">
        <v/>
      </c>
      <c r="F450" s="33">
        <v/>
      </c>
      <c r="G450" s="34">
        <v/>
      </c>
      <c r="H450" s="35">
        <v/>
      </c>
      <c r="I450" s="36">
        <f/>
        <v/>
      </c>
      <c r="J450" s="32">
        <v/>
      </c>
      <c r="K450" s="32">
        <f/>
        <v/>
      </c>
      <c r="L450" s="32" t="s">
        <v/>
      </c>
      <c r="M450" s="32" t="s">
        <v/>
      </c>
      <c r="N450" s="32" t="s">
        <v/>
      </c>
      <!--$VAR_NUOVA_CELLA_PREZZI$-->
    </row>
    <row r="451" spans="1:16" ht="126" customHeight="1" thickTop="1" thickBot="1">
      <c r="B451" s="32" t="s">
        <v>2216</v>
      </c>
      <c r="C451" s="23" t="s">
        <v>2217</v>
      </c>
      <c r="D451" s="62" t="s">
        <v>2218</v>
      </c>
      <c r="E451" s="32">
        <v/>
      </c>
      <c r="F451" s="33">
        <v/>
      </c>
      <c r="G451" s="34">
        <v/>
      </c>
      <c r="H451" s="35">
        <v/>
      </c>
      <c r="I451" s="36">
        <f/>
        <v/>
      </c>
      <c r="J451" s="32">
        <v/>
      </c>
      <c r="K451" s="32">
        <f/>
        <v/>
      </c>
      <c r="L451" s="32" t="s">
        <v/>
      </c>
      <c r="M451" s="32" t="s">
        <v/>
      </c>
      <c r="N451" s="32" t="s">
        <v/>
      </c>
      <!--$VAR_NUOVA_CELLA_PREZZI$-->
    </row>
    <row r="452" spans="1:16" ht="10.5" customHeight="1" thickTop="1" thickBot="1">
      <c r="B452" s="32" t="s">
        <v/>
      </c>
      <c r="C452" s="23" t="s">
        <v/>
      </c>
      <c r="D452" s="23" t="s">
        <v>2219</v>
      </c>
      <c r="E452" s="32">
        <v/>
      </c>
      <c r="F452" s="33">
        <v/>
      </c>
      <c r="G452" s="34">
        <v/>
      </c>
      <c r="H452" s="35">
        <v/>
      </c>
      <c r="I452" s="36">
        <f/>
        <v/>
      </c>
      <c r="J452" s="32">
        <v/>
      </c>
      <c r="K452" s="32">
        <f/>
        <v/>
      </c>
      <c r="L452" s="32" t="s">
        <v/>
      </c>
      <c r="M452" s="32" t="s">
        <v/>
      </c>
      <c r="N452" s="32" t="s">
        <v/>
      </c>
      <!--$VAR_NUOVA_CELLA_PREZZI$-->
    </row>
    <row r="453" spans="1:16" ht="10.5" customHeight="1" thickTop="1" thickBot="1">
      <c r="B453" s="32" t="s">
        <v/>
      </c>
      <c r="C453" s="23" t="s">
        <v/>
      </c>
      <c r="D453" s="23" t="s">
        <v>2220</v>
      </c>
      <c r="E453" s="32">
        <v/>
      </c>
      <c r="F453" s="33">
        <v/>
      </c>
      <c r="G453" s="34">
        <v/>
      </c>
      <c r="H453" s="35">
        <v>0</v>
      </c>
      <c r="I453" s="36">
        <f>ROUND(PRODUCT(E453:H453),2)</f>
        <v>0.00</v>
      </c>
      <c r="J453" s="32">
        <v/>
      </c>
      <c r="K453" s="32">
        <f/>
        <v/>
      </c>
      <c r="L453" s="32" t="s">
        <v/>
      </c>
      <c r="M453" s="32" t="s">
        <v/>
      </c>
      <c r="N453" s="32" t="s">
        <v/>
      </c>
      <!--$VAR_NUOVA_CELLA_PREZZI$-->
    </row>
    <row r="454" spans="1:16" ht="10.5" customHeight="1" thickTop="1" thickBot="1">
      <c r="B454" s="32" t="s">
        <v/>
      </c>
      <c r="C454" s="23" t="s">
        <v/>
      </c>
      <c r="D454" s="23" t="s">
        <v>2227</v>
      </c>
      <c r="E454" s="32">
        <v/>
      </c>
      <c r="F454" s="33">
        <v>0.80</v>
      </c>
      <c r="G454" s="34">
        <v/>
      </c>
      <c r="H454" s="35">
        <v>1.210</v>
      </c>
      <c r="I454" s="36">
        <f>ROUND(PRODUCT(E454:H454),2)</f>
        <v>0.97</v>
      </c>
      <c r="J454" s="32">
        <v/>
      </c>
      <c r="K454" s="32">
        <f/>
        <v/>
      </c>
      <c r="L454" s="32" t="s">
        <v/>
      </c>
      <c r="M454" s="32" t="s">
        <v/>
      </c>
      <c r="N454" s="32" t="s">
        <v/>
      </c>
      <!--$VAR_NUOVA_CELLA_PREZZI$-->
    </row>
    <row r="455" spans="1:16" ht="10.5" customHeight="1" thickTop="1" thickBot="1">
      <c r="B455" s="32" t="s">
        <v/>
      </c>
      <c r="C455" s="23" t="s">
        <v/>
      </c>
      <c r="D455" s="23" t="s">
        <v>2234</v>
      </c>
      <c r="E455" s="32">
        <v/>
      </c>
      <c r="F455" s="33">
        <v>0.84</v>
      </c>
      <c r="G455" s="34">
        <v/>
      </c>
      <c r="H455" s="35">
        <v>1.310</v>
      </c>
      <c r="I455" s="36">
        <f>ROUND(PRODUCT(E455:H455),2)</f>
        <v>1.10</v>
      </c>
      <c r="J455" s="32">
        <v/>
      </c>
      <c r="K455" s="32">
        <f/>
        <v/>
      </c>
      <c r="L455" s="32" t="s">
        <v/>
      </c>
      <c r="M455" s="32" t="s">
        <v/>
      </c>
      <c r="N455" s="32" t="s">
        <v/>
      </c>
      <!--$VAR_NUOVA_CELLA_PREZZI$-->
    </row>
    <row r="456" spans="1:16" ht="10.5" customHeight="1" thickTop="1" thickBot="1">
      <c r="B456" s="32" t="s">
        <v/>
      </c>
      <c r="C456" s="23" t="s">
        <v/>
      </c>
      <c r="D456" s="23" t="s">
        <v>2241</v>
      </c>
      <c r="E456" s="32">
        <v/>
      </c>
      <c r="F456" s="33">
        <v>1.11</v>
      </c>
      <c r="G456" s="34">
        <v/>
      </c>
      <c r="H456" s="35">
        <v>1.960</v>
      </c>
      <c r="I456" s="36">
        <f>ROUND(PRODUCT(E456:H456),2)</f>
        <v>2.18</v>
      </c>
      <c r="J456" s="32">
        <v/>
      </c>
      <c r="K456" s="32">
        <f/>
        <v/>
      </c>
      <c r="L456" s="32" t="s">
        <v/>
      </c>
      <c r="M456" s="32" t="s">
        <v/>
      </c>
      <c r="N456" s="32" t="s">
        <v/>
      </c>
      <!--$VAR_NUOVA_CELLA_PREZZI$-->
    </row>
    <row r="457" spans="1:16" ht="10.5" customHeight="1" thickTop="1" thickBot="1">
      <c r="B457" s="32" t="s">
        <v/>
      </c>
      <c r="C457" s="23" t="s">
        <v/>
      </c>
      <c r="D457" s="23" t="s">
        <v>2248</v>
      </c>
      <c r="E457" s="32">
        <v/>
      </c>
      <c r="F457" s="33">
        <v>1.13</v>
      </c>
      <c r="G457" s="34">
        <v/>
      </c>
      <c r="H457" s="35">
        <v>2.040</v>
      </c>
      <c r="I457" s="36">
        <f>ROUND(PRODUCT(E457:H457),2)</f>
        <v>2.31</v>
      </c>
      <c r="J457" s="32">
        <v/>
      </c>
      <c r="K457" s="32">
        <f/>
        <v/>
      </c>
      <c r="L457" s="32" t="s">
        <v/>
      </c>
      <c r="M457" s="32" t="s">
        <v/>
      </c>
      <c r="N457" s="32" t="s">
        <v/>
      </c>
      <!--$VAR_NUOVA_CELLA_PREZZI$-->
    </row>
    <row r="458" spans="1:16" ht="10.5" customHeight="1" thickTop="1" thickBot="1">
      <c r="B458" s="32" t="s">
        <v/>
      </c>
      <c r="C458" s="23" t="s">
        <v/>
      </c>
      <c r="D458" s="23" t="s">
        <v>2255</v>
      </c>
      <c r="E458" s="32">
        <v/>
      </c>
      <c r="F458" s="33">
        <v>0.68</v>
      </c>
      <c r="G458" s="34">
        <v/>
      </c>
      <c r="H458" s="35">
        <v>0.940</v>
      </c>
      <c r="I458" s="36">
        <f>ROUND(PRODUCT(E458:H458),2)</f>
        <v>0.64</v>
      </c>
      <c r="J458" s="32">
        <v/>
      </c>
      <c r="K458" s="32">
        <f/>
        <v/>
      </c>
      <c r="L458" s="32" t="s">
        <v/>
      </c>
      <c r="M458" s="32" t="s">
        <v/>
      </c>
      <c r="N458" s="32" t="s">
        <v/>
      </c>
      <!--$VAR_NUOVA_CELLA_PREZZI$-->
    </row>
    <row r="459" spans="1:16" ht="10.5" customHeight="1" thickTop="1" thickBot="1">
      <c r="B459" s="32" t="s">
        <v/>
      </c>
      <c r="C459" s="23" t="s">
        <v/>
      </c>
      <c r="D459" s="23" t="s">
        <v>2262</v>
      </c>
      <c r="E459" s="32">
        <v>2.00</v>
      </c>
      <c r="F459" s="33">
        <v>1.10</v>
      </c>
      <c r="G459" s="34">
        <v/>
      </c>
      <c r="H459" s="35">
        <v>2.010</v>
      </c>
      <c r="I459" s="36">
        <f>ROUND(PRODUCT(E459:H459),2)</f>
        <v>4.42</v>
      </c>
      <c r="J459" s="32">
        <v/>
      </c>
      <c r="K459" s="32">
        <f/>
        <v/>
      </c>
      <c r="L459" s="32" t="s">
        <v/>
      </c>
      <c r="M459" s="32" t="s">
        <v/>
      </c>
      <c r="N459" s="32" t="s">
        <v/>
      </c>
      <!--$VAR_NUOVA_CELLA_PREZZI$-->
    </row>
    <row r="460" spans="1:16" ht="10.5" customHeight="1" thickTop="1" thickBot="1">
      <c r="B460" s="32" t="s">
        <v/>
      </c>
      <c r="C460" s="23" t="s">
        <v/>
      </c>
      <c r="D460" s="23" t="s">
        <v>2269</v>
      </c>
      <c r="E460" s="32">
        <v>2.00</v>
      </c>
      <c r="F460" s="33">
        <v>1.60</v>
      </c>
      <c r="G460" s="34">
        <v/>
      </c>
      <c r="H460" s="35">
        <v>2.290</v>
      </c>
      <c r="I460" s="36">
        <f>ROUND(PRODUCT(E460:H460),2)</f>
        <v>7.33</v>
      </c>
      <c r="J460" s="32">
        <v/>
      </c>
      <c r="K460" s="32">
        <f/>
        <v/>
      </c>
      <c r="L460" s="32" t="s">
        <v/>
      </c>
      <c r="M460" s="32" t="s">
        <v/>
      </c>
      <c r="N460" s="32" t="s">
        <v/>
      </c>
      <!--$VAR_NUOVA_CELLA_PREZZI$-->
    </row>
    <row r="461" spans="1:16" ht="10.5" customHeight="1" thickTop="1" thickBot="1">
      <c r="B461" s="32" t="s">
        <v/>
      </c>
      <c r="C461" s="23" t="s">
        <v/>
      </c>
      <c r="D461" s="23" t="s">
        <v>2276</v>
      </c>
      <c r="E461" s="32">
        <v/>
      </c>
      <c r="F461" s="33">
        <v>0.91</v>
      </c>
      <c r="G461" s="34">
        <v/>
      </c>
      <c r="H461" s="35">
        <v>1.210</v>
      </c>
      <c r="I461" s="36">
        <f>ROUND(PRODUCT(E461:H461),2)</f>
        <v>1.10</v>
      </c>
      <c r="J461" s="32">
        <v/>
      </c>
      <c r="K461" s="32">
        <f/>
        <v/>
      </c>
      <c r="L461" s="32" t="s">
        <v/>
      </c>
      <c r="M461" s="32" t="s">
        <v/>
      </c>
      <c r="N461" s="32" t="s">
        <v/>
      </c>
      <!--$VAR_NUOVA_CELLA_PREZZI$-->
    </row>
    <row r="462" spans="1:16" ht="10.5" customHeight="1" thickTop="1" thickBot="1">
      <c r="B462" s="32" t="s">
        <v/>
      </c>
      <c r="C462" s="23" t="s">
        <v/>
      </c>
      <c r="D462" s="23" t="s">
        <v>2283</v>
      </c>
      <c r="E462" s="32">
        <v/>
      </c>
      <c r="F462" s="33">
        <v>1.14</v>
      </c>
      <c r="G462" s="34">
        <v/>
      </c>
      <c r="H462" s="35">
        <v>1.570</v>
      </c>
      <c r="I462" s="36">
        <f>ROUND(PRODUCT(E462:H462),2)</f>
        <v>1.79</v>
      </c>
      <c r="J462" s="32">
        <v/>
      </c>
      <c r="K462" s="32">
        <f/>
        <v/>
      </c>
      <c r="L462" s="32" t="s">
        <v/>
      </c>
      <c r="M462" s="32" t="s">
        <v/>
      </c>
      <c r="N462" s="32" t="s">
        <v/>
      </c>
      <!--$VAR_NUOVA_CELLA_PREZZI$-->
    </row>
    <row r="463" spans="1:16" ht="10.5" customHeight="1" thickTop="1" thickBot="1">
      <c r="B463" s="32" t="s">
        <v/>
      </c>
      <c r="C463" s="23" t="s">
        <v/>
      </c>
      <c r="D463" s="23" t="s">
        <v>2290</v>
      </c>
      <c r="E463" s="32">
        <v/>
      </c>
      <c r="F463" s="33">
        <v>1.17</v>
      </c>
      <c r="G463" s="34">
        <v/>
      </c>
      <c r="H463" s="35">
        <v>1.790</v>
      </c>
      <c r="I463" s="36">
        <f>ROUND(PRODUCT(E463:H463),2)</f>
        <v>2.09</v>
      </c>
      <c r="J463" s="32">
        <v/>
      </c>
      <c r="K463" s="32">
        <f/>
        <v/>
      </c>
      <c r="L463" s="32" t="s">
        <v/>
      </c>
      <c r="M463" s="32" t="s">
        <v/>
      </c>
      <c r="N463" s="32" t="s">
        <v/>
      </c>
      <!--$VAR_NUOVA_CELLA_PREZZI$-->
    </row>
    <row r="464" spans="1:16" ht="10.5" customHeight="1" thickTop="1" thickBot="1">
      <c r="B464" s="32" t="s">
        <v/>
      </c>
      <c r="C464" s="23" t="s">
        <v/>
      </c>
      <c r="D464" s="23" t="s">
        <v>2297</v>
      </c>
      <c r="E464" s="32">
        <v/>
      </c>
      <c r="F464" s="33">
        <v>1.16</v>
      </c>
      <c r="G464" s="34">
        <v/>
      </c>
      <c r="H464" s="35">
        <v>2.110</v>
      </c>
      <c r="I464" s="36">
        <f>ROUND(PRODUCT(E464:H464),2)</f>
        <v>2.45</v>
      </c>
      <c r="J464" s="32">
        <v/>
      </c>
      <c r="K464" s="32">
        <f/>
        <v/>
      </c>
      <c r="L464" s="32" t="s">
        <v/>
      </c>
      <c r="M464" s="32" t="s">
        <v/>
      </c>
      <c r="N464" s="32" t="s">
        <v/>
      </c>
      <!--$VAR_NUOVA_CELLA_PREZZI$-->
    </row>
    <row r="465" spans="1:16" ht="10.5" customHeight="1" thickTop="1" thickBot="1">
      <c r="B465" s="32" t="s">
        <v/>
      </c>
      <c r="C465" s="23" t="s">
        <v/>
      </c>
      <c r="D465" s="23" t="s">
        <v>2304</v>
      </c>
      <c r="E465" s="32">
        <v/>
      </c>
      <c r="F465" s="33">
        <v>1.17</v>
      </c>
      <c r="G465" s="34">
        <v/>
      </c>
      <c r="H465" s="35">
        <v>2.070</v>
      </c>
      <c r="I465" s="36">
        <f>ROUND(PRODUCT(E465:H465),2)</f>
        <v>2.42</v>
      </c>
      <c r="J465" s="32">
        <v/>
      </c>
      <c r="K465" s="32">
        <f/>
        <v/>
      </c>
      <c r="L465" s="32" t="s">
        <v/>
      </c>
      <c r="M465" s="32" t="s">
        <v/>
      </c>
      <c r="N465" s="32" t="s">
        <v/>
      </c>
      <!--$VAR_NUOVA_CELLA_PREZZI$-->
    </row>
    <row r="466" spans="1:16" ht="10.5" customHeight="1" thickTop="1" thickBot="1">
      <c r="B466" s="32" t="s">
        <v/>
      </c>
      <c r="C466" s="23" t="s">
        <v/>
      </c>
      <c r="D466" s="23" t="s">
        <v>2311</v>
      </c>
      <c r="E466" s="32">
        <v/>
      </c>
      <c r="F466" s="33">
        <v>1.08</v>
      </c>
      <c r="G466" s="34">
        <v/>
      </c>
      <c r="H466" s="35">
        <v>2.000</v>
      </c>
      <c r="I466" s="36">
        <f>ROUND(PRODUCT(E466:H466),2)</f>
        <v>2.16</v>
      </c>
      <c r="J466" s="32">
        <v/>
      </c>
      <c r="K466" s="32">
        <f/>
        <v/>
      </c>
      <c r="L466" s="32" t="s">
        <v/>
      </c>
      <c r="M466" s="32" t="s">
        <v/>
      </c>
      <c r="N466" s="32" t="s">
        <v/>
      </c>
      <!--$VAR_NUOVA_CELLA_PREZZI$-->
    </row>
    <row r="467" spans="1:16" ht="10.5" customHeight="1" thickTop="1" thickBot="1">
      <c r="B467" s="32" t="s">
        <v/>
      </c>
      <c r="C467" s="23" t="s">
        <v/>
      </c>
      <c r="D467" s="23" t="s">
        <v>2318</v>
      </c>
      <c r="E467" s="32">
        <v/>
      </c>
      <c r="F467" s="33">
        <v/>
      </c>
      <c r="G467" s="34">
        <v/>
      </c>
      <c r="H467" s="35">
        <v>0</v>
      </c>
      <c r="I467" s="36">
        <f>ROUND(PRODUCT(E467:H467),2)</f>
        <v>0.00</v>
      </c>
      <c r="J467" s="32">
        <v/>
      </c>
      <c r="K467" s="32">
        <f/>
        <v/>
      </c>
      <c r="L467" s="32" t="s">
        <v/>
      </c>
      <c r="M467" s="32" t="s">
        <v/>
      </c>
      <c r="N467" s="32" t="s">
        <v/>
      </c>
      <!--$VAR_NUOVA_CELLA_PREZZI$-->
    </row>
    <row r="468" spans="1:16" ht="10.5" customHeight="1" thickTop="1" thickBot="1">
      <c r="B468" s="32" t="s">
        <v/>
      </c>
      <c r="C468" s="23" t="s">
        <v/>
      </c>
      <c r="D468" s="23" t="s">
        <v>2325</v>
      </c>
      <c r="E468" s="32">
        <v/>
      </c>
      <c r="F468" s="33">
        <v>0.76</v>
      </c>
      <c r="G468" s="34">
        <v/>
      </c>
      <c r="H468" s="35">
        <v>1.060</v>
      </c>
      <c r="I468" s="36">
        <f>ROUND(PRODUCT(E468:H468),2)</f>
        <v>0.81</v>
      </c>
      <c r="J468" s="32">
        <v/>
      </c>
      <c r="K468" s="32">
        <f/>
        <v/>
      </c>
      <c r="L468" s="32" t="s">
        <v/>
      </c>
      <c r="M468" s="32" t="s">
        <v/>
      </c>
      <c r="N468" s="32" t="s">
        <v/>
      </c>
      <!--$VAR_NUOVA_CELLA_PREZZI$-->
    </row>
    <row r="469" spans="1:16" ht="10.5" customHeight="1" thickTop="1" thickBot="1">
      <c r="B469" s="32" t="s">
        <v/>
      </c>
      <c r="C469" s="23" t="s">
        <v/>
      </c>
      <c r="D469" s="23" t="s">
        <v>2332</v>
      </c>
      <c r="E469" s="32">
        <v/>
      </c>
      <c r="F469" s="33">
        <v>0.81</v>
      </c>
      <c r="G469" s="34">
        <v/>
      </c>
      <c r="H469" s="35">
        <v>1.190</v>
      </c>
      <c r="I469" s="36">
        <f>ROUND(PRODUCT(E469:H469),2)</f>
        <v>0.96</v>
      </c>
      <c r="J469" s="32">
        <v/>
      </c>
      <c r="K469" s="32">
        <f/>
        <v/>
      </c>
      <c r="L469" s="32" t="s">
        <v/>
      </c>
      <c r="M469" s="32" t="s">
        <v/>
      </c>
      <c r="N469" s="32" t="s">
        <v/>
      </c>
      <!--$VAR_NUOVA_CELLA_PREZZI$-->
    </row>
    <row r="470" spans="1:16" ht="10.5" customHeight="1" thickTop="1" thickBot="1">
      <c r="B470" s="32" t="s">
        <v/>
      </c>
      <c r="C470" s="23" t="s">
        <v/>
      </c>
      <c r="D470" s="23" t="s">
        <v>2339</v>
      </c>
      <c r="E470" s="32">
        <v/>
      </c>
      <c r="F470" s="33">
        <v/>
      </c>
      <c r="G470" s="34">
        <v/>
      </c>
      <c r="H470" s="35">
        <v>0</v>
      </c>
      <c r="I470" s="36">
        <f>ROUND(PRODUCT(E470:H470),2)</f>
        <v>0.00</v>
      </c>
      <c r="J470" s="32">
        <v/>
      </c>
      <c r="K470" s="32">
        <f/>
        <v/>
      </c>
      <c r="L470" s="32" t="s">
        <v/>
      </c>
      <c r="M470" s="32" t="s">
        <v/>
      </c>
      <c r="N470" s="32" t="s">
        <v/>
      </c>
      <!--$VAR_NUOVA_CELLA_PREZZI$-->
    </row>
    <row r="471" spans="1:16" ht="10.5" customHeight="1" thickTop="1" thickBot="1">
      <c r="B471" s="32" t="s">
        <v/>
      </c>
      <c r="C471" s="23" t="s">
        <v/>
      </c>
      <c r="D471" s="23" t="s">
        <v>2346</v>
      </c>
      <c r="E471" s="32">
        <v/>
      </c>
      <c r="F471" s="33">
        <v>1.16</v>
      </c>
      <c r="G471" s="34">
        <v/>
      </c>
      <c r="H471" s="35">
        <v>2.090</v>
      </c>
      <c r="I471" s="36">
        <f>ROUND(PRODUCT(E471:H471),2)</f>
        <v>2.42</v>
      </c>
      <c r="J471" s="32">
        <v/>
      </c>
      <c r="K471" s="32">
        <f/>
        <v/>
      </c>
      <c r="L471" s="32" t="s">
        <v/>
      </c>
      <c r="M471" s="32" t="s">
        <v/>
      </c>
      <c r="N471" s="32" t="s">
        <v/>
      </c>
      <!--$VAR_NUOVA_CELLA_PREZZI$-->
    </row>
    <row r="472" spans="1:16" ht="10.5" customHeight="1" thickTop="1" thickBot="1">
      <c r="B472" s="32" t="s">
        <v/>
      </c>
      <c r="C472" s="23" t="s">
        <v/>
      </c>
      <c r="D472" s="23" t="s">
        <v>2353</v>
      </c>
      <c r="E472" s="32">
        <v/>
      </c>
      <c r="F472" s="33">
        <v>1.16</v>
      </c>
      <c r="G472" s="34">
        <v/>
      </c>
      <c r="H472" s="35">
        <v>2.120</v>
      </c>
      <c r="I472" s="36">
        <f>ROUND(PRODUCT(E472:H472),2)</f>
        <v>2.46</v>
      </c>
      <c r="J472" s="32">
        <v/>
      </c>
      <c r="K472" s="32">
        <f/>
        <v/>
      </c>
      <c r="L472" s="32" t="s">
        <v/>
      </c>
      <c r="M472" s="32" t="s">
        <v/>
      </c>
      <c r="N472" s="32" t="s">
        <v/>
      </c>
      <!--$VAR_NUOVA_CELLA_PREZZI$-->
    </row>
    <row r="473" spans="1:16" ht="10.5" customHeight="1" thickTop="1" thickBot="1">
      <c r="B473" s="32" t="s">
        <v/>
      </c>
      <c r="C473" s="23" t="s">
        <v/>
      </c>
      <c r="D473" s="23" t="s">
        <v>2360</v>
      </c>
      <c r="E473" s="32">
        <v>2.00</v>
      </c>
      <c r="F473" s="33">
        <v>1.13</v>
      </c>
      <c r="G473" s="34">
        <v/>
      </c>
      <c r="H473" s="35">
        <v>2.080</v>
      </c>
      <c r="I473" s="36">
        <f>ROUND(PRODUCT(E473:H473),2)</f>
        <v>4.70</v>
      </c>
      <c r="J473" s="32">
        <v/>
      </c>
      <c r="K473" s="32">
        <f/>
        <v/>
      </c>
      <c r="L473" s="32" t="s">
        <v/>
      </c>
      <c r="M473" s="32" t="s">
        <v/>
      </c>
      <c r="N473" s="32" t="s">
        <v/>
      </c>
      <!--$VAR_NUOVA_CELLA_PREZZI$-->
    </row>
    <row r="474" spans="1:16" ht="10.5" customHeight="1" thickTop="1" thickBot="1">
      <c r="B474" s="32" t="s">
        <v/>
      </c>
      <c r="C474" s="23" t="s">
        <v/>
      </c>
      <c r="D474" s="23" t="s">
        <v>2367</v>
      </c>
      <c r="E474" s="32">
        <v>2.00</v>
      </c>
      <c r="F474" s="33">
        <v>1.14</v>
      </c>
      <c r="G474" s="34">
        <v/>
      </c>
      <c r="H474" s="35">
        <v>2.100</v>
      </c>
      <c r="I474" s="36">
        <f>ROUND(PRODUCT(E474:H474),2)</f>
        <v>4.79</v>
      </c>
      <c r="J474" s="32">
        <v/>
      </c>
      <c r="K474" s="32">
        <f/>
        <v/>
      </c>
      <c r="L474" s="32" t="s">
        <v/>
      </c>
      <c r="M474" s="32" t="s">
        <v/>
      </c>
      <c r="N474" s="32" t="s">
        <v/>
      </c>
      <!--$VAR_NUOVA_CELLA_PREZZI$-->
    </row>
    <row r="475" spans="1:16" ht="10.5" customHeight="1" thickTop="1" thickBot="1">
      <c r="B475" s="32" t="s">
        <v/>
      </c>
      <c r="C475" s="23" t="s">
        <v/>
      </c>
      <c r="D475" s="23" t="s">
        <v>2374</v>
      </c>
      <c r="E475" s="32">
        <v/>
      </c>
      <c r="F475" s="33">
        <v>1.14</v>
      </c>
      <c r="G475" s="34">
        <v/>
      </c>
      <c r="H475" s="35">
        <v>2.070</v>
      </c>
      <c r="I475" s="36">
        <f>ROUND(PRODUCT(E475:H475),2)</f>
        <v>2.36</v>
      </c>
      <c r="J475" s="32">
        <v/>
      </c>
      <c r="K475" s="32">
        <f/>
        <v/>
      </c>
      <c r="L475" s="32" t="s">
        <v/>
      </c>
      <c r="M475" s="32" t="s">
        <v/>
      </c>
      <c r="N475" s="32" t="s">
        <v/>
      </c>
      <!--$VAR_NUOVA_CELLA_PREZZI$-->
    </row>
    <row r="476" spans="1:16" ht="10.5" customHeight="1" thickTop="1" thickBot="1">
      <c r="B476" s="32" t="s">
        <v/>
      </c>
      <c r="C476" s="23" t="s">
        <v/>
      </c>
      <c r="D476" s="23" t="s">
        <v>2381</v>
      </c>
      <c r="E476" s="32">
        <v/>
      </c>
      <c r="F476" s="33">
        <v>1.14</v>
      </c>
      <c r="G476" s="34">
        <v/>
      </c>
      <c r="H476" s="35">
        <v>1.980</v>
      </c>
      <c r="I476" s="36">
        <f>ROUND(PRODUCT(E476:H476),2)</f>
        <v>2.26</v>
      </c>
      <c r="J476" s="32">
        <v/>
      </c>
      <c r="K476" s="32">
        <f/>
        <v/>
      </c>
      <c r="L476" s="32" t="s">
        <v/>
      </c>
      <c r="M476" s="32" t="s">
        <v/>
      </c>
      <c r="N476" s="32" t="s">
        <v/>
      </c>
      <!--$VAR_NUOVA_CELLA_PREZZI$-->
    </row>
    <row r="477" spans="1:16" ht="10.5" customHeight="1" thickTop="1" thickBot="1">
      <c r="B477" s="32" t="s">
        <v/>
      </c>
      <c r="C477" s="23" t="s">
        <v/>
      </c>
      <c r="D477" s="23" t="s">
        <v>2388</v>
      </c>
      <c r="E477" s="32">
        <v/>
      </c>
      <c r="F477" s="33">
        <v>1.13</v>
      </c>
      <c r="G477" s="34">
        <v/>
      </c>
      <c r="H477" s="35">
        <v>1.970</v>
      </c>
      <c r="I477" s="36">
        <f>ROUND(PRODUCT(E477:H477),2)</f>
        <v>2.23</v>
      </c>
      <c r="J477" s="32">
        <v/>
      </c>
      <c r="K477" s="32">
        <f/>
        <v/>
      </c>
      <c r="L477" s="32" t="s">
        <v/>
      </c>
      <c r="M477" s="32" t="s">
        <v/>
      </c>
      <c r="N477" s="32" t="s">
        <v/>
      </c>
      <!--$VAR_NUOVA_CELLA_PREZZI$-->
    </row>
    <row r="478" spans="1:16" ht="10.5" customHeight="1" thickTop="1" thickBot="1">
      <c r="B478" s="32" t="s">
        <v/>
      </c>
      <c r="C478" s="23" t="s">
        <v/>
      </c>
      <c r="D478" s="23" t="s">
        <v>2395</v>
      </c>
      <c r="E478" s="32">
        <v>2.00</v>
      </c>
      <c r="F478" s="33">
        <v>1.13</v>
      </c>
      <c r="G478" s="34">
        <v/>
      </c>
      <c r="H478" s="35">
        <v>2.000</v>
      </c>
      <c r="I478" s="36">
        <f>ROUND(PRODUCT(E478:H478),2)</f>
        <v>4.52</v>
      </c>
      <c r="J478" s="32">
        <v/>
      </c>
      <c r="K478" s="32">
        <f/>
        <v/>
      </c>
      <c r="L478" s="32" t="s">
        <v/>
      </c>
      <c r="M478" s="32" t="s">
        <v/>
      </c>
      <c r="N478" s="32" t="s">
        <v/>
      </c>
      <!--$VAR_NUOVA_CELLA_PREZZI$-->
    </row>
    <row r="479" spans="1:16" ht="10.5" customHeight="1" thickTop="1" thickBot="1">
      <c r="B479" s="32" t="s">
        <v/>
      </c>
      <c r="C479" s="23" t="s">
        <v/>
      </c>
      <c r="D479" s="23" t="s">
        <v>2402</v>
      </c>
      <c r="E479" s="32">
        <v/>
      </c>
      <c r="F479" s="33">
        <v>1.21</v>
      </c>
      <c r="G479" s="34">
        <v/>
      </c>
      <c r="H479" s="35">
        <v>2.240</v>
      </c>
      <c r="I479" s="36">
        <f>ROUND(PRODUCT(E479:H479),2)</f>
        <v>2.71</v>
      </c>
      <c r="J479" s="32">
        <v/>
      </c>
      <c r="K479" s="32">
        <f/>
        <v/>
      </c>
      <c r="L479" s="32" t="s">
        <v/>
      </c>
      <c r="M479" s="32" t="s">
        <v/>
      </c>
      <c r="N479" s="32" t="s">
        <v/>
      </c>
      <!--$VAR_NUOVA_CELLA_PREZZI$-->
    </row>
    <row r="480" spans="1:16" ht="10.5" customHeight="1" thickTop="1" thickBot="1">
      <c r="B480" s="32" t="s">
        <v/>
      </c>
      <c r="C480" s="23" t="s">
        <v/>
      </c>
      <c r="D480" s="23" t="s">
        <v>2409</v>
      </c>
      <c r="E480" s="32">
        <v/>
      </c>
      <c r="F480" s="33">
        <v>1.11</v>
      </c>
      <c r="G480" s="34">
        <v/>
      </c>
      <c r="H480" s="35">
        <v>1.830</v>
      </c>
      <c r="I480" s="36">
        <f>ROUND(PRODUCT(E480:H480),2)</f>
        <v>2.03</v>
      </c>
      <c r="J480" s="32">
        <v/>
      </c>
      <c r="K480" s="32">
        <f/>
        <v/>
      </c>
      <c r="L480" s="32" t="s">
        <v/>
      </c>
      <c r="M480" s="32" t="s">
        <v/>
      </c>
      <c r="N480" s="32" t="s">
        <v/>
      </c>
      <!--$VAR_NUOVA_CELLA_PREZZI$-->
    </row>
    <row r="481" spans="1:16" ht="10.5" customHeight="1" thickTop="1" thickBot="1">
      <c r="B481" s="32" t="s">
        <v/>
      </c>
      <c r="C481" s="23" t="s">
        <v/>
      </c>
      <c r="D481" s="23" t="s">
        <v>2416</v>
      </c>
      <c r="E481" s="32">
        <v/>
      </c>
      <c r="F481" s="33">
        <v>1.16</v>
      </c>
      <c r="G481" s="34">
        <v/>
      </c>
      <c r="H481" s="35">
        <v>2.040</v>
      </c>
      <c r="I481" s="36">
        <f>ROUND(PRODUCT(E481:H481),2)</f>
        <v>2.37</v>
      </c>
      <c r="J481" s="32">
        <v/>
      </c>
      <c r="K481" s="32">
        <f/>
        <v/>
      </c>
      <c r="L481" s="32" t="s">
        <v/>
      </c>
      <c r="M481" s="32" t="s">
        <v/>
      </c>
      <c r="N481" s="32" t="s">
        <v/>
      </c>
      <!--$VAR_NUOVA_CELLA_PREZZI$-->
    </row>
    <row r="482" spans="1:16" ht="10.5" customHeight="1" thickTop="1" thickBot="1">
      <c r="B482" s="32" t="s">
        <v/>
      </c>
      <c r="C482" s="23" t="s">
        <v/>
      </c>
      <c r="D482" s="23" t="s">
        <v>2423</v>
      </c>
      <c r="E482" s="32">
        <v>2.00</v>
      </c>
      <c r="F482" s="33">
        <v>1.13</v>
      </c>
      <c r="G482" s="34">
        <v/>
      </c>
      <c r="H482" s="35">
        <v>2.100</v>
      </c>
      <c r="I482" s="36">
        <f>ROUND(PRODUCT(E482:H482),2)</f>
        <v>4.75</v>
      </c>
      <c r="J482" s="32">
        <v/>
      </c>
      <c r="K482" s="32">
        <f/>
        <v/>
      </c>
      <c r="L482" s="32" t="s">
        <v/>
      </c>
      <c r="M482" s="32" t="s">
        <v/>
      </c>
      <c r="N482" s="32" t="s">
        <v/>
      </c>
      <!--$VAR_NUOVA_CELLA_PREZZI$-->
    </row>
    <row r="483" spans="1:16" ht="10.5" customHeight="1" thickTop="1" thickBot="1">
      <c r="B483" s="32" t="s">
        <v/>
      </c>
      <c r="C483" s="23" t="s">
        <v/>
      </c>
      <c r="D483" s="23" t="s">
        <v>2430</v>
      </c>
      <c r="E483" s="32">
        <v>2.00</v>
      </c>
      <c r="F483" s="33">
        <v>1.13</v>
      </c>
      <c r="G483" s="34">
        <v/>
      </c>
      <c r="H483" s="35">
        <v>1.940</v>
      </c>
      <c r="I483" s="36">
        <f>ROUND(PRODUCT(E483:H483),2)</f>
        <v>4.38</v>
      </c>
      <c r="J483" s="32">
        <v/>
      </c>
      <c r="K483" s="32">
        <f/>
        <v/>
      </c>
      <c r="L483" s="32" t="s">
        <v/>
      </c>
      <c r="M483" s="32" t="s">
        <v/>
      </c>
      <c r="N483" s="32" t="s">
        <v/>
      </c>
      <!--$VAR_NUOVA_CELLA_PREZZI$-->
    </row>
    <row r="484" spans="1:16" ht="10.5" customHeight="1" thickTop="1" thickBot="1">
      <c r="B484" s="32" t="s">
        <v/>
      </c>
      <c r="C484" s="23" t="s">
        <v/>
      </c>
      <c r="D484" s="23" t="s">
        <v>2437</v>
      </c>
      <c r="E484" s="32">
        <v/>
      </c>
      <c r="F484" s="33">
        <v>1.11</v>
      </c>
      <c r="G484" s="34">
        <v/>
      </c>
      <c r="H484" s="35">
        <v>1.940</v>
      </c>
      <c r="I484" s="36">
        <f>ROUND(PRODUCT(E484:H484),2)</f>
        <v>2.15</v>
      </c>
      <c r="J484" s="32">
        <v/>
      </c>
      <c r="K484" s="32">
        <f/>
        <v/>
      </c>
      <c r="L484" s="32" t="s">
        <v/>
      </c>
      <c r="M484" s="32" t="s">
        <v/>
      </c>
      <c r="N484" s="32" t="s">
        <v/>
      </c>
      <!--$VAR_NUOVA_CELLA_PREZZI$-->
    </row>
    <row r="485" spans="1:16" ht="10.5" customHeight="1" thickTop="1" thickBot="1">
      <c r="B485" s="32" t="s">
        <v/>
      </c>
      <c r="C485" s="23" t="s">
        <v/>
      </c>
      <c r="D485" s="23" t="s">
        <v>2444</v>
      </c>
      <c r="E485" s="32">
        <v/>
      </c>
      <c r="F485" s="33">
        <v/>
      </c>
      <c r="G485" s="34">
        <v/>
      </c>
      <c r="H485" s="35">
        <v>0</v>
      </c>
      <c r="I485" s="36">
        <f>ROUND(PRODUCT(E485:H485),2)</f>
        <v>0.00</v>
      </c>
      <c r="J485" s="32">
        <v/>
      </c>
      <c r="K485" s="32">
        <f/>
        <v/>
      </c>
      <c r="L485" s="32" t="s">
        <v/>
      </c>
      <c r="M485" s="32" t="s">
        <v/>
      </c>
      <c r="N485" s="32" t="s">
        <v/>
      </c>
      <!--$VAR_NUOVA_CELLA_PREZZI$-->
    </row>
    <row r="486" spans="1:16" ht="10.5" customHeight="1" thickTop="1" thickBot="1">
      <c r="B486" s="32" t="s">
        <v/>
      </c>
      <c r="C486" s="23" t="s">
        <v/>
      </c>
      <c r="D486" s="23" t="s">
        <v>2451</v>
      </c>
      <c r="E486" s="32">
        <v>2.00</v>
      </c>
      <c r="F486" s="33">
        <v>1.16</v>
      </c>
      <c r="G486" s="34">
        <v/>
      </c>
      <c r="H486" s="35">
        <v>1.240</v>
      </c>
      <c r="I486" s="36">
        <f>ROUND(PRODUCT(E486:H486),2)</f>
        <v>2.88</v>
      </c>
      <c r="J486" s="32">
        <v/>
      </c>
      <c r="K486" s="32">
        <f/>
        <v/>
      </c>
      <c r="L486" s="32" t="s">
        <v/>
      </c>
      <c r="M486" s="32" t="s">
        <v/>
      </c>
      <c r="N486" s="32" t="s">
        <v/>
      </c>
      <!--$VAR_NUOVA_CELLA_PREZZI$-->
    </row>
    <row r="487" spans="1:16" ht="10.5" customHeight="1" thickTop="1" thickBot="1">
      <c r="B487" s="32" t="s">
        <v/>
      </c>
      <c r="C487" s="23" t="s">
        <v/>
      </c>
      <c r="D487" s="23" t="s">
        <v>2458</v>
      </c>
      <c r="E487" s="32">
        <v/>
      </c>
      <c r="F487" s="33">
        <v>1.18</v>
      </c>
      <c r="G487" s="34">
        <v/>
      </c>
      <c r="H487" s="35">
        <v>0.960</v>
      </c>
      <c r="I487" s="36">
        <f>ROUND(PRODUCT(E487:H487),2)</f>
        <v>1.13</v>
      </c>
      <c r="J487" s="32">
        <v/>
      </c>
      <c r="K487" s="32">
        <f/>
        <v/>
      </c>
      <c r="L487" s="32" t="s">
        <v/>
      </c>
      <c r="M487" s="32" t="s">
        <v/>
      </c>
      <c r="N487" s="32" t="s">
        <v/>
      </c>
      <!--$VAR_NUOVA_CELLA_PREZZI$-->
    </row>
    <row r="488" spans="1:16" ht="10.5" customHeight="1" thickTop="1" thickBot="1">
      <c r="B488" s="32" t="s">
        <v/>
      </c>
      <c r="C488" s="23" t="s">
        <v/>
      </c>
      <c r="D488" s="32" t="s">
        <v/>
      </c>
      <c r="E488" s="32">
        <v/>
      </c>
      <c r="F488" s="33">
        <v/>
      </c>
      <c r="G488" s="34">
        <v/>
      </c>
      <c r="H488" s="35">
        <v/>
      </c>
      <c r="I488" s="36">
        <f/>
        <v/>
      </c>
      <c r="J488" s="32">
        <v/>
      </c>
      <c r="K488" s="32">
        <f/>
        <v/>
      </c>
      <c r="L488" s="32" t="s">
        <v/>
      </c>
      <c r="M488" s="32" t="s">
        <v/>
      </c>
      <c r="N488" s="32" t="s">
        <v>2465</v>
      </c>
      <!--$VAR_NUOVA_CELLA_PREZZI$-->
    </row>
    <row r="489" spans="1:16" ht="10.5" customHeight="1" thickTop="1" thickBot="1">
      <c r="B489" s="32" t="s">
        <v/>
      </c>
      <c r="C489" s="23" t="s">
        <v/>
      </c>
      <c r="D489" s="32" t="s">
        <v>2466</v>
      </c>
      <c r="E489" s="32">
        <v/>
      </c>
      <c r="F489" s="33">
        <v/>
      </c>
      <c r="G489" s="34">
        <v/>
      </c>
      <c r="H489" s="35">
        <v/>
      </c>
      <c r="I489" s="36">
        <f>ROUND(SUM(I452:I488),2)</f>
        <v>80.87</v>
      </c>
      <c r="J489" s="32">
        <v>373.90</v>
      </c>
      <c r="K489" s="32">
        <f>ROUND(PRODUCT(I489:J489),2)</f>
        <v>30237.29</v>
      </c>
      <c r="L489" s="32" t="s">
        <v/>
      </c>
      <c r="M489" s="32" t="s">
        <v/>
      </c>
      <c r="N489" s="32" t="s">
        <v/>
      </c>
      <!--$VAR_NUOVA_CELLA_PREZZI$-->
    </row>
    <row r="490" spans="1:16" ht="10.5" customHeight="1" thickTop="1" thickBot="1">
      <c r="B490" s="32" t="s">
        <v/>
      </c>
      <c r="C490" s="23" t="s">
        <v/>
      </c>
      <c r="D490" s="32" t="s">
        <v>2472</v>
      </c>
      <c r="E490" s="32">
        <v/>
      </c>
      <c r="F490" s="33">
        <v/>
      </c>
      <c r="G490" s="34">
        <v/>
      </c>
      <c r="H490" s="35">
        <v/>
      </c>
      <c r="I490" s="36">
        <f/>
        <v/>
      </c>
      <c r="J490" s="32">
        <v/>
      </c>
      <c r="K490" s="32">
        <f/>
        <v/>
      </c>
      <c r="L490" s="32" t="s">
        <v/>
      </c>
      <c r="M490" s="32" t="s">
        <v/>
      </c>
      <c r="N490" s="32" t="s">
        <v/>
      </c>
      <!--$VAR_NUOVA_CELLA_PREZZI$-->
    </row>
    <row r="491" spans="1:16" ht="104.833333333333" customHeight="1" thickTop="1" thickBot="1">
      <c r="B491" s="32" t="s">
        <v>2473</v>
      </c>
      <c r="C491" s="23" t="s">
        <v>2474</v>
      </c>
      <c r="D491" s="62" t="s">
        <v>2475</v>
      </c>
      <c r="E491" s="32">
        <v/>
      </c>
      <c r="F491" s="33">
        <v/>
      </c>
      <c r="G491" s="34">
        <v/>
      </c>
      <c r="H491" s="35">
        <v/>
      </c>
      <c r="I491" s="36">
        <f/>
        <v/>
      </c>
      <c r="J491" s="32">
        <v/>
      </c>
      <c r="K491" s="32">
        <f/>
        <v/>
      </c>
      <c r="L491" s="32" t="s">
        <v/>
      </c>
      <c r="M491" s="32" t="s">
        <v/>
      </c>
      <c r="N491" s="32" t="s">
        <v/>
      </c>
      <!--$VAR_NUOVA_CELLA_PREZZI$-->
    </row>
    <row r="492" spans="1:16" ht="10.5" customHeight="1" thickTop="1" thickBot="1">
      <c r="B492" s="32" t="s">
        <v/>
      </c>
      <c r="C492" s="23" t="s">
        <v/>
      </c>
      <c r="D492" s="23" t="s">
        <v>2476</v>
      </c>
      <c r="E492" s="32">
        <v/>
      </c>
      <c r="F492" s="33">
        <v/>
      </c>
      <c r="G492" s="34">
        <v/>
      </c>
      <c r="H492" s="35">
        <v/>
      </c>
      <c r="I492" s="36">
        <f/>
        <v/>
      </c>
      <c r="J492" s="32">
        <v/>
      </c>
      <c r="K492" s="32">
        <f/>
        <v/>
      </c>
      <c r="L492" s="32" t="s">
        <v/>
      </c>
      <c r="M492" s="32" t="s">
        <v/>
      </c>
      <c r="N492" s="32" t="s">
        <v/>
      </c>
      <!--$VAR_NUOVA_CELLA_PREZZI$-->
    </row>
    <row r="493" spans="1:16" ht="10.5" customHeight="1" thickTop="1" thickBot="1">
      <c r="B493" s="32" t="s">
        <v/>
      </c>
      <c r="C493" s="23" t="s">
        <v/>
      </c>
      <c r="D493" s="23" t="s">
        <v>2477</v>
      </c>
      <c r="E493" s="32">
        <v/>
      </c>
      <c r="F493" s="33">
        <v/>
      </c>
      <c r="G493" s="34">
        <v/>
      </c>
      <c r="H493" s="35">
        <v>0</v>
      </c>
      <c r="I493" s="36">
        <f>ROUND(PRODUCT(E493:H493),2)</f>
        <v>0.00</v>
      </c>
      <c r="J493" s="32">
        <v/>
      </c>
      <c r="K493" s="32">
        <f/>
        <v/>
      </c>
      <c r="L493" s="32" t="s">
        <v/>
      </c>
      <c r="M493" s="32" t="s">
        <v/>
      </c>
      <c r="N493" s="32" t="s">
        <v/>
      </c>
      <!--$VAR_NUOVA_CELLA_PREZZI$-->
    </row>
    <row r="494" spans="1:16" ht="10.5" customHeight="1" thickTop="1" thickBot="1">
      <c r="B494" s="32" t="s">
        <v/>
      </c>
      <c r="C494" s="23" t="s">
        <v/>
      </c>
      <c r="D494" s="23" t="s">
        <v>2484</v>
      </c>
      <c r="E494" s="32">
        <v>8.00</v>
      </c>
      <c r="F494" s="33">
        <v/>
      </c>
      <c r="G494" s="34">
        <v/>
      </c>
      <c r="H494" s="35">
        <v/>
      </c>
      <c r="I494" s="36">
        <f>ROUND(PRODUCT(E494:H494),2)</f>
        <v>8.00</v>
      </c>
      <c r="J494" s="32">
        <v/>
      </c>
      <c r="K494" s="32">
        <f/>
        <v/>
      </c>
      <c r="L494" s="32" t="s">
        <v/>
      </c>
      <c r="M494" s="32" t="s">
        <v/>
      </c>
      <c r="N494" s="32" t="s">
        <v/>
      </c>
      <!--$VAR_NUOVA_CELLA_PREZZI$-->
    </row>
    <row r="495" spans="1:16" ht="10.5" customHeight="1" thickTop="1" thickBot="1">
      <c r="B495" s="32" t="s">
        <v/>
      </c>
      <c r="C495" s="23" t="s">
        <v/>
      </c>
      <c r="D495" s="23" t="s">
        <v>2491</v>
      </c>
      <c r="E495" s="32">
        <v>8.00</v>
      </c>
      <c r="F495" s="33">
        <v/>
      </c>
      <c r="G495" s="34">
        <v/>
      </c>
      <c r="H495" s="35">
        <v/>
      </c>
      <c r="I495" s="36">
        <f>ROUND(PRODUCT(E495:H495),2)</f>
        <v>8.00</v>
      </c>
      <c r="J495" s="32">
        <v/>
      </c>
      <c r="K495" s="32">
        <f/>
        <v/>
      </c>
      <c r="L495" s="32" t="s">
        <v/>
      </c>
      <c r="M495" s="32" t="s">
        <v/>
      </c>
      <c r="N495" s="32" t="s">
        <v/>
      </c>
      <!--$VAR_NUOVA_CELLA_PREZZI$-->
    </row>
    <row r="496" spans="1:16" ht="10.5" customHeight="1" thickTop="1" thickBot="1">
      <c r="B496" s="32" t="s">
        <v/>
      </c>
      <c r="C496" s="23" t="s">
        <v/>
      </c>
      <c r="D496" s="23" t="s">
        <v>2498</v>
      </c>
      <c r="E496" s="32">
        <v>16.00</v>
      </c>
      <c r="F496" s="33">
        <v/>
      </c>
      <c r="G496" s="34">
        <v/>
      </c>
      <c r="H496" s="35">
        <v/>
      </c>
      <c r="I496" s="36">
        <f>ROUND(PRODUCT(E496:H496),2)</f>
        <v>16.00</v>
      </c>
      <c r="J496" s="32">
        <v/>
      </c>
      <c r="K496" s="32">
        <f/>
        <v/>
      </c>
      <c r="L496" s="32" t="s">
        <v/>
      </c>
      <c r="M496" s="32" t="s">
        <v/>
      </c>
      <c r="N496" s="32" t="s">
        <v/>
      </c>
      <!--$VAR_NUOVA_CELLA_PREZZI$-->
    </row>
    <row r="497" spans="1:16" ht="10.5" customHeight="1" thickTop="1" thickBot="1">
      <c r="B497" s="32" t="s">
        <v/>
      </c>
      <c r="C497" s="23" t="s">
        <v/>
      </c>
      <c r="D497" s="23" t="s">
        <v>2505</v>
      </c>
      <c r="E497" s="32">
        <v>16.00</v>
      </c>
      <c r="F497" s="33">
        <v/>
      </c>
      <c r="G497" s="34">
        <v/>
      </c>
      <c r="H497" s="35">
        <v/>
      </c>
      <c r="I497" s="36">
        <f>ROUND(PRODUCT(E497:H497),2)</f>
        <v>16.00</v>
      </c>
      <c r="J497" s="32">
        <v/>
      </c>
      <c r="K497" s="32">
        <f/>
        <v/>
      </c>
      <c r="L497" s="32" t="s">
        <v/>
      </c>
      <c r="M497" s="32" t="s">
        <v/>
      </c>
      <c r="N497" s="32" t="s">
        <v/>
      </c>
      <!--$VAR_NUOVA_CELLA_PREZZI$-->
    </row>
    <row r="498" spans="1:16" ht="10.5" customHeight="1" thickTop="1" thickBot="1">
      <c r="B498" s="32" t="s">
        <v/>
      </c>
      <c r="C498" s="23" t="s">
        <v/>
      </c>
      <c r="D498" s="23" t="s">
        <v>2512</v>
      </c>
      <c r="E498" s="32">
        <v>8.00</v>
      </c>
      <c r="F498" s="33">
        <v/>
      </c>
      <c r="G498" s="34">
        <v/>
      </c>
      <c r="H498" s="35">
        <v/>
      </c>
      <c r="I498" s="36">
        <f>ROUND(PRODUCT(E498:H498),2)</f>
        <v>8.00</v>
      </c>
      <c r="J498" s="32">
        <v/>
      </c>
      <c r="K498" s="32">
        <f/>
        <v/>
      </c>
      <c r="L498" s="32" t="s">
        <v/>
      </c>
      <c r="M498" s="32" t="s">
        <v/>
      </c>
      <c r="N498" s="32" t="s">
        <v/>
      </c>
      <!--$VAR_NUOVA_CELLA_PREZZI$-->
    </row>
    <row r="499" spans="1:16" ht="10.5" customHeight="1" thickTop="1" thickBot="1">
      <c r="B499" s="32" t="s">
        <v/>
      </c>
      <c r="C499" s="23" t="s">
        <v/>
      </c>
      <c r="D499" s="23" t="s">
        <v>2519</v>
      </c>
      <c r="E499" s="32">
        <v>8.00</v>
      </c>
      <c r="F499" s="33">
        <v/>
      </c>
      <c r="G499" s="34">
        <v/>
      </c>
      <c r="H499" s="35">
        <v/>
      </c>
      <c r="I499" s="36">
        <f>ROUND(PRODUCT(E499:H499),2)</f>
        <v>8.00</v>
      </c>
      <c r="J499" s="32">
        <v/>
      </c>
      <c r="K499" s="32">
        <f/>
        <v/>
      </c>
      <c r="L499" s="32" t="s">
        <v/>
      </c>
      <c r="M499" s="32" t="s">
        <v/>
      </c>
      <c r="N499" s="32" t="s">
        <v/>
      </c>
      <!--$VAR_NUOVA_CELLA_PREZZI$-->
    </row>
    <row r="500" spans="1:16" ht="10.5" customHeight="1" thickTop="1" thickBot="1">
      <c r="B500" s="32" t="s">
        <v/>
      </c>
      <c r="C500" s="23" t="s">
        <v/>
      </c>
      <c r="D500" s="23" t="s">
        <v>2526</v>
      </c>
      <c r="E500" s="32">
        <v>8.00</v>
      </c>
      <c r="F500" s="33">
        <v/>
      </c>
      <c r="G500" s="34">
        <v/>
      </c>
      <c r="H500" s="35">
        <v/>
      </c>
      <c r="I500" s="36">
        <f>ROUND(PRODUCT(E500:H500),2)</f>
        <v>8.00</v>
      </c>
      <c r="J500" s="32">
        <v/>
      </c>
      <c r="K500" s="32">
        <f/>
        <v/>
      </c>
      <c r="L500" s="32" t="s">
        <v/>
      </c>
      <c r="M500" s="32" t="s">
        <v/>
      </c>
      <c r="N500" s="32" t="s">
        <v/>
      </c>
      <!--$VAR_NUOVA_CELLA_PREZZI$-->
    </row>
    <row r="501" spans="1:16" ht="10.5" customHeight="1" thickTop="1" thickBot="1">
      <c r="B501" s="32" t="s">
        <v/>
      </c>
      <c r="C501" s="23" t="s">
        <v/>
      </c>
      <c r="D501" s="23" t="s">
        <v>2533</v>
      </c>
      <c r="E501" s="32">
        <v>8.00</v>
      </c>
      <c r="F501" s="33">
        <v/>
      </c>
      <c r="G501" s="34">
        <v/>
      </c>
      <c r="H501" s="35">
        <v/>
      </c>
      <c r="I501" s="36">
        <f>ROUND(PRODUCT(E501:H501),2)</f>
        <v>8.00</v>
      </c>
      <c r="J501" s="32">
        <v/>
      </c>
      <c r="K501" s="32">
        <f/>
        <v/>
      </c>
      <c r="L501" s="32" t="s">
        <v/>
      </c>
      <c r="M501" s="32" t="s">
        <v/>
      </c>
      <c r="N501" s="32" t="s">
        <v/>
      </c>
      <!--$VAR_NUOVA_CELLA_PREZZI$-->
    </row>
    <row r="502" spans="1:16" ht="10.5" customHeight="1" thickTop="1" thickBot="1">
      <c r="B502" s="32" t="s">
        <v/>
      </c>
      <c r="C502" s="23" t="s">
        <v/>
      </c>
      <c r="D502" s="23" t="s">
        <v>2540</v>
      </c>
      <c r="E502" s="32">
        <v>8.00</v>
      </c>
      <c r="F502" s="33">
        <v/>
      </c>
      <c r="G502" s="34">
        <v/>
      </c>
      <c r="H502" s="35">
        <v/>
      </c>
      <c r="I502" s="36">
        <f>ROUND(PRODUCT(E502:H502),2)</f>
        <v>8.00</v>
      </c>
      <c r="J502" s="32">
        <v/>
      </c>
      <c r="K502" s="32">
        <f/>
        <v/>
      </c>
      <c r="L502" s="32" t="s">
        <v/>
      </c>
      <c r="M502" s="32" t="s">
        <v/>
      </c>
      <c r="N502" s="32" t="s">
        <v/>
      </c>
      <!--$VAR_NUOVA_CELLA_PREZZI$-->
    </row>
    <row r="503" spans="1:16" ht="10.5" customHeight="1" thickTop="1" thickBot="1">
      <c r="B503" s="32" t="s">
        <v/>
      </c>
      <c r="C503" s="23" t="s">
        <v/>
      </c>
      <c r="D503" s="23" t="s">
        <v>2547</v>
      </c>
      <c r="E503" s="32">
        <v/>
      </c>
      <c r="F503" s="33">
        <v/>
      </c>
      <c r="G503" s="34">
        <v/>
      </c>
      <c r="H503" s="35">
        <v>0</v>
      </c>
      <c r="I503" s="36">
        <f>ROUND(PRODUCT(E503:H503),2)</f>
        <v>0.00</v>
      </c>
      <c r="J503" s="32">
        <v/>
      </c>
      <c r="K503" s="32">
        <f/>
        <v/>
      </c>
      <c r="L503" s="32" t="s">
        <v/>
      </c>
      <c r="M503" s="32" t="s">
        <v/>
      </c>
      <c r="N503" s="32" t="s">
        <v/>
      </c>
      <!--$VAR_NUOVA_CELLA_PREZZI$-->
    </row>
    <row r="504" spans="1:16" ht="10.5" customHeight="1" thickTop="1" thickBot="1">
      <c r="B504" s="32" t="s">
        <v/>
      </c>
      <c r="C504" s="23" t="s">
        <v/>
      </c>
      <c r="D504" s="23" t="s">
        <v>2554</v>
      </c>
      <c r="E504" s="32">
        <v>8.00</v>
      </c>
      <c r="F504" s="33">
        <v/>
      </c>
      <c r="G504" s="34">
        <v/>
      </c>
      <c r="H504" s="35">
        <v/>
      </c>
      <c r="I504" s="36">
        <f>ROUND(PRODUCT(E504:H504),2)</f>
        <v>8.00</v>
      </c>
      <c r="J504" s="32">
        <v/>
      </c>
      <c r="K504" s="32">
        <f/>
        <v/>
      </c>
      <c r="L504" s="32" t="s">
        <v/>
      </c>
      <c r="M504" s="32" t="s">
        <v/>
      </c>
      <c r="N504" s="32" t="s">
        <v/>
      </c>
      <!--$VAR_NUOVA_CELLA_PREZZI$-->
    </row>
    <row r="505" spans="1:16" ht="10.5" customHeight="1" thickTop="1" thickBot="1">
      <c r="B505" s="32" t="s">
        <v/>
      </c>
      <c r="C505" s="23" t="s">
        <v/>
      </c>
      <c r="D505" s="23" t="s">
        <v>2561</v>
      </c>
      <c r="E505" s="32">
        <v>8.00</v>
      </c>
      <c r="F505" s="33">
        <v/>
      </c>
      <c r="G505" s="34">
        <v/>
      </c>
      <c r="H505" s="35">
        <v/>
      </c>
      <c r="I505" s="36">
        <f>ROUND(PRODUCT(E505:H505),2)</f>
        <v>8.00</v>
      </c>
      <c r="J505" s="32">
        <v/>
      </c>
      <c r="K505" s="32">
        <f/>
        <v/>
      </c>
      <c r="L505" s="32" t="s">
        <v/>
      </c>
      <c r="M505" s="32" t="s">
        <v/>
      </c>
      <c r="N505" s="32" t="s">
        <v/>
      </c>
      <!--$VAR_NUOVA_CELLA_PREZZI$-->
    </row>
    <row r="506" spans="1:16" ht="10.5" customHeight="1" thickTop="1" thickBot="1">
      <c r="B506" s="32" t="s">
        <v/>
      </c>
      <c r="C506" s="23" t="s">
        <v/>
      </c>
      <c r="D506" s="23" t="s">
        <v>2568</v>
      </c>
      <c r="E506" s="32">
        <v>16.00</v>
      </c>
      <c r="F506" s="33">
        <v/>
      </c>
      <c r="G506" s="34">
        <v/>
      </c>
      <c r="H506" s="35">
        <v/>
      </c>
      <c r="I506" s="36">
        <f>ROUND(PRODUCT(E506:H506),2)</f>
        <v>16.00</v>
      </c>
      <c r="J506" s="32">
        <v/>
      </c>
      <c r="K506" s="32">
        <f/>
        <v/>
      </c>
      <c r="L506" s="32" t="s">
        <v/>
      </c>
      <c r="M506" s="32" t="s">
        <v/>
      </c>
      <c r="N506" s="32" t="s">
        <v/>
      </c>
      <!--$VAR_NUOVA_CELLA_PREZZI$-->
    </row>
    <row r="507" spans="1:16" ht="10.5" customHeight="1" thickTop="1" thickBot="1">
      <c r="B507" s="32" t="s">
        <v/>
      </c>
      <c r="C507" s="23" t="s">
        <v/>
      </c>
      <c r="D507" s="23" t="s">
        <v>2575</v>
      </c>
      <c r="E507" s="32">
        <v>16.00</v>
      </c>
      <c r="F507" s="33">
        <v/>
      </c>
      <c r="G507" s="34">
        <v/>
      </c>
      <c r="H507" s="35">
        <v/>
      </c>
      <c r="I507" s="36">
        <f>ROUND(PRODUCT(E507:H507),2)</f>
        <v>16.00</v>
      </c>
      <c r="J507" s="32">
        <v/>
      </c>
      <c r="K507" s="32">
        <f/>
        <v/>
      </c>
      <c r="L507" s="32" t="s">
        <v/>
      </c>
      <c r="M507" s="32" t="s">
        <v/>
      </c>
      <c r="N507" s="32" t="s">
        <v/>
      </c>
      <!--$VAR_NUOVA_CELLA_PREZZI$-->
    </row>
    <row r="508" spans="1:16" ht="10.5" customHeight="1" thickTop="1" thickBot="1">
      <c r="B508" s="32" t="s">
        <v/>
      </c>
      <c r="C508" s="23" t="s">
        <v/>
      </c>
      <c r="D508" s="23" t="s">
        <v>2582</v>
      </c>
      <c r="E508" s="32">
        <v>8.00</v>
      </c>
      <c r="F508" s="33">
        <v/>
      </c>
      <c r="G508" s="34">
        <v/>
      </c>
      <c r="H508" s="35">
        <v/>
      </c>
      <c r="I508" s="36">
        <f>ROUND(PRODUCT(E508:H508),2)</f>
        <v>8.00</v>
      </c>
      <c r="J508" s="32">
        <v/>
      </c>
      <c r="K508" s="32">
        <f/>
        <v/>
      </c>
      <c r="L508" s="32" t="s">
        <v/>
      </c>
      <c r="M508" s="32" t="s">
        <v/>
      </c>
      <c r="N508" s="32" t="s">
        <v/>
      </c>
      <!--$VAR_NUOVA_CELLA_PREZZI$-->
    </row>
    <row r="509" spans="1:16" ht="10.5" customHeight="1" thickTop="1" thickBot="1">
      <c r="B509" s="32" t="s">
        <v/>
      </c>
      <c r="C509" s="23" t="s">
        <v/>
      </c>
      <c r="D509" s="23" t="s">
        <v>2589</v>
      </c>
      <c r="E509" s="32">
        <v>8.00</v>
      </c>
      <c r="F509" s="33">
        <v/>
      </c>
      <c r="G509" s="34">
        <v/>
      </c>
      <c r="H509" s="35">
        <v/>
      </c>
      <c r="I509" s="36">
        <f>ROUND(PRODUCT(E509:H509),2)</f>
        <v>8.00</v>
      </c>
      <c r="J509" s="32">
        <v/>
      </c>
      <c r="K509" s="32">
        <f/>
        <v/>
      </c>
      <c r="L509" s="32" t="s">
        <v/>
      </c>
      <c r="M509" s="32" t="s">
        <v/>
      </c>
      <c r="N509" s="32" t="s">
        <v/>
      </c>
      <!--$VAR_NUOVA_CELLA_PREZZI$-->
    </row>
    <row r="510" spans="1:16" ht="10.5" customHeight="1" thickTop="1" thickBot="1">
      <c r="B510" s="32" t="s">
        <v/>
      </c>
      <c r="C510" s="23" t="s">
        <v/>
      </c>
      <c r="D510" s="23" t="s">
        <v>2596</v>
      </c>
      <c r="E510" s="32">
        <v>8.00</v>
      </c>
      <c r="F510" s="33">
        <v/>
      </c>
      <c r="G510" s="34">
        <v/>
      </c>
      <c r="H510" s="35">
        <v/>
      </c>
      <c r="I510" s="36">
        <f>ROUND(PRODUCT(E510:H510),2)</f>
        <v>8.00</v>
      </c>
      <c r="J510" s="32">
        <v/>
      </c>
      <c r="K510" s="32">
        <f/>
        <v/>
      </c>
      <c r="L510" s="32" t="s">
        <v/>
      </c>
      <c r="M510" s="32" t="s">
        <v/>
      </c>
      <c r="N510" s="32" t="s">
        <v/>
      </c>
      <!--$VAR_NUOVA_CELLA_PREZZI$-->
    </row>
    <row r="511" spans="1:16" ht="10.5" customHeight="1" thickTop="1" thickBot="1">
      <c r="B511" s="32" t="s">
        <v/>
      </c>
      <c r="C511" s="23" t="s">
        <v/>
      </c>
      <c r="D511" s="23" t="s">
        <v>2603</v>
      </c>
      <c r="E511" s="32">
        <v>16.00</v>
      </c>
      <c r="F511" s="33">
        <v/>
      </c>
      <c r="G511" s="34">
        <v/>
      </c>
      <c r="H511" s="35">
        <v/>
      </c>
      <c r="I511" s="36">
        <f>ROUND(PRODUCT(E511:H511),2)</f>
        <v>16.00</v>
      </c>
      <c r="J511" s="32">
        <v/>
      </c>
      <c r="K511" s="32">
        <f/>
        <v/>
      </c>
      <c r="L511" s="32" t="s">
        <v/>
      </c>
      <c r="M511" s="32" t="s">
        <v/>
      </c>
      <c r="N511" s="32" t="s">
        <v/>
      </c>
      <!--$VAR_NUOVA_CELLA_PREZZI$-->
    </row>
    <row r="512" spans="1:16" ht="10.5" customHeight="1" thickTop="1" thickBot="1">
      <c r="B512" s="32" t="s">
        <v/>
      </c>
      <c r="C512" s="23" t="s">
        <v/>
      </c>
      <c r="D512" s="23" t="s">
        <v>2610</v>
      </c>
      <c r="E512" s="32">
        <v>8.00</v>
      </c>
      <c r="F512" s="33">
        <v/>
      </c>
      <c r="G512" s="34">
        <v/>
      </c>
      <c r="H512" s="35">
        <v/>
      </c>
      <c r="I512" s="36">
        <f>ROUND(PRODUCT(E512:H512),2)</f>
        <v>8.00</v>
      </c>
      <c r="J512" s="32">
        <v/>
      </c>
      <c r="K512" s="32">
        <f/>
        <v/>
      </c>
      <c r="L512" s="32" t="s">
        <v/>
      </c>
      <c r="M512" s="32" t="s">
        <v/>
      </c>
      <c r="N512" s="32" t="s">
        <v/>
      </c>
      <!--$VAR_NUOVA_CELLA_PREZZI$-->
    </row>
    <row r="513" spans="1:16" ht="10.5" customHeight="1" thickTop="1" thickBot="1">
      <c r="B513" s="32" t="s">
        <v/>
      </c>
      <c r="C513" s="23" t="s">
        <v/>
      </c>
      <c r="D513" s="23" t="s">
        <v>2617</v>
      </c>
      <c r="E513" s="32">
        <v>8.00</v>
      </c>
      <c r="F513" s="33">
        <v/>
      </c>
      <c r="G513" s="34">
        <v/>
      </c>
      <c r="H513" s="35">
        <v/>
      </c>
      <c r="I513" s="36">
        <f>ROUND(PRODUCT(E513:H513),2)</f>
        <v>8.00</v>
      </c>
      <c r="J513" s="32">
        <v/>
      </c>
      <c r="K513" s="32">
        <f/>
        <v/>
      </c>
      <c r="L513" s="32" t="s">
        <v/>
      </c>
      <c r="M513" s="32" t="s">
        <v/>
      </c>
      <c r="N513" s="32" t="s">
        <v/>
      </c>
      <!--$VAR_NUOVA_CELLA_PREZZI$-->
    </row>
    <row r="514" spans="1:16" ht="10.5" customHeight="1" thickTop="1" thickBot="1">
      <c r="B514" s="32" t="s">
        <v/>
      </c>
      <c r="C514" s="23" t="s">
        <v/>
      </c>
      <c r="D514" s="23" t="s">
        <v>2624</v>
      </c>
      <c r="E514" s="32">
        <v>8.00</v>
      </c>
      <c r="F514" s="33">
        <v/>
      </c>
      <c r="G514" s="34">
        <v/>
      </c>
      <c r="H514" s="35">
        <v/>
      </c>
      <c r="I514" s="36">
        <f>ROUND(PRODUCT(E514:H514),2)</f>
        <v>8.00</v>
      </c>
      <c r="J514" s="32">
        <v/>
      </c>
      <c r="K514" s="32">
        <f/>
        <v/>
      </c>
      <c r="L514" s="32" t="s">
        <v/>
      </c>
      <c r="M514" s="32" t="s">
        <v/>
      </c>
      <c r="N514" s="32" t="s">
        <v/>
      </c>
      <!--$VAR_NUOVA_CELLA_PREZZI$-->
    </row>
    <row r="515" spans="1:16" ht="10.5" customHeight="1" thickTop="1" thickBot="1">
      <c r="B515" s="32" t="s">
        <v/>
      </c>
      <c r="C515" s="23" t="s">
        <v/>
      </c>
      <c r="D515" s="23" t="s">
        <v>2631</v>
      </c>
      <c r="E515" s="32">
        <v>16.00</v>
      </c>
      <c r="F515" s="33">
        <v/>
      </c>
      <c r="G515" s="34">
        <v/>
      </c>
      <c r="H515" s="35">
        <v/>
      </c>
      <c r="I515" s="36">
        <f>ROUND(PRODUCT(E515:H515),2)</f>
        <v>16.00</v>
      </c>
      <c r="J515" s="32">
        <v/>
      </c>
      <c r="K515" s="32">
        <f/>
        <v/>
      </c>
      <c r="L515" s="32" t="s">
        <v/>
      </c>
      <c r="M515" s="32" t="s">
        <v/>
      </c>
      <c r="N515" s="32" t="s">
        <v/>
      </c>
      <!--$VAR_NUOVA_CELLA_PREZZI$-->
    </row>
    <row r="516" spans="1:16" ht="10.5" customHeight="1" thickTop="1" thickBot="1">
      <c r="B516" s="32" t="s">
        <v/>
      </c>
      <c r="C516" s="23" t="s">
        <v/>
      </c>
      <c r="D516" s="23" t="s">
        <v>2638</v>
      </c>
      <c r="E516" s="32">
        <v>16.00</v>
      </c>
      <c r="F516" s="33">
        <v/>
      </c>
      <c r="G516" s="34">
        <v/>
      </c>
      <c r="H516" s="35">
        <v/>
      </c>
      <c r="I516" s="36">
        <f>ROUND(PRODUCT(E516:H516),2)</f>
        <v>16.00</v>
      </c>
      <c r="J516" s="32">
        <v/>
      </c>
      <c r="K516" s="32">
        <f/>
        <v/>
      </c>
      <c r="L516" s="32" t="s">
        <v/>
      </c>
      <c r="M516" s="32" t="s">
        <v/>
      </c>
      <c r="N516" s="32" t="s">
        <v/>
      </c>
      <!--$VAR_NUOVA_CELLA_PREZZI$-->
    </row>
    <row r="517" spans="1:16" ht="10.5" customHeight="1" thickTop="1" thickBot="1">
      <c r="B517" s="32" t="s">
        <v/>
      </c>
      <c r="C517" s="23" t="s">
        <v/>
      </c>
      <c r="D517" s="23" t="s">
        <v>2645</v>
      </c>
      <c r="E517" s="32">
        <v>8.00</v>
      </c>
      <c r="F517" s="33">
        <v/>
      </c>
      <c r="G517" s="34">
        <v/>
      </c>
      <c r="H517" s="35">
        <v/>
      </c>
      <c r="I517" s="36">
        <f>ROUND(PRODUCT(E517:H517),2)</f>
        <v>8.00</v>
      </c>
      <c r="J517" s="32">
        <v/>
      </c>
      <c r="K517" s="32">
        <f/>
        <v/>
      </c>
      <c r="L517" s="32" t="s">
        <v/>
      </c>
      <c r="M517" s="32" t="s">
        <v/>
      </c>
      <c r="N517" s="32" t="s">
        <v/>
      </c>
      <!--$VAR_NUOVA_CELLA_PREZZI$-->
    </row>
    <row r="518" spans="1:16" ht="10.5" customHeight="1" thickTop="1" thickBot="1">
      <c r="B518" s="32" t="s">
        <v/>
      </c>
      <c r="C518" s="23" t="s">
        <v/>
      </c>
      <c r="D518" s="32" t="s">
        <v/>
      </c>
      <c r="E518" s="32">
        <v/>
      </c>
      <c r="F518" s="33">
        <v/>
      </c>
      <c r="G518" s="34">
        <v/>
      </c>
      <c r="H518" s="35">
        <v/>
      </c>
      <c r="I518" s="36">
        <f/>
        <v/>
      </c>
      <c r="J518" s="32">
        <v/>
      </c>
      <c r="K518" s="32">
        <f/>
        <v/>
      </c>
      <c r="L518" s="32" t="s">
        <v/>
      </c>
      <c r="M518" s="32" t="s">
        <v/>
      </c>
      <c r="N518" s="32" t="s">
        <v>2652</v>
      </c>
      <!--$VAR_NUOVA_CELLA_PREZZI$-->
    </row>
    <row r="519" spans="1:16" ht="10.5" customHeight="1" thickTop="1" thickBot="1">
      <c r="B519" s="32" t="s">
        <v/>
      </c>
      <c r="C519" s="23" t="s">
        <v/>
      </c>
      <c r="D519" s="32" t="s">
        <v>2653</v>
      </c>
      <c r="E519" s="32">
        <v/>
      </c>
      <c r="F519" s="33">
        <v/>
      </c>
      <c r="G519" s="34">
        <v/>
      </c>
      <c r="H519" s="35">
        <v/>
      </c>
      <c r="I519" s="36">
        <f>ROUND(SUM(I492:I518),2)</f>
        <v>240.00</v>
      </c>
      <c r="J519" s="32">
        <v>30.41</v>
      </c>
      <c r="K519" s="32">
        <f>ROUND(PRODUCT(I519:J519),2)</f>
        <v>7298.40</v>
      </c>
      <c r="L519" s="32" t="s">
        <v/>
      </c>
      <c r="M519" s="32" t="s">
        <v/>
      </c>
      <c r="N519" s="32" t="s">
        <v/>
      </c>
      <!--$VAR_NUOVA_CELLA_PREZZI$-->
    </row>
    <row r="520" spans="1:16" ht="10.5" customHeight="1" thickTop="1" thickBot="1">
      <c r="B520" s="32" t="s">
        <v/>
      </c>
      <c r="C520" s="23" t="s">
        <v/>
      </c>
      <c r="D520" s="32" t="s">
        <v>2659</v>
      </c>
      <c r="E520" s="32">
        <v/>
      </c>
      <c r="F520" s="33">
        <v/>
      </c>
      <c r="G520" s="34">
        <v/>
      </c>
      <c r="H520" s="35">
        <v/>
      </c>
      <c r="I520" s="36">
        <f/>
        <v/>
      </c>
      <c r="J520" s="32">
        <v/>
      </c>
      <c r="K520" s="32">
        <f/>
        <v/>
      </c>
      <c r="L520" s="32" t="s">
        <v/>
      </c>
      <c r="M520" s="32" t="s">
        <v/>
      </c>
      <c r="N520" s="32" t="s">
        <v/>
      </c>
      <!--$VAR_NUOVA_CELLA_PREZZI$-->
    </row>
    <row r="521" spans="1:16" ht="10.5" customHeight="1" thickTop="1" thickBot="1">
      <c r="B521" s="32" t="s">
        <v>2660</v>
      </c>
      <c r="C521" s="23" t="s">
        <v>2661</v>
      </c>
      <c r="D521" s="62" t="s">
        <v>2662</v>
      </c>
      <c r="E521" s="32">
        <v/>
      </c>
      <c r="F521" s="33">
        <v/>
      </c>
      <c r="G521" s="34">
        <v/>
      </c>
      <c r="H521" s="35">
        <v/>
      </c>
      <c r="I521" s="36">
        <f/>
        <v/>
      </c>
      <c r="J521" s="32">
        <v/>
      </c>
      <c r="K521" s="32">
        <f/>
        <v/>
      </c>
      <c r="L521" s="32" t="s">
        <v/>
      </c>
      <c r="M521" s="32" t="s">
        <v/>
      </c>
      <c r="N521" s="32" t="s">
        <v/>
      </c>
      <!--$VAR_NUOVA_CELLA_PREZZI$-->
    </row>
    <row r="522" spans="1:16" ht="10.5" customHeight="1" thickTop="1" thickBot="1">
      <c r="B522" s="32" t="s">
        <v/>
      </c>
      <c r="C522" s="23" t="s">
        <v/>
      </c>
      <c r="D522" s="23" t="s">
        <v>2663</v>
      </c>
      <c r="E522" s="32">
        <v/>
      </c>
      <c r="F522" s="33">
        <v/>
      </c>
      <c r="G522" s="34">
        <v/>
      </c>
      <c r="H522" s="35">
        <v/>
      </c>
      <c r="I522" s="36">
        <f/>
        <v/>
      </c>
      <c r="J522" s="32">
        <v/>
      </c>
      <c r="K522" s="32">
        <f/>
        <v/>
      </c>
      <c r="L522" s="32" t="s">
        <v/>
      </c>
      <c r="M522" s="32" t="s">
        <v/>
      </c>
      <c r="N522" s="32" t="s">
        <v/>
      </c>
      <!--$VAR_NUOVA_CELLA_PREZZI$-->
    </row>
    <row r="523" spans="1:16" ht="10.5" customHeight="1" thickTop="1" thickBot="1">
      <c r="B523" s="32" t="s">
        <v/>
      </c>
      <c r="C523" s="23" t="s">
        <v/>
      </c>
      <c r="D523" s="23" t="s">
        <v>2664</v>
      </c>
      <c r="E523" s="32">
        <v/>
      </c>
      <c r="F523" s="33">
        <v/>
      </c>
      <c r="G523" s="34">
        <v/>
      </c>
      <c r="H523" s="35">
        <v>0</v>
      </c>
      <c r="I523" s="36">
        <f>ROUND(PRODUCT(E523:H523),2)</f>
        <v>0.00</v>
      </c>
      <c r="J523" s="32">
        <v/>
      </c>
      <c r="K523" s="32">
        <f/>
        <v/>
      </c>
      <c r="L523" s="32" t="s">
        <v/>
      </c>
      <c r="M523" s="32" t="s">
        <v/>
      </c>
      <c r="N523" s="32" t="s">
        <v/>
      </c>
      <!--$VAR_NUOVA_CELLA_PREZZI$-->
    </row>
    <row r="524" spans="1:16" ht="10.5" customHeight="1" thickTop="1" thickBot="1">
      <c r="B524" s="32" t="s">
        <v/>
      </c>
      <c r="C524" s="23" t="s">
        <v/>
      </c>
      <c r="D524" s="23" t="s">
        <v>2671</v>
      </c>
      <c r="E524" s="32">
        <v>2.85</v>
      </c>
      <c r="F524" s="33">
        <v/>
      </c>
      <c r="G524" s="34">
        <v/>
      </c>
      <c r="H524" s="35">
        <v/>
      </c>
      <c r="I524" s="36">
        <f>ROUND(PRODUCT(E524:H524,80.87),2)</f>
        <v>230.48</v>
      </c>
      <c r="J524" s="32">
        <v/>
      </c>
      <c r="K524" s="32">
        <f/>
        <v/>
      </c>
      <c r="L524" s="32" t="s">
        <v/>
      </c>
      <c r="M524" s="32" t="s">
        <v/>
      </c>
      <c r="N524" s="32" t="s">
        <v/>
      </c>
      <!--$VAR_NUOVA_CELLA_PREZZI$-->
    </row>
    <row r="525" spans="1:16" ht="10.5" customHeight="1" thickTop="1" thickBot="1">
      <c r="B525" s="32" t="s">
        <v/>
      </c>
      <c r="C525" s="23" t="s">
        <v/>
      </c>
      <c r="D525" s="32" t="s">
        <v/>
      </c>
      <c r="E525" s="32">
        <v/>
      </c>
      <c r="F525" s="33">
        <v/>
      </c>
      <c r="G525" s="34">
        <v/>
      </c>
      <c r="H525" s="35">
        <v/>
      </c>
      <c r="I525" s="36">
        <f/>
        <v/>
      </c>
      <c r="J525" s="32">
        <v/>
      </c>
      <c r="K525" s="32">
        <f/>
        <v/>
      </c>
      <c r="L525" s="32" t="s">
        <v/>
      </c>
      <c r="M525" s="32" t="s">
        <v/>
      </c>
      <c r="N525" s="32" t="s">
        <v>2678</v>
      </c>
      <!--$VAR_NUOVA_CELLA_PREZZI$-->
    </row>
    <row r="526" spans="1:16" ht="10.5" customHeight="1" thickTop="1" thickBot="1">
      <c r="B526" s="32" t="s">
        <v/>
      </c>
      <c r="C526" s="23" t="s">
        <v/>
      </c>
      <c r="D526" s="32" t="s">
        <v>2679</v>
      </c>
      <c r="E526" s="32">
        <v/>
      </c>
      <c r="F526" s="33">
        <v/>
      </c>
      <c r="G526" s="34">
        <v/>
      </c>
      <c r="H526" s="35">
        <v/>
      </c>
      <c r="I526" s="36">
        <f>ROUND(SUM(I522:I525),2)</f>
        <v>230.48</v>
      </c>
      <c r="J526" s="32">
        <v>21.82</v>
      </c>
      <c r="K526" s="32">
        <f>ROUND(PRODUCT(I526:J526),2)</f>
        <v>5029.07</v>
      </c>
      <c r="L526" s="32" t="s">
        <v/>
      </c>
      <c r="M526" s="32" t="s">
        <v/>
      </c>
      <c r="N526" s="32" t="s">
        <v/>
      </c>
      <!--$VAR_NUOVA_CELLA_PREZZI$-->
    </row>
    <row r="527" spans="1:16" ht="10.5" customHeight="1" thickTop="1" thickBot="1">
      <c r="B527" s="32" t="s">
        <v/>
      </c>
      <c r="C527" s="23" t="s">
        <v/>
      </c>
      <c r="D527" s="32" t="s">
        <v>2685</v>
      </c>
      <c r="E527" s="32">
        <v/>
      </c>
      <c r="F527" s="33">
        <v/>
      </c>
      <c r="G527" s="34">
        <v/>
      </c>
      <c r="H527" s="35">
        <v/>
      </c>
      <c r="I527" s="36">
        <f/>
        <v/>
      </c>
      <c r="J527" s="32">
        <v/>
      </c>
      <c r="K527" s="32">
        <f/>
        <v/>
      </c>
      <c r="L527" s="32" t="s">
        <v/>
      </c>
      <c r="M527" s="32" t="s">
        <v/>
      </c>
      <c r="N527" s="32" t="s">
        <v/>
      </c>
      <!--$VAR_NUOVA_CELLA_PREZZI$-->
    </row>
    <row r="528" spans="1:16" ht="26.5" customHeight="1" thickTop="1" thickBot="1">
      <c r="B528" s="32" t="s">
        <v>2686</v>
      </c>
      <c r="C528" s="23" t="s">
        <v>2687</v>
      </c>
      <c r="D528" s="62" t="s">
        <v>2688</v>
      </c>
      <c r="E528" s="32">
        <v/>
      </c>
      <c r="F528" s="33">
        <v/>
      </c>
      <c r="G528" s="34">
        <v/>
      </c>
      <c r="H528" s="35">
        <v/>
      </c>
      <c r="I528" s="36">
        <f/>
        <v/>
      </c>
      <c r="J528" s="32">
        <v/>
      </c>
      <c r="K528" s="32">
        <f/>
        <v/>
      </c>
      <c r="L528" s="32" t="s">
        <v/>
      </c>
      <c r="M528" s="32" t="s">
        <v/>
      </c>
      <c r="N528" s="32" t="s">
        <v/>
      </c>
      <!--$VAR_NUOVA_CELLA_PREZZI$-->
    </row>
    <row r="529" spans="1:16" ht="10.5" customHeight="1" thickTop="1" thickBot="1">
      <c r="B529" s="32" t="s">
        <v/>
      </c>
      <c r="C529" s="23" t="s">
        <v/>
      </c>
      <c r="D529" s="23" t="s">
        <v>2689</v>
      </c>
      <c r="E529" s="32">
        <v/>
      </c>
      <c r="F529" s="33">
        <v/>
      </c>
      <c r="G529" s="34">
        <v/>
      </c>
      <c r="H529" s="35">
        <v/>
      </c>
      <c r="I529" s="36">
        <f/>
        <v/>
      </c>
      <c r="J529" s="32">
        <v/>
      </c>
      <c r="K529" s="32">
        <f/>
        <v/>
      </c>
      <c r="L529" s="32" t="s">
        <v/>
      </c>
      <c r="M529" s="32" t="s">
        <v/>
      </c>
      <c r="N529" s="32" t="s">
        <v/>
      </c>
      <!--$VAR_NUOVA_CELLA_PREZZI$-->
    </row>
    <row r="530" spans="1:16" ht="10.5" customHeight="1" thickTop="1" thickBot="1">
      <c r="B530" s="32" t="s">
        <v/>
      </c>
      <c r="C530" s="23" t="s">
        <v/>
      </c>
      <c r="D530" s="23" t="s">
        <v>2690</v>
      </c>
      <c r="E530" s="32">
        <v/>
      </c>
      <c r="F530" s="33">
        <v/>
      </c>
      <c r="G530" s="34">
        <v/>
      </c>
      <c r="H530" s="35">
        <v>0</v>
      </c>
      <c r="I530" s="36">
        <f>ROUND(PRODUCT(E530:H530),2)</f>
        <v>0.00</v>
      </c>
      <c r="J530" s="32">
        <v/>
      </c>
      <c r="K530" s="32">
        <f/>
        <v/>
      </c>
      <c r="L530" s="32" t="s">
        <v/>
      </c>
      <c r="M530" s="32" t="s">
        <v/>
      </c>
      <c r="N530" s="32" t="s">
        <v/>
      </c>
      <!--$VAR_NUOVA_CELLA_PREZZI$-->
    </row>
    <row r="531" spans="1:16" ht="10.5" customHeight="1" thickTop="1" thickBot="1">
      <c r="B531" s="32" t="s">
        <v/>
      </c>
      <c r="C531" s="23" t="s">
        <v/>
      </c>
      <c r="D531" s="23" t="s">
        <v>2697</v>
      </c>
      <c r="E531" s="32">
        <v>1.90</v>
      </c>
      <c r="F531" s="33">
        <v/>
      </c>
      <c r="G531" s="34">
        <v/>
      </c>
      <c r="H531" s="35">
        <v/>
      </c>
      <c r="I531" s="36">
        <f>ROUND(PRODUCT(E531:H531,80.87),2)</f>
        <v>153.65</v>
      </c>
      <c r="J531" s="32">
        <v/>
      </c>
      <c r="K531" s="32">
        <f/>
        <v/>
      </c>
      <c r="L531" s="32" t="s">
        <v/>
      </c>
      <c r="M531" s="32" t="s">
        <v/>
      </c>
      <c r="N531" s="32" t="s">
        <v/>
      </c>
      <!--$VAR_NUOVA_CELLA_PREZZI$-->
    </row>
    <row r="532" spans="1:16" ht="10.5" customHeight="1" thickTop="1" thickBot="1">
      <c r="B532" s="32" t="s">
        <v/>
      </c>
      <c r="C532" s="23" t="s">
        <v/>
      </c>
      <c r="D532" s="32" t="s">
        <v/>
      </c>
      <c r="E532" s="32">
        <v/>
      </c>
      <c r="F532" s="33">
        <v/>
      </c>
      <c r="G532" s="34">
        <v/>
      </c>
      <c r="H532" s="35">
        <v/>
      </c>
      <c r="I532" s="36">
        <f/>
        <v/>
      </c>
      <c r="J532" s="32">
        <v/>
      </c>
      <c r="K532" s="32">
        <f/>
        <v/>
      </c>
      <c r="L532" s="32" t="s">
        <v/>
      </c>
      <c r="M532" s="32" t="s">
        <v/>
      </c>
      <c r="N532" s="32" t="s">
        <v>2704</v>
      </c>
      <!--$VAR_NUOVA_CELLA_PREZZI$-->
    </row>
    <row r="533" spans="1:16" ht="10.5" customHeight="1" thickTop="1" thickBot="1">
      <c r="B533" s="32" t="s">
        <v/>
      </c>
      <c r="C533" s="23" t="s">
        <v/>
      </c>
      <c r="D533" s="32" t="s">
        <v>2705</v>
      </c>
      <c r="E533" s="32">
        <v/>
      </c>
      <c r="F533" s="33">
        <v/>
      </c>
      <c r="G533" s="34">
        <v/>
      </c>
      <c r="H533" s="35">
        <v/>
      </c>
      <c r="I533" s="36">
        <f>ROUND(SUM(I529:I532),2)</f>
        <v>153.65</v>
      </c>
      <c r="J533" s="32">
        <v>8.57</v>
      </c>
      <c r="K533" s="32">
        <f>ROUND(PRODUCT(I533:J533),2)</f>
        <v>1316.78</v>
      </c>
      <c r="L533" s="32" t="s">
        <v/>
      </c>
      <c r="M533" s="32" t="s">
        <v/>
      </c>
      <c r="N533" s="32" t="s">
        <v/>
      </c>
      <!--$VAR_NUOVA_CELLA_PREZZI$-->
    </row>
    <row r="534" spans="1:16" ht="10.5" customHeight="1" thickTop="1" thickBot="1">
      <c r="B534" s="32" t="s">
        <v/>
      </c>
      <c r="C534" s="23" t="s">
        <v/>
      </c>
      <c r="D534" s="32" t="s">
        <v>2711</v>
      </c>
      <c r="E534" s="32">
        <v/>
      </c>
      <c r="F534" s="33">
        <v/>
      </c>
      <c r="G534" s="34">
        <v/>
      </c>
      <c r="H534" s="35">
        <v/>
      </c>
      <c r="I534" s="36">
        <f/>
        <v/>
      </c>
      <c r="J534" s="32">
        <v/>
      </c>
      <c r="K534" s="32">
        <f/>
        <v/>
      </c>
      <c r="L534" s="32" t="s">
        <v/>
      </c>
      <c r="M534" s="32" t="s">
        <v/>
      </c>
      <c r="N534" s="32" t="s">
        <v/>
      </c>
      <!--$VAR_NUOVA_CELLA_PREZZI$-->
    </row>
    <row r="535" spans="1:16" ht="23" customHeight="1" thickTop="1" thickBot="1">
      <c r="B535" s="32" t="s">
        <v>2712</v>
      </c>
      <c r="C535" s="23" t="s">
        <v>2713</v>
      </c>
      <c r="D535" s="62" t="s">
        <v>2714</v>
      </c>
      <c r="E535" s="32">
        <v/>
      </c>
      <c r="F535" s="33">
        <v/>
      </c>
      <c r="G535" s="34">
        <v/>
      </c>
      <c r="H535" s="35">
        <v/>
      </c>
      <c r="I535" s="36">
        <f/>
        <v/>
      </c>
      <c r="J535" s="32">
        <v/>
      </c>
      <c r="K535" s="32">
        <f/>
        <v/>
      </c>
      <c r="L535" s="32" t="s">
        <v/>
      </c>
      <c r="M535" s="32" t="s">
        <v/>
      </c>
      <c r="N535" s="32" t="s">
        <v/>
      </c>
      <!--$VAR_NUOVA_CELLA_PREZZI$-->
    </row>
    <row r="536" spans="1:16" ht="10.5" customHeight="1" thickTop="1" thickBot="1">
      <c r="B536" s="32" t="s">
        <v/>
      </c>
      <c r="C536" s="23" t="s">
        <v/>
      </c>
      <c r="D536" s="23" t="s">
        <v>2715</v>
      </c>
      <c r="E536" s="32">
        <v/>
      </c>
      <c r="F536" s="33">
        <v/>
      </c>
      <c r="G536" s="34">
        <v/>
      </c>
      <c r="H536" s="35">
        <v/>
      </c>
      <c r="I536" s="36">
        <f/>
        <v/>
      </c>
      <c r="J536" s="32">
        <v/>
      </c>
      <c r="K536" s="32">
        <f/>
        <v/>
      </c>
      <c r="L536" s="32" t="s">
        <v/>
      </c>
      <c r="M536" s="32" t="s">
        <v/>
      </c>
      <c r="N536" s="32" t="s">
        <v/>
      </c>
      <!--$VAR_NUOVA_CELLA_PREZZI$-->
    </row>
    <row r="537" spans="1:16" ht="10.5" customHeight="1" thickTop="1" thickBot="1">
      <c r="B537" s="32" t="s">
        <v/>
      </c>
      <c r="C537" s="23" t="s">
        <v/>
      </c>
      <c r="D537" s="23" t="s">
        <v>2716</v>
      </c>
      <c r="E537" s="32">
        <v/>
      </c>
      <c r="F537" s="33">
        <v/>
      </c>
      <c r="G537" s="34">
        <v/>
      </c>
      <c r="H537" s="35">
        <v>0</v>
      </c>
      <c r="I537" s="36">
        <f>ROUND(PRODUCT(E537:H537),2)</f>
        <v>0.00</v>
      </c>
      <c r="J537" s="32">
        <v/>
      </c>
      <c r="K537" s="32">
        <f/>
        <v/>
      </c>
      <c r="L537" s="32" t="s">
        <v/>
      </c>
      <c r="M537" s="32" t="s">
        <v/>
      </c>
      <c r="N537" s="32" t="s">
        <v/>
      </c>
      <!--$VAR_NUOVA_CELLA_PREZZI$-->
    </row>
    <row r="538" spans="1:16" ht="10.5" customHeight="1" thickTop="1" thickBot="1">
      <c r="B538" s="32" t="s">
        <v/>
      </c>
      <c r="C538" s="23" t="s">
        <v/>
      </c>
      <c r="D538" s="23" t="s">
        <v>2723</v>
      </c>
      <c r="E538" s="32">
        <v>0.95</v>
      </c>
      <c r="F538" s="33">
        <v/>
      </c>
      <c r="G538" s="34">
        <v/>
      </c>
      <c r="H538" s="35">
        <v/>
      </c>
      <c r="I538" s="36">
        <f>ROUND(PRODUCT(E538:H538,80.87),2)</f>
        <v>76.83</v>
      </c>
      <c r="J538" s="32">
        <v/>
      </c>
      <c r="K538" s="32">
        <f/>
        <v/>
      </c>
      <c r="L538" s="32" t="s">
        <v/>
      </c>
      <c r="M538" s="32" t="s">
        <v/>
      </c>
      <c r="N538" s="32" t="s">
        <v/>
      </c>
      <!--$VAR_NUOVA_CELLA_PREZZI$-->
    </row>
    <row r="539" spans="1:16" ht="10.5" customHeight="1" thickTop="1" thickBot="1">
      <c r="B539" s="32" t="s">
        <v/>
      </c>
      <c r="C539" s="23" t="s">
        <v/>
      </c>
      <c r="D539" s="32" t="s">
        <v/>
      </c>
      <c r="E539" s="32">
        <v/>
      </c>
      <c r="F539" s="33">
        <v/>
      </c>
      <c r="G539" s="34">
        <v/>
      </c>
      <c r="H539" s="35">
        <v/>
      </c>
      <c r="I539" s="36">
        <f/>
        <v/>
      </c>
      <c r="J539" s="32">
        <v/>
      </c>
      <c r="K539" s="32">
        <f/>
        <v/>
      </c>
      <c r="L539" s="32" t="s">
        <v/>
      </c>
      <c r="M539" s="32" t="s">
        <v/>
      </c>
      <c r="N539" s="32" t="s">
        <v>2730</v>
      </c>
      <!--$VAR_NUOVA_CELLA_PREZZI$-->
    </row>
    <row r="540" spans="1:16" ht="10.5" customHeight="1" thickTop="1" thickBot="1">
      <c r="B540" s="32" t="s">
        <v/>
      </c>
      <c r="C540" s="23" t="s">
        <v/>
      </c>
      <c r="D540" s="32" t="s">
        <v>2731</v>
      </c>
      <c r="E540" s="32">
        <v/>
      </c>
      <c r="F540" s="33">
        <v/>
      </c>
      <c r="G540" s="34">
        <v/>
      </c>
      <c r="H540" s="35">
        <v/>
      </c>
      <c r="I540" s="36">
        <f>ROUND(SUM(I536:I539),2)</f>
        <v>76.83</v>
      </c>
      <c r="J540" s="32">
        <v>74.28</v>
      </c>
      <c r="K540" s="32">
        <f>ROUND(PRODUCT(I540:J540),2)</f>
        <v>5706.93</v>
      </c>
      <c r="L540" s="32" t="s">
        <v/>
      </c>
      <c r="M540" s="32" t="s">
        <v/>
      </c>
      <c r="N540" s="32" t="s">
        <v/>
      </c>
      <!--$VAR_NUOVA_CELLA_PREZZI$-->
    </row>
    <row r="541" spans="1:16" ht="10.5" customHeight="1" thickTop="1" thickBot="1">
      <c r="B541" s="32" t="s">
        <v/>
      </c>
      <c r="C541" s="23" t="s">
        <v/>
      </c>
      <c r="D541" s="32" t="s">
        <v>2737</v>
      </c>
      <c r="E541" s="32">
        <v/>
      </c>
      <c r="F541" s="33">
        <v/>
      </c>
      <c r="G541" s="34">
        <v/>
      </c>
      <c r="H541" s="35">
        <v/>
      </c>
      <c r="I541" s="36">
        <f/>
        <v/>
      </c>
      <c r="J541" s="32">
        <v/>
      </c>
      <c r="K541" s="32">
        <f/>
        <v/>
      </c>
      <c r="L541" s="32" t="s">
        <v/>
      </c>
      <c r="M541" s="32" t="s">
        <v/>
      </c>
      <c r="N541" s="32" t="s">
        <v/>
      </c>
      <!--$VAR_NUOVA_CELLA_PREZZI$-->
    </row>
    <row r="542" spans="1:16" ht="87.6666666666667" customHeight="1" thickTop="1" thickBot="1">
      <c r="B542" s="32" t="s">
        <v>2738</v>
      </c>
      <c r="C542" s="23" t="s">
        <v>2739</v>
      </c>
      <c r="D542" s="62" t="s">
        <v>2740</v>
      </c>
      <c r="E542" s="32">
        <v/>
      </c>
      <c r="F542" s="33">
        <v/>
      </c>
      <c r="G542" s="34">
        <v/>
      </c>
      <c r="H542" s="35">
        <v/>
      </c>
      <c r="I542" s="36">
        <f/>
        <v/>
      </c>
      <c r="J542" s="32">
        <v/>
      </c>
      <c r="K542" s="32">
        <f/>
        <v/>
      </c>
      <c r="L542" s="32" t="s">
        <v/>
      </c>
      <c r="M542" s="32" t="s">
        <v/>
      </c>
      <c r="N542" s="32" t="s">
        <v/>
      </c>
      <!--$VAR_NUOVA_CELLA_PREZZI$-->
    </row>
    <row r="543" spans="1:16" ht="10.5" customHeight="1" thickTop="1" thickBot="1">
      <c r="B543" s="32" t="s">
        <v/>
      </c>
      <c r="C543" s="23" t="s">
        <v/>
      </c>
      <c r="D543" s="23" t="s">
        <v>2741</v>
      </c>
      <c r="E543" s="32">
        <v/>
      </c>
      <c r="F543" s="33">
        <v/>
      </c>
      <c r="G543" s="34">
        <v/>
      </c>
      <c r="H543" s="35">
        <v/>
      </c>
      <c r="I543" s="36">
        <f/>
        <v/>
      </c>
      <c r="J543" s="32">
        <v/>
      </c>
      <c r="K543" s="32">
        <f/>
        <v/>
      </c>
      <c r="L543" s="32" t="s">
        <v/>
      </c>
      <c r="M543" s="32" t="s">
        <v/>
      </c>
      <c r="N543" s="32" t="s">
        <v/>
      </c>
      <!--$VAR_NUOVA_CELLA_PREZZI$-->
    </row>
    <row r="544" spans="1:16" ht="10.5" customHeight="1" thickTop="1" thickBot="1">
      <c r="B544" s="32" t="s">
        <v/>
      </c>
      <c r="C544" s="23" t="s">
        <v/>
      </c>
      <c r="D544" s="23" t="s">
        <v>2742</v>
      </c>
      <c r="E544" s="32">
        <v/>
      </c>
      <c r="F544" s="33">
        <v/>
      </c>
      <c r="G544" s="34">
        <v/>
      </c>
      <c r="H544" s="35">
        <v/>
      </c>
      <c r="I544" s="36">
        <f>ROUND(PRODUCT(E544:H544,76.83),2)</f>
        <v>76.83</v>
      </c>
      <c r="J544" s="32">
        <v/>
      </c>
      <c r="K544" s="32">
        <f/>
        <v/>
      </c>
      <c r="L544" s="32" t="s">
        <v/>
      </c>
      <c r="M544" s="32" t="s">
        <v/>
      </c>
      <c r="N544" s="32" t="s">
        <v/>
      </c>
      <!--$VAR_NUOVA_CELLA_PREZZI$-->
    </row>
    <row r="545" spans="1:16" ht="10.5" customHeight="1" thickTop="1" thickBot="1">
      <c r="B545" s="32" t="s">
        <v/>
      </c>
      <c r="C545" s="23" t="s">
        <v/>
      </c>
      <c r="D545" s="32" t="s">
        <v/>
      </c>
      <c r="E545" s="32">
        <v/>
      </c>
      <c r="F545" s="33">
        <v/>
      </c>
      <c r="G545" s="34">
        <v/>
      </c>
      <c r="H545" s="35">
        <v/>
      </c>
      <c r="I545" s="36">
        <f/>
        <v/>
      </c>
      <c r="J545" s="32">
        <v/>
      </c>
      <c r="K545" s="32">
        <f/>
        <v/>
      </c>
      <c r="L545" s="32" t="s">
        <v/>
      </c>
      <c r="M545" s="32" t="s">
        <v/>
      </c>
      <c r="N545" s="32" t="s">
        <v>2749</v>
      </c>
      <!--$VAR_NUOVA_CELLA_PREZZI$-->
    </row>
    <row r="546" spans="1:16" ht="10.5" customHeight="1" thickTop="1" thickBot="1">
      <c r="B546" s="32" t="s">
        <v/>
      </c>
      <c r="C546" s="23" t="s">
        <v/>
      </c>
      <c r="D546" s="32" t="s">
        <v>2750</v>
      </c>
      <c r="E546" s="32">
        <v/>
      </c>
      <c r="F546" s="33">
        <v/>
      </c>
      <c r="G546" s="34">
        <v/>
      </c>
      <c r="H546" s="35">
        <v/>
      </c>
      <c r="I546" s="36">
        <f>ROUND(SUM(I543:I545),2)</f>
        <v>76.83</v>
      </c>
      <c r="J546" s="32">
        <v>35.75</v>
      </c>
      <c r="K546" s="32">
        <f>ROUND(PRODUCT(I546:J546),2)</f>
        <v>2746.67</v>
      </c>
      <c r="L546" s="32" t="s">
        <v/>
      </c>
      <c r="M546" s="32" t="s">
        <v/>
      </c>
      <c r="N546" s="32" t="s">
        <v/>
      </c>
      <!--$VAR_NUOVA_CELLA_PREZZI$-->
    </row>
    <row r="547" spans="1:16" ht="10.5" customHeight="1" thickTop="1" thickBot="1">
      <c r="B547" s="32" t="s">
        <v/>
      </c>
      <c r="C547" s="23" t="s">
        <v/>
      </c>
      <c r="D547" s="32" t="s">
        <v>2756</v>
      </c>
      <c r="E547" s="32">
        <v/>
      </c>
      <c r="F547" s="33">
        <v/>
      </c>
      <c r="G547" s="34">
        <v/>
      </c>
      <c r="H547" s="35">
        <v/>
      </c>
      <c r="I547" s="36">
        <f/>
        <v/>
      </c>
      <c r="J547" s="32">
        <v/>
      </c>
      <c r="K547" s="32">
        <f/>
        <v/>
      </c>
      <c r="L547" s="32" t="s">
        <v/>
      </c>
      <c r="M547" s="32" t="s">
        <v/>
      </c>
      <c r="N547" s="32" t="s">
        <v/>
      </c>
      <!--$VAR_NUOVA_CELLA_PREZZI$-->
    </row>
    <row r="548" spans="1:16" ht="166.5" customHeight="1" thickTop="1" thickBot="1">
      <c r="B548" s="32" t="s">
        <v>2757</v>
      </c>
      <c r="C548" s="23" t="s">
        <v>2758</v>
      </c>
      <c r="D548" s="62" t="s">
        <v>2759</v>
      </c>
      <c r="E548" s="32">
        <v/>
      </c>
      <c r="F548" s="33">
        <v/>
      </c>
      <c r="G548" s="34">
        <v/>
      </c>
      <c r="H548" s="35">
        <v/>
      </c>
      <c r="I548" s="36">
        <f/>
        <v/>
      </c>
      <c r="J548" s="32">
        <v/>
      </c>
      <c r="K548" s="32">
        <f/>
        <v/>
      </c>
      <c r="L548" s="32" t="s">
        <v/>
      </c>
      <c r="M548" s="32" t="s">
        <v/>
      </c>
      <c r="N548" s="32" t="s">
        <v/>
      </c>
      <!--$VAR_NUOVA_CELLA_PREZZI$-->
    </row>
    <row r="549" spans="1:16" ht="10.5" customHeight="1" thickTop="1" thickBot="1">
      <c r="B549" s="32" t="s">
        <v/>
      </c>
      <c r="C549" s="23" t="s">
        <v/>
      </c>
      <c r="D549" s="23" t="s">
        <v>2760</v>
      </c>
      <c r="E549" s="32">
        <v/>
      </c>
      <c r="F549" s="33">
        <v/>
      </c>
      <c r="G549" s="34">
        <v/>
      </c>
      <c r="H549" s="35">
        <v/>
      </c>
      <c r="I549" s="36">
        <f/>
        <v/>
      </c>
      <c r="J549" s="32">
        <v/>
      </c>
      <c r="K549" s="32">
        <f/>
        <v/>
      </c>
      <c r="L549" s="32" t="s">
        <v/>
      </c>
      <c r="M549" s="32" t="s">
        <v/>
      </c>
      <c r="N549" s="32" t="s">
        <v/>
      </c>
      <!--$VAR_NUOVA_CELLA_PREZZI$-->
    </row>
    <row r="550" spans="1:16" ht="10.5" customHeight="1" thickTop="1" thickBot="1">
      <c r="B550" s="32" t="s">
        <v/>
      </c>
      <c r="C550" s="23" t="s">
        <v/>
      </c>
      <c r="D550" s="23" t="s">
        <v>2761</v>
      </c>
      <c r="E550" s="32">
        <v/>
      </c>
      <c r="F550" s="33">
        <v/>
      </c>
      <c r="G550" s="34">
        <v/>
      </c>
      <c r="H550" s="35">
        <v>0</v>
      </c>
      <c r="I550" s="36">
        <f>ROUND(PRODUCT(E550:H550),2)</f>
        <v>0.00</v>
      </c>
      <c r="J550" s="32">
        <v/>
      </c>
      <c r="K550" s="32">
        <f/>
        <v/>
      </c>
      <c r="L550" s="32" t="s">
        <v/>
      </c>
      <c r="M550" s="32" t="s">
        <v/>
      </c>
      <c r="N550" s="32" t="s">
        <v/>
      </c>
      <!--$VAR_NUOVA_CELLA_PREZZI$-->
    </row>
    <row r="551" spans="1:16" ht="10.5" customHeight="1" thickTop="1" thickBot="1">
      <c r="B551" s="32" t="s">
        <v/>
      </c>
      <c r="C551" s="23" t="s">
        <v/>
      </c>
      <c r="D551" s="23" t="s">
        <v>2768</v>
      </c>
      <c r="E551" s="32">
        <v>1.00</v>
      </c>
      <c r="F551" s="33">
        <v/>
      </c>
      <c r="G551" s="34">
        <v/>
      </c>
      <c r="H551" s="35">
        <v/>
      </c>
      <c r="I551" s="36">
        <f>ROUND(PRODUCT(E551:H551),2)</f>
        <v>1.00</v>
      </c>
      <c r="J551" s="32">
        <v/>
      </c>
      <c r="K551" s="32">
        <f/>
        <v/>
      </c>
      <c r="L551" s="32" t="s">
        <v/>
      </c>
      <c r="M551" s="32" t="s">
        <v/>
      </c>
      <c r="N551" s="32" t="s">
        <v/>
      </c>
      <!--$VAR_NUOVA_CELLA_PREZZI$-->
    </row>
    <row r="552" spans="1:16" ht="10.5" customHeight="1" thickTop="1" thickBot="1">
      <c r="B552" s="32" t="s">
        <v/>
      </c>
      <c r="C552" s="23" t="s">
        <v/>
      </c>
      <c r="D552" s="32" t="s">
        <v/>
      </c>
      <c r="E552" s="32">
        <v/>
      </c>
      <c r="F552" s="33">
        <v/>
      </c>
      <c r="G552" s="34">
        <v/>
      </c>
      <c r="H552" s="35">
        <v/>
      </c>
      <c r="I552" s="36">
        <f/>
        <v/>
      </c>
      <c r="J552" s="32">
        <v/>
      </c>
      <c r="K552" s="32">
        <f/>
        <v/>
      </c>
      <c r="L552" s="32" t="s">
        <v/>
      </c>
      <c r="M552" s="32" t="s">
        <v/>
      </c>
      <c r="N552" s="32" t="s">
        <v>2775</v>
      </c>
      <!--$VAR_NUOVA_CELLA_PREZZI$-->
    </row>
    <row r="553" spans="1:16" ht="10.5" customHeight="1" thickTop="1" thickBot="1">
      <c r="B553" s="32" t="s">
        <v/>
      </c>
      <c r="C553" s="23" t="s">
        <v/>
      </c>
      <c r="D553" s="32" t="s">
        <v>2776</v>
      </c>
      <c r="E553" s="32">
        <v/>
      </c>
      <c r="F553" s="33">
        <v/>
      </c>
      <c r="G553" s="34">
        <v/>
      </c>
      <c r="H553" s="35">
        <v/>
      </c>
      <c r="I553" s="36">
        <f>ROUND(SUM(I549:I552),2)</f>
        <v>1.00</v>
      </c>
      <c r="J553" s="32">
        <v>2363.51</v>
      </c>
      <c r="K553" s="32">
        <f>ROUND(PRODUCT(I553:J553),2)</f>
        <v>2363.51</v>
      </c>
      <c r="L553" s="32" t="s">
        <v/>
      </c>
      <c r="M553" s="32" t="s">
        <v/>
      </c>
      <c r="N553" s="32" t="s">
        <v/>
      </c>
      <!--$VAR_NUOVA_CELLA_PREZZI$-->
    </row>
    <row r="554" spans="1:16" ht="10.5" customHeight="1" thickTop="1" thickBot="1">
      <c r="B554" s="32" t="s">
        <v/>
      </c>
      <c r="C554" s="23" t="s">
        <v/>
      </c>
      <c r="D554" s="32" t="s">
        <v>2782</v>
      </c>
      <c r="E554" s="32">
        <v/>
      </c>
      <c r="F554" s="33">
        <v/>
      </c>
      <c r="G554" s="34">
        <v/>
      </c>
      <c r="H554" s="35">
        <v/>
      </c>
      <c r="I554" s="36">
        <f/>
        <v/>
      </c>
      <c r="J554" s="32">
        <v/>
      </c>
      <c r="K554" s="32">
        <f/>
        <v/>
      </c>
      <c r="L554" s="32" t="s">
        <v/>
      </c>
      <c r="M554" s="32" t="s">
        <v/>
      </c>
      <c r="N554" s="32" t="s">
        <v/>
      </c>
      <!--$VAR_NUOVA_CELLA_PREZZI$-->
    </row>
    <row r="555" spans="1:16" ht="166.5" customHeight="1" thickTop="1" thickBot="1">
      <c r="B555" s="32" t="s">
        <v>2783</v>
      </c>
      <c r="C555" s="23" t="s">
        <v>2784</v>
      </c>
      <c r="D555" s="62" t="s">
        <v>2785</v>
      </c>
      <c r="E555" s="32">
        <v/>
      </c>
      <c r="F555" s="33">
        <v/>
      </c>
      <c r="G555" s="34">
        <v/>
      </c>
      <c r="H555" s="35">
        <v/>
      </c>
      <c r="I555" s="36">
        <f/>
        <v/>
      </c>
      <c r="J555" s="32">
        <v/>
      </c>
      <c r="K555" s="32">
        <f/>
        <v/>
      </c>
      <c r="L555" s="32" t="s">
        <v/>
      </c>
      <c r="M555" s="32" t="s">
        <v/>
      </c>
      <c r="N555" s="32" t="s">
        <v/>
      </c>
      <!--$VAR_NUOVA_CELLA_PREZZI$-->
    </row>
    <row r="556" spans="1:16" ht="10.5" customHeight="1" thickTop="1" thickBot="1">
      <c r="B556" s="32" t="s">
        <v/>
      </c>
      <c r="C556" s="23" t="s">
        <v/>
      </c>
      <c r="D556" s="23" t="s">
        <v>2786</v>
      </c>
      <c r="E556" s="32">
        <v/>
      </c>
      <c r="F556" s="33">
        <v/>
      </c>
      <c r="G556" s="34">
        <v/>
      </c>
      <c r="H556" s="35">
        <v/>
      </c>
      <c r="I556" s="36">
        <f/>
        <v/>
      </c>
      <c r="J556" s="32">
        <v/>
      </c>
      <c r="K556" s="32">
        <f/>
        <v/>
      </c>
      <c r="L556" s="32" t="s">
        <v/>
      </c>
      <c r="M556" s="32" t="s">
        <v/>
      </c>
      <c r="N556" s="32" t="s">
        <v/>
      </c>
      <!--$VAR_NUOVA_CELLA_PREZZI$-->
    </row>
    <row r="557" spans="1:16" ht="10.5" customHeight="1" thickTop="1" thickBot="1">
      <c r="B557" s="32" t="s">
        <v/>
      </c>
      <c r="C557" s="23" t="s">
        <v/>
      </c>
      <c r="D557" s="23" t="s">
        <v>2787</v>
      </c>
      <c r="E557" s="32">
        <v/>
      </c>
      <c r="F557" s="33">
        <v/>
      </c>
      <c r="G557" s="34">
        <v/>
      </c>
      <c r="H557" s="35">
        <v>0</v>
      </c>
      <c r="I557" s="36">
        <f>ROUND(PRODUCT(E557:H557),2)</f>
        <v>0.00</v>
      </c>
      <c r="J557" s="32">
        <v/>
      </c>
      <c r="K557" s="32">
        <f/>
        <v/>
      </c>
      <c r="L557" s="32" t="s">
        <v/>
      </c>
      <c r="M557" s="32" t="s">
        <v/>
      </c>
      <c r="N557" s="32" t="s">
        <v/>
      </c>
      <!--$VAR_NUOVA_CELLA_PREZZI$-->
    </row>
    <row r="558" spans="1:16" ht="10.5" customHeight="1" thickTop="1" thickBot="1">
      <c r="B558" s="32" t="s">
        <v/>
      </c>
      <c r="C558" s="23" t="s">
        <v/>
      </c>
      <c r="D558" s="23" t="s">
        <v>2794</v>
      </c>
      <c r="E558" s="32">
        <v>1.00</v>
      </c>
      <c r="F558" s="33">
        <v/>
      </c>
      <c r="G558" s="34">
        <v/>
      </c>
      <c r="H558" s="35">
        <v/>
      </c>
      <c r="I558" s="36">
        <f>ROUND(PRODUCT(E558:H558),2)</f>
        <v>1.00</v>
      </c>
      <c r="J558" s="32">
        <v/>
      </c>
      <c r="K558" s="32">
        <f/>
        <v/>
      </c>
      <c r="L558" s="32" t="s">
        <v/>
      </c>
      <c r="M558" s="32" t="s">
        <v/>
      </c>
      <c r="N558" s="32" t="s">
        <v/>
      </c>
      <!--$VAR_NUOVA_CELLA_PREZZI$-->
    </row>
    <row r="559" spans="1:16" ht="10.5" customHeight="1" thickTop="1" thickBot="1">
      <c r="B559" s="32" t="s">
        <v/>
      </c>
      <c r="C559" s="23" t="s">
        <v/>
      </c>
      <c r="D559" s="32" t="s">
        <v/>
      </c>
      <c r="E559" s="32">
        <v/>
      </c>
      <c r="F559" s="33">
        <v/>
      </c>
      <c r="G559" s="34">
        <v/>
      </c>
      <c r="H559" s="35">
        <v/>
      </c>
      <c r="I559" s="36">
        <f/>
        <v/>
      </c>
      <c r="J559" s="32">
        <v/>
      </c>
      <c r="K559" s="32">
        <f/>
        <v/>
      </c>
      <c r="L559" s="32" t="s">
        <v/>
      </c>
      <c r="M559" s="32" t="s">
        <v/>
      </c>
      <c r="N559" s="32" t="s">
        <v>2801</v>
      </c>
      <!--$VAR_NUOVA_CELLA_PREZZI$-->
    </row>
    <row r="560" spans="1:16" ht="10.5" customHeight="1" thickTop="1" thickBot="1">
      <c r="B560" s="32" t="s">
        <v/>
      </c>
      <c r="C560" s="23" t="s">
        <v/>
      </c>
      <c r="D560" s="32" t="s">
        <v>2802</v>
      </c>
      <c r="E560" s="32">
        <v/>
      </c>
      <c r="F560" s="33">
        <v/>
      </c>
      <c r="G560" s="34">
        <v/>
      </c>
      <c r="H560" s="35">
        <v/>
      </c>
      <c r="I560" s="36">
        <f>ROUND(SUM(I556:I559),2)</f>
        <v>1.00</v>
      </c>
      <c r="J560" s="32">
        <v>2333.16</v>
      </c>
      <c r="K560" s="32">
        <f>ROUND(PRODUCT(I560:J560),2)</f>
        <v>2333.16</v>
      </c>
      <c r="L560" s="32" t="s">
        <v/>
      </c>
      <c r="M560" s="32" t="s">
        <v/>
      </c>
      <c r="N560" s="32" t="s">
        <v/>
      </c>
      <!--$VAR_NUOVA_CELLA_PREZZI$-->
    </row>
    <row r="561" spans="1:16" ht="10.5" customHeight="1" thickTop="1" thickBot="1">
      <c r="B561" s="32" t="s">
        <v/>
      </c>
      <c r="C561" s="23" t="s">
        <v/>
      </c>
      <c r="D561" s="32" t="s">
        <v>2808</v>
      </c>
      <c r="E561" s="32">
        <v/>
      </c>
      <c r="F561" s="33">
        <v/>
      </c>
      <c r="G561" s="34">
        <v/>
      </c>
      <c r="H561" s="35">
        <v/>
      </c>
      <c r="I561" s="36">
        <f/>
        <v/>
      </c>
      <c r="J561" s="32">
        <v/>
      </c>
      <c r="K561" s="32">
        <f/>
        <v/>
      </c>
      <c r="L561" s="32" t="s">
        <v/>
      </c>
      <c r="M561" s="32" t="s">
        <v/>
      </c>
      <c r="N561" s="32" t="s">
        <v/>
      </c>
      <!--$VAR_NUOVA_CELLA_PREZZI$-->
    </row>
    <row r="562" spans="1:16" ht="127.166666666667" customHeight="1" thickTop="1" thickBot="1">
      <c r="B562" s="32" t="s">
        <v>2809</v>
      </c>
      <c r="C562" s="23" t="s">
        <v>2810</v>
      </c>
      <c r="D562" s="62" t="s">
        <v>2811</v>
      </c>
      <c r="E562" s="32">
        <v/>
      </c>
      <c r="F562" s="33">
        <v/>
      </c>
      <c r="G562" s="34">
        <v/>
      </c>
      <c r="H562" s="35">
        <v/>
      </c>
      <c r="I562" s="36">
        <f/>
        <v/>
      </c>
      <c r="J562" s="32">
        <v/>
      </c>
      <c r="K562" s="32">
        <f/>
        <v/>
      </c>
      <c r="L562" s="32" t="s">
        <v/>
      </c>
      <c r="M562" s="32" t="s">
        <v/>
      </c>
      <c r="N562" s="32" t="s">
        <v/>
      </c>
      <!--$VAR_NUOVA_CELLA_PREZZI$-->
    </row>
    <row r="563" spans="1:16" ht="10.5" customHeight="1" thickTop="1" thickBot="1">
      <c r="B563" s="32" t="s">
        <v/>
      </c>
      <c r="C563" s="23" t="s">
        <v/>
      </c>
      <c r="D563" s="23" t="s">
        <v>2812</v>
      </c>
      <c r="E563" s="32">
        <v/>
      </c>
      <c r="F563" s="33">
        <v/>
      </c>
      <c r="G563" s="34">
        <v/>
      </c>
      <c r="H563" s="35">
        <v/>
      </c>
      <c r="I563" s="36">
        <f/>
        <v/>
      </c>
      <c r="J563" s="32">
        <v/>
      </c>
      <c r="K563" s="32">
        <f/>
        <v/>
      </c>
      <c r="L563" s="32" t="s">
        <v/>
      </c>
      <c r="M563" s="32" t="s">
        <v/>
      </c>
      <c r="N563" s="32" t="s">
        <v/>
      </c>
      <!--$VAR_NUOVA_CELLA_PREZZI$-->
    </row>
    <row r="564" spans="1:16" ht="10.5" customHeight="1" thickTop="1" thickBot="1">
      <c r="B564" s="32" t="s">
        <v/>
      </c>
      <c r="C564" s="23" t="s">
        <v/>
      </c>
      <c r="D564" s="23" t="s">
        <v>2813</v>
      </c>
      <c r="E564" s="32">
        <v/>
      </c>
      <c r="F564" s="33">
        <v/>
      </c>
      <c r="G564" s="34">
        <v/>
      </c>
      <c r="H564" s="35">
        <v>0</v>
      </c>
      <c r="I564" s="36">
        <f>ROUND(PRODUCT(E564:H564),2)</f>
        <v>0.00</v>
      </c>
      <c r="J564" s="32">
        <v/>
      </c>
      <c r="K564" s="32">
        <f/>
        <v/>
      </c>
      <c r="L564" s="32" t="s">
        <v/>
      </c>
      <c r="M564" s="32" t="s">
        <v/>
      </c>
      <c r="N564" s="32" t="s">
        <v/>
      </c>
      <!--$VAR_NUOVA_CELLA_PREZZI$-->
    </row>
    <row r="565" spans="1:16" ht="10.5" customHeight="1" thickTop="1" thickBot="1">
      <c r="B565" s="32" t="s">
        <v/>
      </c>
      <c r="C565" s="23" t="s">
        <v/>
      </c>
      <c r="D565" s="23" t="s">
        <v>2820</v>
      </c>
      <c r="E565" s="32">
        <v/>
      </c>
      <c r="F565" s="33">
        <v>0.90</v>
      </c>
      <c r="G565" s="34">
        <v/>
      </c>
      <c r="H565" s="35">
        <v>2.310</v>
      </c>
      <c r="I565" s="36">
        <f>ROUND(PRODUCT(E565:H565),2)</f>
        <v>2.08</v>
      </c>
      <c r="J565" s="32">
        <v/>
      </c>
      <c r="K565" s="32">
        <f/>
        <v/>
      </c>
      <c r="L565" s="32" t="s">
        <v/>
      </c>
      <c r="M565" s="32" t="s">
        <v/>
      </c>
      <c r="N565" s="32" t="s">
        <v/>
      </c>
      <!--$VAR_NUOVA_CELLA_PREZZI$-->
    </row>
    <row r="566" spans="1:16" ht="10.5" customHeight="1" thickTop="1" thickBot="1">
      <c r="B566" s="32" t="s">
        <v/>
      </c>
      <c r="C566" s="23" t="s">
        <v/>
      </c>
      <c r="D566" s="23" t="s">
        <v>2827</v>
      </c>
      <c r="E566" s="32">
        <v/>
      </c>
      <c r="F566" s="33">
        <v>1.13</v>
      </c>
      <c r="G566" s="34">
        <v/>
      </c>
      <c r="H566" s="35">
        <v>2.220</v>
      </c>
      <c r="I566" s="36">
        <f>ROUND(PRODUCT(E566:H566),2)</f>
        <v>2.51</v>
      </c>
      <c r="J566" s="32">
        <v/>
      </c>
      <c r="K566" s="32">
        <f/>
        <v/>
      </c>
      <c r="L566" s="32" t="s">
        <v/>
      </c>
      <c r="M566" s="32" t="s">
        <v/>
      </c>
      <c r="N566" s="32" t="s">
        <v/>
      </c>
      <!--$VAR_NUOVA_CELLA_PREZZI$-->
    </row>
    <row r="567" spans="1:16" ht="10.5" customHeight="1" thickTop="1" thickBot="1">
      <c r="B567" s="32" t="s">
        <v/>
      </c>
      <c r="C567" s="23" t="s">
        <v/>
      </c>
      <c r="D567" s="23" t="s">
        <v>2834</v>
      </c>
      <c r="E567" s="32">
        <v/>
      </c>
      <c r="F567" s="33">
        <v>1.13</v>
      </c>
      <c r="G567" s="34">
        <v/>
      </c>
      <c r="H567" s="35">
        <v>2.180</v>
      </c>
      <c r="I567" s="36">
        <f>ROUND(PRODUCT(E567:H567),2)</f>
        <v>2.46</v>
      </c>
      <c r="J567" s="32">
        <v/>
      </c>
      <c r="K567" s="32">
        <f/>
        <v/>
      </c>
      <c r="L567" s="32" t="s">
        <v/>
      </c>
      <c r="M567" s="32" t="s">
        <v/>
      </c>
      <c r="N567" s="32" t="s">
        <v/>
      </c>
      <!--$VAR_NUOVA_CELLA_PREZZI$-->
    </row>
    <row r="568" spans="1:16" ht="10.5" customHeight="1" thickTop="1" thickBot="1">
      <c r="B568" s="32" t="s">
        <v/>
      </c>
      <c r="C568" s="23" t="s">
        <v/>
      </c>
      <c r="D568" s="23" t="s">
        <v>2841</v>
      </c>
      <c r="E568" s="32">
        <v/>
      </c>
      <c r="F568" s="33">
        <v>1.03</v>
      </c>
      <c r="G568" s="34">
        <v/>
      </c>
      <c r="H568" s="35">
        <v>2.030</v>
      </c>
      <c r="I568" s="36">
        <f>ROUND(PRODUCT(E568:H568),2)</f>
        <v>2.09</v>
      </c>
      <c r="J568" s="32">
        <v/>
      </c>
      <c r="K568" s="32">
        <f/>
        <v/>
      </c>
      <c r="L568" s="32" t="s">
        <v/>
      </c>
      <c r="M568" s="32" t="s">
        <v/>
      </c>
      <c r="N568" s="32" t="s">
        <v/>
      </c>
      <!--$VAR_NUOVA_CELLA_PREZZI$-->
    </row>
    <row r="569" spans="1:16" ht="10.5" customHeight="1" thickTop="1" thickBot="1">
      <c r="B569" s="32" t="s">
        <v/>
      </c>
      <c r="C569" s="23" t="s">
        <v/>
      </c>
      <c r="D569" s="32" t="s">
        <v/>
      </c>
      <c r="E569" s="32">
        <v/>
      </c>
      <c r="F569" s="33">
        <v/>
      </c>
      <c r="G569" s="34">
        <v/>
      </c>
      <c r="H569" s="35">
        <v/>
      </c>
      <c r="I569" s="36">
        <f/>
        <v/>
      </c>
      <c r="J569" s="32">
        <v/>
      </c>
      <c r="K569" s="32">
        <f/>
        <v/>
      </c>
      <c r="L569" s="32" t="s">
        <v/>
      </c>
      <c r="M569" s="32" t="s">
        <v/>
      </c>
      <c r="N569" s="32" t="s">
        <v>2848</v>
      </c>
      <!--$VAR_NUOVA_CELLA_PREZZI$-->
    </row>
    <row r="570" spans="1:16" ht="10.5" customHeight="1" thickTop="1" thickBot="1">
      <c r="B570" s="32" t="s">
        <v/>
      </c>
      <c r="C570" s="23" t="s">
        <v/>
      </c>
      <c r="D570" s="32" t="s">
        <v>2849</v>
      </c>
      <c r="E570" s="32">
        <v/>
      </c>
      <c r="F570" s="33">
        <v/>
      </c>
      <c r="G570" s="34">
        <v/>
      </c>
      <c r="H570" s="35">
        <v/>
      </c>
      <c r="I570" s="36">
        <f>ROUND(SUM(I563:I569),2)</f>
        <v>9.14</v>
      </c>
      <c r="J570" s="32">
        <v>235.90</v>
      </c>
      <c r="K570" s="32">
        <f>ROUND(PRODUCT(I570:J570),2)</f>
        <v>2156.13</v>
      </c>
      <c r="L570" s="32" t="s">
        <v/>
      </c>
      <c r="M570" s="32" t="s">
        <v/>
      </c>
      <c r="N570" s="32" t="s">
        <v/>
      </c>
      <!--$VAR_NUOVA_CELLA_PREZZI$-->
    </row>
    <row r="571" spans="1:16" ht="10.5" customHeight="1" thickTop="1" thickBot="1">
      <c r="B571" s="32" t="s">
        <v/>
      </c>
      <c r="C571" s="23" t="s">
        <v/>
      </c>
      <c r="D571" s="32" t="s">
        <v>2855</v>
      </c>
      <c r="E571" s="32">
        <v/>
      </c>
      <c r="F571" s="33">
        <v/>
      </c>
      <c r="G571" s="34">
        <v/>
      </c>
      <c r="H571" s="35">
        <v/>
      </c>
      <c r="I571" s="36">
        <f/>
        <v/>
      </c>
      <c r="J571" s="32">
        <v/>
      </c>
      <c r="K571" s="32">
        <f/>
        <v/>
      </c>
      <c r="L571" s="32" t="s">
        <v/>
      </c>
      <c r="M571" s="32" t="s">
        <v/>
      </c>
      <c r="N571" s="32" t="s">
        <v/>
      </c>
      <!--$VAR_NUOVA_CELLA_PREZZI$-->
    </row>
    <row r="572" spans="1:16" ht="271.333333333333" customHeight="1" thickTop="1" thickBot="1">
      <c r="B572" s="32" t="s">
        <v>2856</v>
      </c>
      <c r="C572" s="23" t="s">
        <v>2857</v>
      </c>
      <c r="D572" s="62" t="s">
        <v>2858</v>
      </c>
      <c r="E572" s="32">
        <v/>
      </c>
      <c r="F572" s="33">
        <v/>
      </c>
      <c r="G572" s="34">
        <v/>
      </c>
      <c r="H572" s="35">
        <v/>
      </c>
      <c r="I572" s="36">
        <f/>
        <v/>
      </c>
      <c r="J572" s="32">
        <v/>
      </c>
      <c r="K572" s="32">
        <f/>
        <v/>
      </c>
      <c r="L572" s="32" t="s">
        <v/>
      </c>
      <c r="M572" s="32" t="s">
        <v/>
      </c>
      <c r="N572" s="32" t="s">
        <v/>
      </c>
      <!--$VAR_NUOVA_CELLA_PREZZI$-->
    </row>
    <row r="573" spans="1:16" ht="10.5" customHeight="1" thickTop="1" thickBot="1">
      <c r="B573" s="32" t="s">
        <v/>
      </c>
      <c r="C573" s="23" t="s">
        <v/>
      </c>
      <c r="D573" s="23" t="s">
        <v>2859</v>
      </c>
      <c r="E573" s="32">
        <v/>
      </c>
      <c r="F573" s="33">
        <v/>
      </c>
      <c r="G573" s="34">
        <v/>
      </c>
      <c r="H573" s="35">
        <v/>
      </c>
      <c r="I573" s="36">
        <f/>
        <v/>
      </c>
      <c r="J573" s="32">
        <v/>
      </c>
      <c r="K573" s="32">
        <f/>
        <v/>
      </c>
      <c r="L573" s="32" t="s">
        <v/>
      </c>
      <c r="M573" s="32" t="s">
        <v/>
      </c>
      <c r="N573" s="32" t="s">
        <v/>
      </c>
      <!--$VAR_NUOVA_CELLA_PREZZI$-->
    </row>
    <row r="574" spans="1:16" ht="10.5" customHeight="1" thickTop="1" thickBot="1">
      <c r="B574" s="32" t="s">
        <v/>
      </c>
      <c r="C574" s="23" t="s">
        <v/>
      </c>
      <c r="D574" s="23" t="s">
        <v>2860</v>
      </c>
      <c r="E574" s="32">
        <v/>
      </c>
      <c r="F574" s="33">
        <v/>
      </c>
      <c r="G574" s="34">
        <v/>
      </c>
      <c r="H574" s="35">
        <v>0</v>
      </c>
      <c r="I574" s="36">
        <f>ROUND(PRODUCT(E574:H574),2)</f>
        <v>0.00</v>
      </c>
      <c r="J574" s="32">
        <v/>
      </c>
      <c r="K574" s="32">
        <f/>
        <v/>
      </c>
      <c r="L574" s="32" t="s">
        <v/>
      </c>
      <c r="M574" s="32" t="s">
        <v/>
      </c>
      <c r="N574" s="32" t="s">
        <v/>
      </c>
      <!--$VAR_NUOVA_CELLA_PREZZI$-->
    </row>
    <row r="575" spans="1:16" ht="10.5" customHeight="1" thickTop="1" thickBot="1">
      <c r="B575" s="32" t="s">
        <v/>
      </c>
      <c r="C575" s="23" t="s">
        <v/>
      </c>
      <c r="D575" s="23" t="s">
        <v>2867</v>
      </c>
      <c r="E575" s="32">
        <v/>
      </c>
      <c r="F575" s="33">
        <v>2.65</v>
      </c>
      <c r="G575" s="34">
        <v/>
      </c>
      <c r="H575" s="35">
        <v>2.620</v>
      </c>
      <c r="I575" s="36">
        <f>ROUND(PRODUCT(E575:H575),2)</f>
        <v>6.94</v>
      </c>
      <c r="J575" s="32">
        <v/>
      </c>
      <c r="K575" s="32">
        <f/>
        <v/>
      </c>
      <c r="L575" s="32" t="s">
        <v/>
      </c>
      <c r="M575" s="32" t="s">
        <v/>
      </c>
      <c r="N575" s="32" t="s">
        <v/>
      </c>
      <!--$VAR_NUOVA_CELLA_PREZZI$-->
    </row>
    <row r="576" spans="1:16" ht="10.5" customHeight="1" thickTop="1" thickBot="1">
      <c r="B576" s="32" t="s">
        <v/>
      </c>
      <c r="C576" s="23" t="s">
        <v/>
      </c>
      <c r="D576" s="23" t="s">
        <v>2874</v>
      </c>
      <c r="E576" s="32">
        <v>2.00</v>
      </c>
      <c r="F576" s="33">
        <v>2.01</v>
      </c>
      <c r="G576" s="34">
        <v/>
      </c>
      <c r="H576" s="35">
        <v>2.620</v>
      </c>
      <c r="I576" s="36">
        <f>ROUND(PRODUCT(E576:H576),2)</f>
        <v>10.53</v>
      </c>
      <c r="J576" s="32">
        <v/>
      </c>
      <c r="K576" s="32">
        <f/>
        <v/>
      </c>
      <c r="L576" s="32" t="s">
        <v/>
      </c>
      <c r="M576" s="32" t="s">
        <v/>
      </c>
      <c r="N576" s="32" t="s">
        <v/>
      </c>
      <!--$VAR_NUOVA_CELLA_PREZZI$-->
    </row>
    <row r="577" spans="1:16" ht="10.5" customHeight="1" thickTop="1" thickBot="1">
      <c r="B577" s="32" t="s">
        <v/>
      </c>
      <c r="C577" s="23" t="s">
        <v/>
      </c>
      <c r="D577" s="23" t="s">
        <v>2881</v>
      </c>
      <c r="E577" s="32">
        <v/>
      </c>
      <c r="F577" s="33">
        <v>2.38</v>
      </c>
      <c r="G577" s="34">
        <v/>
      </c>
      <c r="H577" s="35">
        <v>2.610</v>
      </c>
      <c r="I577" s="36">
        <f>ROUND(PRODUCT(E577:H577),2)</f>
        <v>6.21</v>
      </c>
      <c r="J577" s="32">
        <v/>
      </c>
      <c r="K577" s="32">
        <f/>
        <v/>
      </c>
      <c r="L577" s="32" t="s">
        <v/>
      </c>
      <c r="M577" s="32" t="s">
        <v/>
      </c>
      <c r="N577" s="32" t="s">
        <v/>
      </c>
      <!--$VAR_NUOVA_CELLA_PREZZI$-->
    </row>
    <row r="578" spans="1:16" ht="10.5" customHeight="1" thickTop="1" thickBot="1">
      <c r="B578" s="32" t="s">
        <v/>
      </c>
      <c r="C578" s="23" t="s">
        <v/>
      </c>
      <c r="D578" s="23" t="s">
        <v>2888</v>
      </c>
      <c r="E578" s="32">
        <v>2.00</v>
      </c>
      <c r="F578" s="33">
        <v>1.81</v>
      </c>
      <c r="G578" s="34">
        <v/>
      </c>
      <c r="H578" s="35">
        <v>2.610</v>
      </c>
      <c r="I578" s="36">
        <f>ROUND(PRODUCT(E578:H578),2)</f>
        <v>9.45</v>
      </c>
      <c r="J578" s="32">
        <v/>
      </c>
      <c r="K578" s="32">
        <f/>
        <v/>
      </c>
      <c r="L578" s="32" t="s">
        <v/>
      </c>
      <c r="M578" s="32" t="s">
        <v/>
      </c>
      <c r="N578" s="32" t="s">
        <v/>
      </c>
      <!--$VAR_NUOVA_CELLA_PREZZI$-->
    </row>
    <row r="579" spans="1:16" ht="10.5" customHeight="1" thickTop="1" thickBot="1">
      <c r="B579" s="32" t="s">
        <v/>
      </c>
      <c r="C579" s="23" t="s">
        <v/>
      </c>
      <c r="D579" s="23" t="s">
        <v>2895</v>
      </c>
      <c r="E579" s="32">
        <v/>
      </c>
      <c r="F579" s="33">
        <v>2.00</v>
      </c>
      <c r="G579" s="34">
        <v/>
      </c>
      <c r="H579" s="35">
        <v>4.200</v>
      </c>
      <c r="I579" s="36">
        <f>ROUND(PRODUCT(E579:H579),2)</f>
        <v>8.40</v>
      </c>
      <c r="J579" s="32">
        <v/>
      </c>
      <c r="K579" s="32">
        <f/>
        <v/>
      </c>
      <c r="L579" s="32" t="s">
        <v/>
      </c>
      <c r="M579" s="32" t="s">
        <v/>
      </c>
      <c r="N579" s="32" t="s">
        <v/>
      </c>
      <!--$VAR_NUOVA_CELLA_PREZZI$-->
    </row>
    <row r="580" spans="1:16" ht="10.5" customHeight="1" thickTop="1" thickBot="1">
      <c r="B580" s="32" t="s">
        <v/>
      </c>
      <c r="C580" s="23" t="s">
        <v/>
      </c>
      <c r="D580" s="32" t="s">
        <v/>
      </c>
      <c r="E580" s="32">
        <v/>
      </c>
      <c r="F580" s="33">
        <v/>
      </c>
      <c r="G580" s="34">
        <v/>
      </c>
      <c r="H580" s="35">
        <v/>
      </c>
      <c r="I580" s="36">
        <f/>
        <v/>
      </c>
      <c r="J580" s="32">
        <v/>
      </c>
      <c r="K580" s="32">
        <f/>
        <v/>
      </c>
      <c r="L580" s="32" t="s">
        <v/>
      </c>
      <c r="M580" s="32" t="s">
        <v/>
      </c>
      <c r="N580" s="32" t="s">
        <v>2902</v>
      </c>
      <!--$VAR_NUOVA_CELLA_PREZZI$-->
    </row>
    <row r="581" spans="1:16" ht="10.5" customHeight="1" thickTop="1" thickBot="1">
      <c r="B581" s="32" t="s">
        <v/>
      </c>
      <c r="C581" s="23" t="s">
        <v/>
      </c>
      <c r="D581" s="32" t="s">
        <v>2903</v>
      </c>
      <c r="E581" s="32">
        <v/>
      </c>
      <c r="F581" s="33">
        <v/>
      </c>
      <c r="G581" s="34">
        <v/>
      </c>
      <c r="H581" s="35">
        <v/>
      </c>
      <c r="I581" s="36">
        <f>ROUND(SUM(I573:I580),2)</f>
        <v>41.53</v>
      </c>
      <c r="J581" s="32">
        <v>1079.36</v>
      </c>
      <c r="K581" s="32">
        <f>ROUND(PRODUCT(I581:J581),2)</f>
        <v>44825.82</v>
      </c>
      <c r="L581" s="32" t="s">
        <v/>
      </c>
      <c r="M581" s="32" t="s">
        <v/>
      </c>
      <c r="N581" s="32" t="s">
        <v/>
      </c>
      <!--$VAR_NUOVA_CELLA_PREZZI$-->
    </row>
    <row r="582" spans="1:16" ht="10.5" customHeight="1" thickTop="1" thickBot="1">
      <c r="B582" s="32" t="s">
        <v/>
      </c>
      <c r="C582" s="23" t="s">
        <v/>
      </c>
      <c r="D582" s="32" t="s">
        <v>2909</v>
      </c>
      <c r="E582" s="32">
        <v/>
      </c>
      <c r="F582" s="33">
        <v/>
      </c>
      <c r="G582" s="34">
        <v/>
      </c>
      <c r="H582" s="35">
        <v/>
      </c>
      <c r="I582" s="36">
        <f/>
        <v/>
      </c>
      <c r="J582" s="32">
        <v/>
      </c>
      <c r="K582" s="32">
        <f/>
        <v/>
      </c>
      <c r="L582" s="32" t="s">
        <v/>
      </c>
      <c r="M582" s="32" t="s">
        <v/>
      </c>
      <c r="N582" s="32" t="s">
        <v/>
      </c>
      <!--$VAR_NUOVA_CELLA_PREZZI$-->
    </row>
    <row r="583" spans="1:16" ht="22.5" customHeight="1" thickTop="1" thickBot="1">
      <c r="B583" s="32" t="s">
        <v>2910</v>
      </c>
      <c r="C583" s="23" t="s">
        <v>2911</v>
      </c>
      <c r="D583" s="62" t="s">
        <v>2912</v>
      </c>
      <c r="E583" s="32">
        <v/>
      </c>
      <c r="F583" s="33">
        <v/>
      </c>
      <c r="G583" s="34">
        <v/>
      </c>
      <c r="H583" s="35">
        <v/>
      </c>
      <c r="I583" s="36">
        <f/>
        <v/>
      </c>
      <c r="J583" s="32">
        <v/>
      </c>
      <c r="K583" s="32">
        <f/>
        <v/>
      </c>
      <c r="L583" s="32" t="s">
        <v/>
      </c>
      <c r="M583" s="32" t="s">
        <v/>
      </c>
      <c r="N583" s="32" t="s">
        <v/>
      </c>
      <!--$VAR_NUOVA_CELLA_PREZZI$-->
    </row>
    <row r="584" spans="1:16" ht="10.5" customHeight="1" thickTop="1" thickBot="1">
      <c r="B584" s="32" t="s">
        <v/>
      </c>
      <c r="C584" s="23" t="s">
        <v/>
      </c>
      <c r="D584" s="23" t="s">
        <v>2913</v>
      </c>
      <c r="E584" s="32">
        <v/>
      </c>
      <c r="F584" s="33">
        <v/>
      </c>
      <c r="G584" s="34">
        <v/>
      </c>
      <c r="H584" s="35">
        <v/>
      </c>
      <c r="I584" s="36">
        <f/>
        <v/>
      </c>
      <c r="J584" s="32">
        <v/>
      </c>
      <c r="K584" s="32">
        <f/>
        <v/>
      </c>
      <c r="L584" s="32" t="s">
        <v/>
      </c>
      <c r="M584" s="32" t="s">
        <v/>
      </c>
      <c r="N584" s="32" t="s">
        <v/>
      </c>
      <!--$VAR_NUOVA_CELLA_PREZZI$-->
    </row>
    <row r="585" spans="1:16" ht="10.5" customHeight="1" thickTop="1" thickBot="1">
      <c r="B585" s="32" t="s">
        <v/>
      </c>
      <c r="C585" s="23" t="s">
        <v/>
      </c>
      <c r="D585" s="23" t="s">
        <v>2914</v>
      </c>
      <c r="E585" s="32">
        <v/>
      </c>
      <c r="F585" s="33">
        <v/>
      </c>
      <c r="G585" s="34">
        <v/>
      </c>
      <c r="H585" s="35">
        <v/>
      </c>
      <c r="I585" s="36">
        <f>ROUND(PRODUCT(E585:H585,41.53),2)</f>
        <v>41.53</v>
      </c>
      <c r="J585" s="32">
        <v/>
      </c>
      <c r="K585" s="32">
        <f/>
        <v/>
      </c>
      <c r="L585" s="32" t="s">
        <v/>
      </c>
      <c r="M585" s="32" t="s">
        <v/>
      </c>
      <c r="N585" s="32" t="s">
        <v/>
      </c>
      <!--$VAR_NUOVA_CELLA_PREZZI$-->
    </row>
    <row r="586" spans="1:16" ht="10.5" customHeight="1" thickTop="1" thickBot="1">
      <c r="B586" s="32" t="s">
        <v/>
      </c>
      <c r="C586" s="23" t="s">
        <v/>
      </c>
      <c r="D586" s="32" t="s">
        <v/>
      </c>
      <c r="E586" s="32">
        <v/>
      </c>
      <c r="F586" s="33">
        <v/>
      </c>
      <c r="G586" s="34">
        <v/>
      </c>
      <c r="H586" s="35">
        <v/>
      </c>
      <c r="I586" s="36">
        <f/>
        <v/>
      </c>
      <c r="J586" s="32">
        <v/>
      </c>
      <c r="K586" s="32">
        <f/>
        <v/>
      </c>
      <c r="L586" s="32" t="s">
        <v/>
      </c>
      <c r="M586" s="32" t="s">
        <v/>
      </c>
      <c r="N586" s="32" t="s">
        <v>2921</v>
      </c>
      <!--$VAR_NUOVA_CELLA_PREZZI$-->
    </row>
    <row r="587" spans="1:16" ht="10.5" customHeight="1" thickTop="1" thickBot="1">
      <c r="B587" s="32" t="s">
        <v/>
      </c>
      <c r="C587" s="23" t="s">
        <v/>
      </c>
      <c r="D587" s="32" t="s">
        <v>2922</v>
      </c>
      <c r="E587" s="32">
        <v/>
      </c>
      <c r="F587" s="33">
        <v/>
      </c>
      <c r="G587" s="34">
        <v/>
      </c>
      <c r="H587" s="35">
        <v/>
      </c>
      <c r="I587" s="36">
        <f>ROUND(SUM(I584:I586),2)</f>
        <v>41.53</v>
      </c>
      <c r="J587" s="32">
        <v>59.08</v>
      </c>
      <c r="K587" s="32">
        <f>ROUND(PRODUCT(I587:J587),2)</f>
        <v>2453.59</v>
      </c>
      <c r="L587" s="32" t="s">
        <v/>
      </c>
      <c r="M587" s="32" t="s">
        <v/>
      </c>
      <c r="N587" s="32" t="s">
        <v/>
      </c>
      <!--$VAR_NUOVA_CELLA_PREZZI$-->
    </row>
    <row r="588" spans="1:16" ht="10.5" customHeight="1" thickTop="1" thickBot="1">
      <c r="B588" s="32" t="s">
        <v/>
      </c>
      <c r="C588" s="23" t="s">
        <v/>
      </c>
      <c r="D588" s="32" t="s">
        <v>2928</v>
      </c>
      <c r="E588" s="32">
        <v/>
      </c>
      <c r="F588" s="33">
        <v/>
      </c>
      <c r="G588" s="34">
        <v/>
      </c>
      <c r="H588" s="35">
        <v/>
      </c>
      <c r="I588" s="36">
        <f/>
        <v/>
      </c>
      <c r="J588" s="32">
        <v/>
      </c>
      <c r="K588" s="32">
        <f/>
        <v/>
      </c>
      <c r="L588" s="32" t="s">
        <v/>
      </c>
      <c r="M588" s="32" t="s">
        <v/>
      </c>
      <c r="N588" s="32" t="s">
        <v/>
      </c>
      <!--$VAR_NUOVA_CELLA_PREZZI$-->
    </row>
    <row r="589" spans="1:16" ht="415" customHeight="1" thickTop="1" thickBot="1">
      <c r="B589" s="32" t="s">
        <v>2929</v>
      </c>
      <c r="C589" s="23" t="s">
        <v>2930</v>
      </c>
      <c r="D589" s="62" t="s">
        <v>2931</v>
      </c>
      <c r="E589" s="32">
        <v/>
      </c>
      <c r="F589" s="33">
        <v/>
      </c>
      <c r="G589" s="34">
        <v/>
      </c>
      <c r="H589" s="35">
        <v/>
      </c>
      <c r="I589" s="36">
        <f/>
        <v/>
      </c>
      <c r="J589" s="32">
        <v/>
      </c>
      <c r="K589" s="32">
        <f/>
        <v/>
      </c>
      <c r="L589" s="32" t="s">
        <v/>
      </c>
      <c r="M589" s="32" t="s">
        <v/>
      </c>
      <c r="N589" s="32" t="s">
        <v/>
      </c>
      <!--$VAR_NUOVA_CELLA_PREZZI$-->
    </row>
    <row r="590" spans="1:16" ht="10.5" customHeight="1" thickTop="1" thickBot="1">
      <c r="B590" s="32" t="s">
        <v/>
      </c>
      <c r="C590" s="23" t="s">
        <v/>
      </c>
      <c r="D590" s="23" t="s">
        <v>2932</v>
      </c>
      <c r="E590" s="32">
        <v/>
      </c>
      <c r="F590" s="33">
        <v/>
      </c>
      <c r="G590" s="34">
        <v/>
      </c>
      <c r="H590" s="35">
        <v/>
      </c>
      <c r="I590" s="36">
        <f/>
        <v/>
      </c>
      <c r="J590" s="32">
        <v/>
      </c>
      <c r="K590" s="32">
        <f/>
        <v/>
      </c>
      <c r="L590" s="32" t="s">
        <v/>
      </c>
      <c r="M590" s="32" t="s">
        <v/>
      </c>
      <c r="N590" s="32" t="s">
        <v/>
      </c>
      <!--$VAR_NUOVA_CELLA_PREZZI$-->
    </row>
    <row r="591" spans="1:16" ht="10.5" customHeight="1" thickTop="1" thickBot="1">
      <c r="B591" s="32" t="s">
        <v/>
      </c>
      <c r="C591" s="23" t="s">
        <v/>
      </c>
      <c r="D591" s="23" t="s">
        <v>2933</v>
      </c>
      <c r="E591" s="32">
        <v/>
      </c>
      <c r="F591" s="33">
        <v/>
      </c>
      <c r="G591" s="34">
        <v/>
      </c>
      <c r="H591" s="35">
        <v>0</v>
      </c>
      <c r="I591" s="36">
        <f>ROUND(PRODUCT(E591:H591),2)</f>
        <v>0.00</v>
      </c>
      <c r="J591" s="32">
        <v/>
      </c>
      <c r="K591" s="32">
        <f/>
        <v/>
      </c>
      <c r="L591" s="32" t="s">
        <v/>
      </c>
      <c r="M591" s="32" t="s">
        <v/>
      </c>
      <c r="N591" s="32" t="s">
        <v/>
      </c>
      <!--$VAR_NUOVA_CELLA_PREZZI$-->
    </row>
    <row r="592" spans="1:16" ht="10.5" customHeight="1" thickTop="1" thickBot="1">
      <c r="B592" s="32" t="s">
        <v/>
      </c>
      <c r="C592" s="23" t="s">
        <v/>
      </c>
      <c r="D592" s="23" t="s">
        <v>2940</v>
      </c>
      <c r="E592" s="32">
        <v>1.00</v>
      </c>
      <c r="F592" s="33">
        <v/>
      </c>
      <c r="G592" s="34">
        <v/>
      </c>
      <c r="H592" s="35">
        <v/>
      </c>
      <c r="I592" s="36">
        <f>ROUND(PRODUCT(E592:H592),2)</f>
        <v>1.00</v>
      </c>
      <c r="J592" s="32">
        <v/>
      </c>
      <c r="K592" s="32">
        <f/>
        <v/>
      </c>
      <c r="L592" s="32" t="s">
        <v/>
      </c>
      <c r="M592" s="32" t="s">
        <v/>
      </c>
      <c r="N592" s="32" t="s">
        <v/>
      </c>
      <!--$VAR_NUOVA_CELLA_PREZZI$-->
    </row>
    <row r="593" spans="1:16" ht="10.5" customHeight="1" thickTop="1" thickBot="1">
      <c r="B593" s="32" t="s">
        <v/>
      </c>
      <c r="C593" s="23" t="s">
        <v/>
      </c>
      <c r="D593" s="23" t="s">
        <v>2947</v>
      </c>
      <c r="E593" s="32">
        <v>1.00</v>
      </c>
      <c r="F593" s="33">
        <v/>
      </c>
      <c r="G593" s="34">
        <v/>
      </c>
      <c r="H593" s="35">
        <v/>
      </c>
      <c r="I593" s="36">
        <f>ROUND(PRODUCT(E593:H593),2)</f>
        <v>1.00</v>
      </c>
      <c r="J593" s="32">
        <v/>
      </c>
      <c r="K593" s="32">
        <f/>
        <v/>
      </c>
      <c r="L593" s="32" t="s">
        <v/>
      </c>
      <c r="M593" s="32" t="s">
        <v/>
      </c>
      <c r="N593" s="32" t="s">
        <v/>
      </c>
      <!--$VAR_NUOVA_CELLA_PREZZI$-->
    </row>
    <row r="594" spans="1:16" ht="10.5" customHeight="1" thickTop="1" thickBot="1">
      <c r="B594" s="32" t="s">
        <v/>
      </c>
      <c r="C594" s="23" t="s">
        <v/>
      </c>
      <c r="D594" s="23" t="s">
        <v>2954</v>
      </c>
      <c r="E594" s="32">
        <v>1.00</v>
      </c>
      <c r="F594" s="33">
        <v/>
      </c>
      <c r="G594" s="34">
        <v/>
      </c>
      <c r="H594" s="35">
        <v/>
      </c>
      <c r="I594" s="36">
        <f>ROUND(PRODUCT(E594:H594),2)</f>
        <v>1.00</v>
      </c>
      <c r="J594" s="32">
        <v/>
      </c>
      <c r="K594" s="32">
        <f/>
        <v/>
      </c>
      <c r="L594" s="32" t="s">
        <v/>
      </c>
      <c r="M594" s="32" t="s">
        <v/>
      </c>
      <c r="N594" s="32" t="s">
        <v/>
      </c>
      <!--$VAR_NUOVA_CELLA_PREZZI$-->
    </row>
    <row r="595" spans="1:16" ht="10.5" customHeight="1" thickTop="1" thickBot="1">
      <c r="B595" s="32" t="s">
        <v/>
      </c>
      <c r="C595" s="23" t="s">
        <v/>
      </c>
      <c r="D595" s="23" t="s">
        <v>2961</v>
      </c>
      <c r="E595" s="32">
        <v>1.00</v>
      </c>
      <c r="F595" s="33">
        <v/>
      </c>
      <c r="G595" s="34">
        <v/>
      </c>
      <c r="H595" s="35">
        <v/>
      </c>
      <c r="I595" s="36">
        <f>ROUND(PRODUCT(E595:H595),2)</f>
        <v>1.00</v>
      </c>
      <c r="J595" s="32">
        <v/>
      </c>
      <c r="K595" s="32">
        <f/>
        <v/>
      </c>
      <c r="L595" s="32" t="s">
        <v/>
      </c>
      <c r="M595" s="32" t="s">
        <v/>
      </c>
      <c r="N595" s="32" t="s">
        <v/>
      </c>
      <!--$VAR_NUOVA_CELLA_PREZZI$-->
    </row>
    <row r="596" spans="1:16" ht="10.5" customHeight="1" thickTop="1" thickBot="1">
      <c r="B596" s="32" t="s">
        <v/>
      </c>
      <c r="C596" s="23" t="s">
        <v/>
      </c>
      <c r="D596" s="23" t="s">
        <v>2968</v>
      </c>
      <c r="E596" s="32">
        <v/>
      </c>
      <c r="F596" s="33">
        <v/>
      </c>
      <c r="G596" s="34">
        <v/>
      </c>
      <c r="H596" s="35">
        <v>0</v>
      </c>
      <c r="I596" s="36">
        <f>ROUND(PRODUCT(E596:H596),2)</f>
        <v>0.00</v>
      </c>
      <c r="J596" s="32">
        <v/>
      </c>
      <c r="K596" s="32">
        <f/>
        <v/>
      </c>
      <c r="L596" s="32" t="s">
        <v/>
      </c>
      <c r="M596" s="32" t="s">
        <v/>
      </c>
      <c r="N596" s="32" t="s">
        <v/>
      </c>
      <!--$VAR_NUOVA_CELLA_PREZZI$-->
    </row>
    <row r="597" spans="1:16" ht="10.5" customHeight="1" thickTop="1" thickBot="1">
      <c r="B597" s="32" t="s">
        <v/>
      </c>
      <c r="C597" s="23" t="s">
        <v/>
      </c>
      <c r="D597" s="23" t="s">
        <v>2975</v>
      </c>
      <c r="E597" s="32">
        <v>1.00</v>
      </c>
      <c r="F597" s="33">
        <v/>
      </c>
      <c r="G597" s="34">
        <v/>
      </c>
      <c r="H597" s="35">
        <v/>
      </c>
      <c r="I597" s="36">
        <f>ROUND(PRODUCT(E597:H597),2)</f>
        <v>1.00</v>
      </c>
      <c r="J597" s="32">
        <v/>
      </c>
      <c r="K597" s="32">
        <f/>
        <v/>
      </c>
      <c r="L597" s="32" t="s">
        <v/>
      </c>
      <c r="M597" s="32" t="s">
        <v/>
      </c>
      <c r="N597" s="32" t="s">
        <v/>
      </c>
      <!--$VAR_NUOVA_CELLA_PREZZI$-->
    </row>
    <row r="598" spans="1:16" ht="10.5" customHeight="1" thickTop="1" thickBot="1">
      <c r="B598" s="32" t="s">
        <v/>
      </c>
      <c r="C598" s="23" t="s">
        <v/>
      </c>
      <c r="D598" s="23" t="s">
        <v>2982</v>
      </c>
      <c r="E598" s="32">
        <v>1.00</v>
      </c>
      <c r="F598" s="33">
        <v/>
      </c>
      <c r="G598" s="34">
        <v/>
      </c>
      <c r="H598" s="35">
        <v/>
      </c>
      <c r="I598" s="36">
        <f>ROUND(PRODUCT(E598:H598),2)</f>
        <v>1.00</v>
      </c>
      <c r="J598" s="32">
        <v/>
      </c>
      <c r="K598" s="32">
        <f/>
        <v/>
      </c>
      <c r="L598" s="32" t="s">
        <v/>
      </c>
      <c r="M598" s="32" t="s">
        <v/>
      </c>
      <c r="N598" s="32" t="s">
        <v/>
      </c>
      <!--$VAR_NUOVA_CELLA_PREZZI$-->
    </row>
    <row r="599" spans="1:16" ht="10.5" customHeight="1" thickTop="1" thickBot="1">
      <c r="B599" s="32" t="s">
        <v/>
      </c>
      <c r="C599" s="23" t="s">
        <v/>
      </c>
      <c r="D599" s="23" t="s">
        <v>2989</v>
      </c>
      <c r="E599" s="32">
        <v>1.00</v>
      </c>
      <c r="F599" s="33">
        <v/>
      </c>
      <c r="G599" s="34">
        <v/>
      </c>
      <c r="H599" s="35">
        <v/>
      </c>
      <c r="I599" s="36">
        <f>ROUND(PRODUCT(E599:H599),2)</f>
        <v>1.00</v>
      </c>
      <c r="J599" s="32">
        <v/>
      </c>
      <c r="K599" s="32">
        <f/>
        <v/>
      </c>
      <c r="L599" s="32" t="s">
        <v/>
      </c>
      <c r="M599" s="32" t="s">
        <v/>
      </c>
      <c r="N599" s="32" t="s">
        <v/>
      </c>
      <!--$VAR_NUOVA_CELLA_PREZZI$-->
    </row>
    <row r="600" spans="1:16" ht="10.5" customHeight="1" thickTop="1" thickBot="1">
      <c r="B600" s="32" t="s">
        <v/>
      </c>
      <c r="C600" s="23" t="s">
        <v/>
      </c>
      <c r="D600" s="23" t="s">
        <v>2996</v>
      </c>
      <c r="E600" s="32">
        <v>1.00</v>
      </c>
      <c r="F600" s="33">
        <v/>
      </c>
      <c r="G600" s="34">
        <v/>
      </c>
      <c r="H600" s="35">
        <v/>
      </c>
      <c r="I600" s="36">
        <f>ROUND(PRODUCT(E600:H600),2)</f>
        <v>1.00</v>
      </c>
      <c r="J600" s="32">
        <v/>
      </c>
      <c r="K600" s="32">
        <f/>
        <v/>
      </c>
      <c r="L600" s="32" t="s">
        <v/>
      </c>
      <c r="M600" s="32" t="s">
        <v/>
      </c>
      <c r="N600" s="32" t="s">
        <v/>
      </c>
      <!--$VAR_NUOVA_CELLA_PREZZI$-->
    </row>
    <row r="601" spans="1:16" ht="10.5" customHeight="1" thickTop="1" thickBot="1">
      <c r="B601" s="32" t="s">
        <v/>
      </c>
      <c r="C601" s="23" t="s">
        <v/>
      </c>
      <c r="D601" s="32" t="s">
        <v/>
      </c>
      <c r="E601" s="32">
        <v/>
      </c>
      <c r="F601" s="33">
        <v/>
      </c>
      <c r="G601" s="34">
        <v/>
      </c>
      <c r="H601" s="35">
        <v/>
      </c>
      <c r="I601" s="36">
        <f/>
        <v/>
      </c>
      <c r="J601" s="32">
        <v/>
      </c>
      <c r="K601" s="32">
        <f/>
        <v/>
      </c>
      <c r="L601" s="32" t="s">
        <v/>
      </c>
      <c r="M601" s="32" t="s">
        <v/>
      </c>
      <c r="N601" s="32" t="s">
        <v>3003</v>
      </c>
      <!--$VAR_NUOVA_CELLA_PREZZI$-->
    </row>
    <row r="602" spans="1:16" ht="10.5" customHeight="1" thickTop="1" thickBot="1">
      <c r="B602" s="32" t="s">
        <v/>
      </c>
      <c r="C602" s="23" t="s">
        <v/>
      </c>
      <c r="D602" s="32" t="s">
        <v>3004</v>
      </c>
      <c r="E602" s="32">
        <v/>
      </c>
      <c r="F602" s="33">
        <v/>
      </c>
      <c r="G602" s="34">
        <v/>
      </c>
      <c r="H602" s="35">
        <v/>
      </c>
      <c r="I602" s="36">
        <f>ROUND(SUM(I590:I601),2)</f>
        <v>8.00</v>
      </c>
      <c r="J602" s="32">
        <v>509.50</v>
      </c>
      <c r="K602" s="32">
        <f>ROUND(PRODUCT(I602:J602),2)</f>
        <v>4076.00</v>
      </c>
      <c r="L602" s="32" t="s">
        <v/>
      </c>
      <c r="M602" s="32" t="s">
        <v/>
      </c>
      <c r="N602" s="32" t="s">
        <v/>
      </c>
      <!--$VAR_NUOVA_CELLA_PREZZI$-->
    </row>
    <row r="603" spans="1:16" ht="10.5" customHeight="1" thickTop="1" thickBot="1">
      <c r="B603" s="32" t="s">
        <v/>
      </c>
      <c r="C603" s="23" t="s">
        <v/>
      </c>
      <c r="D603" s="32" t="s">
        <v>3010</v>
      </c>
      <c r="E603" s="32">
        <v/>
      </c>
      <c r="F603" s="33">
        <v/>
      </c>
      <c r="G603" s="34">
        <v/>
      </c>
      <c r="H603" s="35">
        <v/>
      </c>
      <c r="I603" s="36">
        <f/>
        <v/>
      </c>
      <c r="J603" s="32">
        <v/>
      </c>
      <c r="K603" s="32">
        <f/>
        <v/>
      </c>
      <c r="L603" s="32" t="s">
        <v/>
      </c>
      <c r="M603" s="32" t="s">
        <v/>
      </c>
      <c r="N603" s="32" t="s">
        <v/>
      </c>
      <!--$VAR_NUOVA_CELLA_PREZZI$-->
    </row>
    <row r="604" spans="1:16" ht="415.333333333333" customHeight="1" thickTop="1" thickBot="1">
      <c r="B604" s="32" t="s">
        <v>3011</v>
      </c>
      <c r="C604" s="23" t="s">
        <v>3012</v>
      </c>
      <c r="D604" s="62" t="s">
        <v>3013</v>
      </c>
      <c r="E604" s="32">
        <v/>
      </c>
      <c r="F604" s="33">
        <v/>
      </c>
      <c r="G604" s="34">
        <v/>
      </c>
      <c r="H604" s="35">
        <v/>
      </c>
      <c r="I604" s="36">
        <f/>
        <v/>
      </c>
      <c r="J604" s="32">
        <v/>
      </c>
      <c r="K604" s="32">
        <f/>
        <v/>
      </c>
      <c r="L604" s="32" t="s">
        <v/>
      </c>
      <c r="M604" s="32" t="s">
        <v/>
      </c>
      <c r="N604" s="32" t="s">
        <v/>
      </c>
      <!--$VAR_NUOVA_CELLA_PREZZI$-->
    </row>
    <row r="605" spans="1:16" ht="10.5" customHeight="1" thickTop="1" thickBot="1">
      <c r="B605" s="32" t="s">
        <v/>
      </c>
      <c r="C605" s="23" t="s">
        <v/>
      </c>
      <c r="D605" s="23" t="s">
        <v>3014</v>
      </c>
      <c r="E605" s="32">
        <v/>
      </c>
      <c r="F605" s="33">
        <v/>
      </c>
      <c r="G605" s="34">
        <v/>
      </c>
      <c r="H605" s="35">
        <v/>
      </c>
      <c r="I605" s="36">
        <f/>
        <v/>
      </c>
      <c r="J605" s="32">
        <v/>
      </c>
      <c r="K605" s="32">
        <f/>
        <v/>
      </c>
      <c r="L605" s="32" t="s">
        <v/>
      </c>
      <c r="M605" s="32" t="s">
        <v/>
      </c>
      <c r="N605" s="32" t="s">
        <v/>
      </c>
      <!--$VAR_NUOVA_CELLA_PREZZI$-->
    </row>
    <row r="606" spans="1:16" ht="10.5" customHeight="1" thickTop="1" thickBot="1">
      <c r="B606" s="32" t="s">
        <v/>
      </c>
      <c r="C606" s="23" t="s">
        <v/>
      </c>
      <c r="D606" s="23" t="s">
        <v>3015</v>
      </c>
      <c r="E606" s="32">
        <v/>
      </c>
      <c r="F606" s="33">
        <v/>
      </c>
      <c r="G606" s="34">
        <v/>
      </c>
      <c r="H606" s="35">
        <v>0</v>
      </c>
      <c r="I606" s="36">
        <f>ROUND(PRODUCT(E606:H606),2)</f>
        <v>0.00</v>
      </c>
      <c r="J606" s="32">
        <v/>
      </c>
      <c r="K606" s="32">
        <f/>
        <v/>
      </c>
      <c r="L606" s="32" t="s">
        <v/>
      </c>
      <c r="M606" s="32" t="s">
        <v/>
      </c>
      <c r="N606" s="32" t="s">
        <v/>
      </c>
      <!--$VAR_NUOVA_CELLA_PREZZI$-->
    </row>
    <row r="607" spans="1:16" ht="10.5" customHeight="1" thickTop="1" thickBot="1">
      <c r="B607" s="32" t="s">
        <v/>
      </c>
      <c r="C607" s="23" t="s">
        <v/>
      </c>
      <c r="D607" s="23" t="s">
        <v>3022</v>
      </c>
      <c r="E607" s="32">
        <v>2.00</v>
      </c>
      <c r="F607" s="33">
        <v>0.80</v>
      </c>
      <c r="G607" s="34">
        <v/>
      </c>
      <c r="H607" s="35">
        <v>2.100</v>
      </c>
      <c r="I607" s="36">
        <f>ROUND(PRODUCT(E607:H607),2)</f>
        <v>3.36</v>
      </c>
      <c r="J607" s="32">
        <v/>
      </c>
      <c r="K607" s="32">
        <f/>
        <v/>
      </c>
      <c r="L607" s="32" t="s">
        <v/>
      </c>
      <c r="M607" s="32" t="s">
        <v/>
      </c>
      <c r="N607" s="32" t="s">
        <v/>
      </c>
      <!--$VAR_NUOVA_CELLA_PREZZI$-->
    </row>
    <row r="608" spans="1:16" ht="10.5" customHeight="1" thickTop="1" thickBot="1">
      <c r="B608" s="32" t="s">
        <v/>
      </c>
      <c r="C608" s="23" t="s">
        <v/>
      </c>
      <c r="D608" s="23" t="s">
        <v>3029</v>
      </c>
      <c r="E608" s="32">
        <v/>
      </c>
      <c r="F608" s="33">
        <v>0.88</v>
      </c>
      <c r="G608" s="34">
        <v/>
      </c>
      <c r="H608" s="35">
        <v>1.900</v>
      </c>
      <c r="I608" s="36">
        <f>ROUND(PRODUCT(E608:H608),2)</f>
        <v>1.67</v>
      </c>
      <c r="J608" s="32">
        <v/>
      </c>
      <c r="K608" s="32">
        <f/>
        <v/>
      </c>
      <c r="L608" s="32" t="s">
        <v/>
      </c>
      <c r="M608" s="32" t="s">
        <v/>
      </c>
      <c r="N608" s="32" t="s">
        <v/>
      </c>
      <!--$VAR_NUOVA_CELLA_PREZZI$-->
    </row>
    <row r="609" spans="1:16" ht="10.5" customHeight="1" thickTop="1" thickBot="1">
      <c r="B609" s="32" t="s">
        <v/>
      </c>
      <c r="C609" s="23" t="s">
        <v/>
      </c>
      <c r="D609" s="23" t="s">
        <v>3036</v>
      </c>
      <c r="E609" s="32">
        <v>2.00</v>
      </c>
      <c r="F609" s="33">
        <v>0.80</v>
      </c>
      <c r="G609" s="34">
        <v/>
      </c>
      <c r="H609" s="35">
        <v>2.100</v>
      </c>
      <c r="I609" s="36">
        <f>ROUND(PRODUCT(E609:H609),2)</f>
        <v>3.36</v>
      </c>
      <c r="J609" s="32">
        <v/>
      </c>
      <c r="K609" s="32">
        <f/>
        <v/>
      </c>
      <c r="L609" s="32" t="s">
        <v/>
      </c>
      <c r="M609" s="32" t="s">
        <v/>
      </c>
      <c r="N609" s="32" t="s">
        <v/>
      </c>
      <!--$VAR_NUOVA_CELLA_PREZZI$-->
    </row>
    <row r="610" spans="1:16" ht="10.5" customHeight="1" thickTop="1" thickBot="1">
      <c r="B610" s="32" t="s">
        <v/>
      </c>
      <c r="C610" s="23" t="s">
        <v/>
      </c>
      <c r="D610" s="23" t="s">
        <v>3043</v>
      </c>
      <c r="E610" s="32">
        <v>2.00</v>
      </c>
      <c r="F610" s="33">
        <v>0.80</v>
      </c>
      <c r="G610" s="34">
        <v/>
      </c>
      <c r="H610" s="35">
        <v>2.100</v>
      </c>
      <c r="I610" s="36">
        <f>ROUND(PRODUCT(E610:H610),2)</f>
        <v>3.36</v>
      </c>
      <c r="J610" s="32">
        <v/>
      </c>
      <c r="K610" s="32">
        <f/>
        <v/>
      </c>
      <c r="L610" s="32" t="s">
        <v/>
      </c>
      <c r="M610" s="32" t="s">
        <v/>
      </c>
      <c r="N610" s="32" t="s">
        <v/>
      </c>
      <!--$VAR_NUOVA_CELLA_PREZZI$-->
    </row>
    <row r="611" spans="1:16" ht="10.5" customHeight="1" thickTop="1" thickBot="1">
      <c r="B611" s="32" t="s">
        <v/>
      </c>
      <c r="C611" s="23" t="s">
        <v/>
      </c>
      <c r="D611" s="23" t="s">
        <v>3050</v>
      </c>
      <c r="E611" s="32">
        <v/>
      </c>
      <c r="F611" s="33">
        <v/>
      </c>
      <c r="G611" s="34">
        <v/>
      </c>
      <c r="H611" s="35">
        <v>0</v>
      </c>
      <c r="I611" s="36">
        <f>ROUND(PRODUCT(E611:H611),2)</f>
        <v>0.00</v>
      </c>
      <c r="J611" s="32">
        <v/>
      </c>
      <c r="K611" s="32">
        <f/>
        <v/>
      </c>
      <c r="L611" s="32" t="s">
        <v/>
      </c>
      <c r="M611" s="32" t="s">
        <v/>
      </c>
      <c r="N611" s="32" t="s">
        <v/>
      </c>
      <!--$VAR_NUOVA_CELLA_PREZZI$-->
    </row>
    <row r="612" spans="1:16" ht="10.5" customHeight="1" thickTop="1" thickBot="1">
      <c r="B612" s="32" t="s">
        <v/>
      </c>
      <c r="C612" s="23" t="s">
        <v/>
      </c>
      <c r="D612" s="23" t="s">
        <v>3057</v>
      </c>
      <c r="E612" s="32">
        <v/>
      </c>
      <c r="F612" s="33">
        <v>0.81</v>
      </c>
      <c r="G612" s="34">
        <v/>
      </c>
      <c r="H612" s="35">
        <v>2.090</v>
      </c>
      <c r="I612" s="36">
        <f>ROUND(PRODUCT(E612:H612),2)</f>
        <v>1.69</v>
      </c>
      <c r="J612" s="32">
        <v/>
      </c>
      <c r="K612" s="32">
        <f/>
        <v/>
      </c>
      <c r="L612" s="32" t="s">
        <v/>
      </c>
      <c r="M612" s="32" t="s">
        <v/>
      </c>
      <c r="N612" s="32" t="s">
        <v/>
      </c>
      <!--$VAR_NUOVA_CELLA_PREZZI$-->
    </row>
    <row r="613" spans="1:16" ht="10.5" customHeight="1" thickTop="1" thickBot="1">
      <c r="B613" s="32" t="s">
        <v/>
      </c>
      <c r="C613" s="23" t="s">
        <v/>
      </c>
      <c r="D613" s="23" t="s">
        <v>3064</v>
      </c>
      <c r="E613" s="32">
        <v/>
      </c>
      <c r="F613" s="33">
        <v>0.92</v>
      </c>
      <c r="G613" s="34">
        <v/>
      </c>
      <c r="H613" s="35">
        <v>2.000</v>
      </c>
      <c r="I613" s="36">
        <f>ROUND(PRODUCT(E613:H613),2)</f>
        <v>1.84</v>
      </c>
      <c r="J613" s="32">
        <v/>
      </c>
      <c r="K613" s="32">
        <f/>
        <v/>
      </c>
      <c r="L613" s="32" t="s">
        <v/>
      </c>
      <c r="M613" s="32" t="s">
        <v/>
      </c>
      <c r="N613" s="32" t="s">
        <v/>
      </c>
      <!--$VAR_NUOVA_CELLA_PREZZI$-->
    </row>
    <row r="614" spans="1:16" ht="10.5" customHeight="1" thickTop="1" thickBot="1">
      <c r="B614" s="32" t="s">
        <v/>
      </c>
      <c r="C614" s="23" t="s">
        <v/>
      </c>
      <c r="D614" s="23" t="s">
        <v>3071</v>
      </c>
      <c r="E614" s="32">
        <v/>
      </c>
      <c r="F614" s="33">
        <v>0.89</v>
      </c>
      <c r="G614" s="34">
        <v/>
      </c>
      <c r="H614" s="35">
        <v>2.100</v>
      </c>
      <c r="I614" s="36">
        <f>ROUND(PRODUCT(E614:H614),2)</f>
        <v>1.87</v>
      </c>
      <c r="J614" s="32">
        <v/>
      </c>
      <c r="K614" s="32">
        <f/>
        <v/>
      </c>
      <c r="L614" s="32" t="s">
        <v/>
      </c>
      <c r="M614" s="32" t="s">
        <v/>
      </c>
      <c r="N614" s="32" t="s">
        <v/>
      </c>
      <!--$VAR_NUOVA_CELLA_PREZZI$-->
    </row>
    <row r="615" spans="1:16" ht="10.5" customHeight="1" thickTop="1" thickBot="1">
      <c r="B615" s="32" t="s">
        <v/>
      </c>
      <c r="C615" s="23" t="s">
        <v/>
      </c>
      <c r="D615" s="23" t="s">
        <v>3078</v>
      </c>
      <c r="E615" s="32">
        <v/>
      </c>
      <c r="F615" s="33">
        <v>1.03</v>
      </c>
      <c r="G615" s="34">
        <v/>
      </c>
      <c r="H615" s="35">
        <v>2.150</v>
      </c>
      <c r="I615" s="36">
        <f>ROUND(PRODUCT(E615:H615),2)</f>
        <v>2.21</v>
      </c>
      <c r="J615" s="32">
        <v/>
      </c>
      <c r="K615" s="32">
        <f/>
        <v/>
      </c>
      <c r="L615" s="32" t="s">
        <v/>
      </c>
      <c r="M615" s="32" t="s">
        <v/>
      </c>
      <c r="N615" s="32" t="s">
        <v/>
      </c>
      <!--$VAR_NUOVA_CELLA_PREZZI$-->
    </row>
    <row r="616" spans="1:16" ht="10.5" customHeight="1" thickTop="1" thickBot="1">
      <c r="B616" s="32" t="s">
        <v/>
      </c>
      <c r="C616" s="23" t="s">
        <v/>
      </c>
      <c r="D616" s="23" t="s">
        <v>3085</v>
      </c>
      <c r="E616" s="32">
        <v/>
      </c>
      <c r="F616" s="33">
        <v>0.84</v>
      </c>
      <c r="G616" s="34">
        <v/>
      </c>
      <c r="H616" s="35">
        <v>2.050</v>
      </c>
      <c r="I616" s="36">
        <f>ROUND(PRODUCT(E616:H616),2)</f>
        <v>1.72</v>
      </c>
      <c r="J616" s="32">
        <v/>
      </c>
      <c r="K616" s="32">
        <f/>
        <v/>
      </c>
      <c r="L616" s="32" t="s">
        <v/>
      </c>
      <c r="M616" s="32" t="s">
        <v/>
      </c>
      <c r="N616" s="32" t="s">
        <v/>
      </c>
      <!--$VAR_NUOVA_CELLA_PREZZI$-->
    </row>
    <row r="617" spans="1:16" ht="10.5" customHeight="1" thickTop="1" thickBot="1">
      <c r="B617" s="32" t="s">
        <v/>
      </c>
      <c r="C617" s="23" t="s">
        <v/>
      </c>
      <c r="D617" s="23" t="s">
        <v>3092</v>
      </c>
      <c r="E617" s="32">
        <v/>
      </c>
      <c r="F617" s="33">
        <v>0.90</v>
      </c>
      <c r="G617" s="34">
        <v/>
      </c>
      <c r="H617" s="35">
        <v>2.110</v>
      </c>
      <c r="I617" s="36">
        <f>ROUND(PRODUCT(E617:H617),2)</f>
        <v>1.90</v>
      </c>
      <c r="J617" s="32">
        <v/>
      </c>
      <c r="K617" s="32">
        <f/>
        <v/>
      </c>
      <c r="L617" s="32" t="s">
        <v/>
      </c>
      <c r="M617" s="32" t="s">
        <v/>
      </c>
      <c r="N617" s="32" t="s">
        <v/>
      </c>
      <!--$VAR_NUOVA_CELLA_PREZZI$-->
    </row>
    <row r="618" spans="1:16" ht="10.5" customHeight="1" thickTop="1" thickBot="1">
      <c r="B618" s="32" t="s">
        <v/>
      </c>
      <c r="C618" s="23" t="s">
        <v/>
      </c>
      <c r="D618" s="23" t="s">
        <v>3099</v>
      </c>
      <c r="E618" s="32">
        <v/>
      </c>
      <c r="F618" s="33">
        <v>0.83</v>
      </c>
      <c r="G618" s="34">
        <v/>
      </c>
      <c r="H618" s="35">
        <v>2.100</v>
      </c>
      <c r="I618" s="36">
        <f>ROUND(PRODUCT(E618:H618),2)</f>
        <v>1.74</v>
      </c>
      <c r="J618" s="32">
        <v/>
      </c>
      <c r="K618" s="32">
        <f/>
        <v/>
      </c>
      <c r="L618" s="32" t="s">
        <v/>
      </c>
      <c r="M618" s="32" t="s">
        <v/>
      </c>
      <c r="N618" s="32" t="s">
        <v/>
      </c>
      <!--$VAR_NUOVA_CELLA_PREZZI$-->
    </row>
    <row r="619" spans="1:16" ht="10.5" customHeight="1" thickTop="1" thickBot="1">
      <c r="B619" s="32" t="s">
        <v/>
      </c>
      <c r="C619" s="23" t="s">
        <v/>
      </c>
      <c r="D619" s="23" t="s">
        <v>3106</v>
      </c>
      <c r="E619" s="32">
        <v/>
      </c>
      <c r="F619" s="33">
        <v>1.03</v>
      </c>
      <c r="G619" s="34">
        <v/>
      </c>
      <c r="H619" s="35">
        <v>2.040</v>
      </c>
      <c r="I619" s="36">
        <f>ROUND(PRODUCT(E619:H619),2)</f>
        <v>2.10</v>
      </c>
      <c r="J619" s="32">
        <v/>
      </c>
      <c r="K619" s="32">
        <f/>
        <v/>
      </c>
      <c r="L619" s="32" t="s">
        <v/>
      </c>
      <c r="M619" s="32" t="s">
        <v/>
      </c>
      <c r="N619" s="32" t="s">
        <v/>
      </c>
      <!--$VAR_NUOVA_CELLA_PREZZI$-->
    </row>
    <row r="620" spans="1:16" ht="10.5" customHeight="1" thickTop="1" thickBot="1">
      <c r="B620" s="32" t="s">
        <v/>
      </c>
      <c r="C620" s="23" t="s">
        <v/>
      </c>
      <c r="D620" s="32" t="s">
        <v/>
      </c>
      <c r="E620" s="32">
        <v/>
      </c>
      <c r="F620" s="33">
        <v/>
      </c>
      <c r="G620" s="34">
        <v/>
      </c>
      <c r="H620" s="35">
        <v/>
      </c>
      <c r="I620" s="36">
        <f/>
        <v/>
      </c>
      <c r="J620" s="32">
        <v/>
      </c>
      <c r="K620" s="32">
        <f/>
        <v/>
      </c>
      <c r="L620" s="32" t="s">
        <v/>
      </c>
      <c r="M620" s="32" t="s">
        <v/>
      </c>
      <c r="N620" s="32" t="s">
        <v>3113</v>
      </c>
      <!--$VAR_NUOVA_CELLA_PREZZI$-->
    </row>
    <row r="621" spans="1:16" ht="10.5" customHeight="1" thickTop="1" thickBot="1">
      <c r="B621" s="32" t="s">
        <v/>
      </c>
      <c r="C621" s="23" t="s">
        <v/>
      </c>
      <c r="D621" s="32" t="s">
        <v>3114</v>
      </c>
      <c r="E621" s="32">
        <v/>
      </c>
      <c r="F621" s="33">
        <v/>
      </c>
      <c r="G621" s="34">
        <v/>
      </c>
      <c r="H621" s="35">
        <v/>
      </c>
      <c r="I621" s="36">
        <f>ROUND(SUM(I605:I620),2)</f>
        <v>26.82</v>
      </c>
      <c r="J621" s="32">
        <v>315.89</v>
      </c>
      <c r="K621" s="32">
        <f>ROUND(PRODUCT(I621:J621),2)</f>
        <v>8472.17</v>
      </c>
      <c r="L621" s="32" t="s">
        <v/>
      </c>
      <c r="M621" s="32" t="s">
        <v/>
      </c>
      <c r="N621" s="32" t="s">
        <v/>
      </c>
      <!--$VAR_NUOVA_CELLA_PREZZI$-->
    </row>
    <row r="622" spans="1:16" ht="10.5" customHeight="1" thickTop="1" thickBot="1">
      <c r="B622" s="32" t="s">
        <v/>
      </c>
      <c r="C622" s="23" t="s">
        <v/>
      </c>
      <c r="D622" s="32" t="s">
        <v>3120</v>
      </c>
      <c r="E622" s="32">
        <v/>
      </c>
      <c r="F622" s="33">
        <v/>
      </c>
      <c r="G622" s="34">
        <v/>
      </c>
      <c r="H622" s="35">
        <v/>
      </c>
      <c r="I622" s="36">
        <f/>
        <v/>
      </c>
      <c r="J622" s="32">
        <v/>
      </c>
      <c r="K622" s="32">
        <f/>
        <v/>
      </c>
      <c r="L622" s="32" t="s">
        <v/>
      </c>
      <c r="M622" s="32" t="s">
        <v/>
      </c>
      <c r="N622" s="32" t="s">
        <v/>
      </c>
      <!--$VAR_NUOVA_CELLA_PREZZI$-->
    </row>
    <row r="623" spans="1:16" ht="415" customHeight="1" thickTop="1" thickBot="1">
      <c r="B623" s="32" t="s">
        <v>3121</v>
      </c>
      <c r="C623" s="23" t="s">
        <v>3122</v>
      </c>
      <c r="D623" s="62" t="s">
        <v>3123</v>
      </c>
      <c r="E623" s="32">
        <v/>
      </c>
      <c r="F623" s="33">
        <v/>
      </c>
      <c r="G623" s="34">
        <v/>
      </c>
      <c r="H623" s="35">
        <v/>
      </c>
      <c r="I623" s="36">
        <f/>
        <v/>
      </c>
      <c r="J623" s="32">
        <v/>
      </c>
      <c r="K623" s="32">
        <f/>
        <v/>
      </c>
      <c r="L623" s="32" t="s">
        <v/>
      </c>
      <c r="M623" s="32" t="s">
        <v/>
      </c>
      <c r="N623" s="32" t="s">
        <v/>
      </c>
      <!--$VAR_NUOVA_CELLA_PREZZI$-->
    </row>
    <row r="624" spans="1:16" ht="10.5" customHeight="1" thickTop="1" thickBot="1">
      <c r="B624" s="32" t="s">
        <v/>
      </c>
      <c r="C624" s="23" t="s">
        <v/>
      </c>
      <c r="D624" s="23" t="s">
        <v>3124</v>
      </c>
      <c r="E624" s="32">
        <v/>
      </c>
      <c r="F624" s="33">
        <v/>
      </c>
      <c r="G624" s="34">
        <v/>
      </c>
      <c r="H624" s="35">
        <v/>
      </c>
      <c r="I624" s="36">
        <f/>
        <v/>
      </c>
      <c r="J624" s="32">
        <v/>
      </c>
      <c r="K624" s="32">
        <f/>
        <v/>
      </c>
      <c r="L624" s="32" t="s">
        <v/>
      </c>
      <c r="M624" s="32" t="s">
        <v/>
      </c>
      <c r="N624" s="32" t="s">
        <v/>
      </c>
      <!--$VAR_NUOVA_CELLA_PREZZI$-->
    </row>
    <row r="625" spans="1:16" ht="10.5" customHeight="1" thickTop="1" thickBot="1">
      <c r="B625" s="32" t="s">
        <v/>
      </c>
      <c r="C625" s="23" t="s">
        <v/>
      </c>
      <c r="D625" s="23" t="s">
        <v>3125</v>
      </c>
      <c r="E625" s="32">
        <v/>
      </c>
      <c r="F625" s="33">
        <v/>
      </c>
      <c r="G625" s="34">
        <v/>
      </c>
      <c r="H625" s="35">
        <v>0</v>
      </c>
      <c r="I625" s="36">
        <f>ROUND(PRODUCT(E625:H625),2)</f>
        <v>0.00</v>
      </c>
      <c r="J625" s="32">
        <v/>
      </c>
      <c r="K625" s="32">
        <f/>
        <v/>
      </c>
      <c r="L625" s="32" t="s">
        <v/>
      </c>
      <c r="M625" s="32" t="s">
        <v/>
      </c>
      <c r="N625" s="32" t="s">
        <v/>
      </c>
      <!--$VAR_NUOVA_CELLA_PREZZI$-->
    </row>
    <row r="626" spans="1:16" ht="10.5" customHeight="1" thickTop="1" thickBot="1">
      <c r="B626" s="32" t="s">
        <v/>
      </c>
      <c r="C626" s="23" t="s">
        <v/>
      </c>
      <c r="D626" s="23" t="s">
        <v>3132</v>
      </c>
      <c r="E626" s="32">
        <v>1.00</v>
      </c>
      <c r="F626" s="33">
        <v/>
      </c>
      <c r="G626" s="34">
        <v/>
      </c>
      <c r="H626" s="35">
        <v/>
      </c>
      <c r="I626" s="36">
        <f>ROUND(PRODUCT(E626:H626),2)</f>
        <v>1.00</v>
      </c>
      <c r="J626" s="32">
        <v/>
      </c>
      <c r="K626" s="32">
        <f/>
        <v/>
      </c>
      <c r="L626" s="32" t="s">
        <v/>
      </c>
      <c r="M626" s="32" t="s">
        <v/>
      </c>
      <c r="N626" s="32" t="s">
        <v/>
      </c>
      <!--$VAR_NUOVA_CELLA_PREZZI$-->
    </row>
    <row r="627" spans="1:16" ht="10.5" customHeight="1" thickTop="1" thickBot="1">
      <c r="B627" s="32" t="s">
        <v/>
      </c>
      <c r="C627" s="23" t="s">
        <v/>
      </c>
      <c r="D627" s="23" t="s">
        <v>3139</v>
      </c>
      <c r="E627" s="32">
        <v>1.00</v>
      </c>
      <c r="F627" s="33">
        <v/>
      </c>
      <c r="G627" s="34">
        <v/>
      </c>
      <c r="H627" s="35">
        <v/>
      </c>
      <c r="I627" s="36">
        <f>ROUND(PRODUCT(E627:H627),2)</f>
        <v>1.00</v>
      </c>
      <c r="J627" s="32">
        <v/>
      </c>
      <c r="K627" s="32">
        <f/>
        <v/>
      </c>
      <c r="L627" s="32" t="s">
        <v/>
      </c>
      <c r="M627" s="32" t="s">
        <v/>
      </c>
      <c r="N627" s="32" t="s">
        <v/>
      </c>
      <!--$VAR_NUOVA_CELLA_PREZZI$-->
    </row>
    <row r="628" spans="1:16" ht="10.5" customHeight="1" thickTop="1" thickBot="1">
      <c r="B628" s="32" t="s">
        <v/>
      </c>
      <c r="C628" s="23" t="s">
        <v/>
      </c>
      <c r="D628" s="23" t="s">
        <v>3146</v>
      </c>
      <c r="E628" s="32">
        <v>1.00</v>
      </c>
      <c r="F628" s="33">
        <v/>
      </c>
      <c r="G628" s="34">
        <v/>
      </c>
      <c r="H628" s="35">
        <v/>
      </c>
      <c r="I628" s="36">
        <f>ROUND(PRODUCT(E628:H628),2)</f>
        <v>1.00</v>
      </c>
      <c r="J628" s="32">
        <v/>
      </c>
      <c r="K628" s="32">
        <f/>
        <v/>
      </c>
      <c r="L628" s="32" t="s">
        <v/>
      </c>
      <c r="M628" s="32" t="s">
        <v/>
      </c>
      <c r="N628" s="32" t="s">
        <v/>
      </c>
      <!--$VAR_NUOVA_CELLA_PREZZI$-->
    </row>
    <row r="629" spans="1:16" ht="10.5" customHeight="1" thickTop="1" thickBot="1">
      <c r="B629" s="32" t="s">
        <v/>
      </c>
      <c r="C629" s="23" t="s">
        <v/>
      </c>
      <c r="D629" s="23" t="s">
        <v>3153</v>
      </c>
      <c r="E629" s="32">
        <v>1.00</v>
      </c>
      <c r="F629" s="33">
        <v/>
      </c>
      <c r="G629" s="34">
        <v/>
      </c>
      <c r="H629" s="35">
        <v/>
      </c>
      <c r="I629" s="36">
        <f>ROUND(PRODUCT(E629:H629),2)</f>
        <v>1.00</v>
      </c>
      <c r="J629" s="32">
        <v/>
      </c>
      <c r="K629" s="32">
        <f/>
        <v/>
      </c>
      <c r="L629" s="32" t="s">
        <v/>
      </c>
      <c r="M629" s="32" t="s">
        <v/>
      </c>
      <c r="N629" s="32" t="s">
        <v/>
      </c>
      <!--$VAR_NUOVA_CELLA_PREZZI$-->
    </row>
    <row r="630" spans="1:16" ht="10.5" customHeight="1" thickTop="1" thickBot="1">
      <c r="B630" s="32" t="s">
        <v/>
      </c>
      <c r="C630" s="23" t="s">
        <v/>
      </c>
      <c r="D630" s="23" t="s">
        <v>3160</v>
      </c>
      <c r="E630" s="32">
        <v>1.00</v>
      </c>
      <c r="F630" s="33">
        <v/>
      </c>
      <c r="G630" s="34">
        <v/>
      </c>
      <c r="H630" s="35">
        <v/>
      </c>
      <c r="I630" s="36">
        <f>ROUND(PRODUCT(E630:H630),2)</f>
        <v>1.00</v>
      </c>
      <c r="J630" s="32">
        <v/>
      </c>
      <c r="K630" s="32">
        <f/>
        <v/>
      </c>
      <c r="L630" s="32" t="s">
        <v/>
      </c>
      <c r="M630" s="32" t="s">
        <v/>
      </c>
      <c r="N630" s="32" t="s">
        <v/>
      </c>
      <!--$VAR_NUOVA_CELLA_PREZZI$-->
    </row>
    <row r="631" spans="1:16" ht="10.5" customHeight="1" thickTop="1" thickBot="1">
      <c r="B631" s="32" t="s">
        <v/>
      </c>
      <c r="C631" s="23" t="s">
        <v/>
      </c>
      <c r="D631" s="23" t="s">
        <v>3167</v>
      </c>
      <c r="E631" s="32">
        <v>1.00</v>
      </c>
      <c r="F631" s="33">
        <v/>
      </c>
      <c r="G631" s="34">
        <v/>
      </c>
      <c r="H631" s="35">
        <v/>
      </c>
      <c r="I631" s="36">
        <f>ROUND(PRODUCT(E631:H631),2)</f>
        <v>1.00</v>
      </c>
      <c r="J631" s="32">
        <v/>
      </c>
      <c r="K631" s="32">
        <f/>
        <v/>
      </c>
      <c r="L631" s="32" t="s">
        <v/>
      </c>
      <c r="M631" s="32" t="s">
        <v/>
      </c>
      <c r="N631" s="32" t="s">
        <v/>
      </c>
      <!--$VAR_NUOVA_CELLA_PREZZI$-->
    </row>
    <row r="632" spans="1:16" ht="10.5" customHeight="1" thickTop="1" thickBot="1">
      <c r="B632" s="32" t="s">
        <v/>
      </c>
      <c r="C632" s="23" t="s">
        <v/>
      </c>
      <c r="D632" s="23" t="s">
        <v>3174</v>
      </c>
      <c r="E632" s="32">
        <v>1.00</v>
      </c>
      <c r="F632" s="33">
        <v/>
      </c>
      <c r="G632" s="34">
        <v/>
      </c>
      <c r="H632" s="35">
        <v/>
      </c>
      <c r="I632" s="36">
        <f>ROUND(PRODUCT(E632:H632),2)</f>
        <v>1.00</v>
      </c>
      <c r="J632" s="32">
        <v/>
      </c>
      <c r="K632" s="32">
        <f/>
        <v/>
      </c>
      <c r="L632" s="32" t="s">
        <v/>
      </c>
      <c r="M632" s="32" t="s">
        <v/>
      </c>
      <c r="N632" s="32" t="s">
        <v/>
      </c>
      <!--$VAR_NUOVA_CELLA_PREZZI$-->
    </row>
    <row r="633" spans="1:16" ht="10.5" customHeight="1" thickTop="1" thickBot="1">
      <c r="B633" s="32" t="s">
        <v/>
      </c>
      <c r="C633" s="23" t="s">
        <v/>
      </c>
      <c r="D633" s="23" t="s">
        <v>3181</v>
      </c>
      <c r="E633" s="32">
        <v>1.00</v>
      </c>
      <c r="F633" s="33">
        <v/>
      </c>
      <c r="G633" s="34">
        <v/>
      </c>
      <c r="H633" s="35">
        <v/>
      </c>
      <c r="I633" s="36">
        <f>ROUND(PRODUCT(E633:H633),2)</f>
        <v>1.00</v>
      </c>
      <c r="J633" s="32">
        <v/>
      </c>
      <c r="K633" s="32">
        <f/>
        <v/>
      </c>
      <c r="L633" s="32" t="s">
        <v/>
      </c>
      <c r="M633" s="32" t="s">
        <v/>
      </c>
      <c r="N633" s="32" t="s">
        <v/>
      </c>
      <!--$VAR_NUOVA_CELLA_PREZZI$-->
    </row>
    <row r="634" spans="1:16" ht="10.5" customHeight="1" thickTop="1" thickBot="1">
      <c r="B634" s="32" t="s">
        <v/>
      </c>
      <c r="C634" s="23" t="s">
        <v/>
      </c>
      <c r="D634" s="23" t="s">
        <v>3188</v>
      </c>
      <c r="E634" s="32">
        <v>1.00</v>
      </c>
      <c r="F634" s="33">
        <v/>
      </c>
      <c r="G634" s="34">
        <v/>
      </c>
      <c r="H634" s="35">
        <v/>
      </c>
      <c r="I634" s="36">
        <f>ROUND(PRODUCT(E634:H634),2)</f>
        <v>1.00</v>
      </c>
      <c r="J634" s="32">
        <v/>
      </c>
      <c r="K634" s="32">
        <f/>
        <v/>
      </c>
      <c r="L634" s="32" t="s">
        <v/>
      </c>
      <c r="M634" s="32" t="s">
        <v/>
      </c>
      <c r="N634" s="32" t="s">
        <v/>
      </c>
      <!--$VAR_NUOVA_CELLA_PREZZI$-->
    </row>
    <row r="635" spans="1:16" ht="10.5" customHeight="1" thickTop="1" thickBot="1">
      <c r="B635" s="32" t="s">
        <v/>
      </c>
      <c r="C635" s="23" t="s">
        <v/>
      </c>
      <c r="D635" s="32" t="s">
        <v/>
      </c>
      <c r="E635" s="32">
        <v/>
      </c>
      <c r="F635" s="33">
        <v/>
      </c>
      <c r="G635" s="34">
        <v/>
      </c>
      <c r="H635" s="35">
        <v/>
      </c>
      <c r="I635" s="36">
        <f/>
        <v/>
      </c>
      <c r="J635" s="32">
        <v/>
      </c>
      <c r="K635" s="32">
        <f/>
        <v/>
      </c>
      <c r="L635" s="32" t="s">
        <v/>
      </c>
      <c r="M635" s="32" t="s">
        <v/>
      </c>
      <c r="N635" s="32" t="s">
        <v>3195</v>
      </c>
      <!--$VAR_NUOVA_CELLA_PREZZI$-->
    </row>
    <row r="636" spans="1:16" ht="10.5" customHeight="1" thickTop="1" thickBot="1">
      <c r="B636" s="32" t="s">
        <v/>
      </c>
      <c r="C636" s="23" t="s">
        <v/>
      </c>
      <c r="D636" s="32" t="s">
        <v>3196</v>
      </c>
      <c r="E636" s="32">
        <v/>
      </c>
      <c r="F636" s="33">
        <v/>
      </c>
      <c r="G636" s="34">
        <v/>
      </c>
      <c r="H636" s="35">
        <v/>
      </c>
      <c r="I636" s="36">
        <f>ROUND(SUM(I624:I635),2)</f>
        <v>9.00</v>
      </c>
      <c r="J636" s="32">
        <v>927.29</v>
      </c>
      <c r="K636" s="32">
        <f>ROUND(PRODUCT(I636:J636),2)</f>
        <v>8345.61</v>
      </c>
      <c r="L636" s="32" t="s">
        <v/>
      </c>
      <c r="M636" s="32" t="s">
        <v/>
      </c>
      <c r="N636" s="32" t="s">
        <v/>
      </c>
      <!--$VAR_NUOVA_CELLA_PREZZI$-->
    </row>
    <row r="637" spans="1:16" ht="10.5" customHeight="1" thickTop="1" thickBot="1">
      <c r="B637" s="32" t="s">
        <v/>
      </c>
      <c r="C637" s="23" t="s">
        <v/>
      </c>
      <c r="D637" s="32" t="s">
        <v>3202</v>
      </c>
      <c r="E637" s="32">
        <v/>
      </c>
      <c r="F637" s="33">
        <v/>
      </c>
      <c r="G637" s="34">
        <v/>
      </c>
      <c r="H637" s="35">
        <v/>
      </c>
      <c r="I637" s="36">
        <f/>
        <v/>
      </c>
      <c r="J637" s="32">
        <v/>
      </c>
      <c r="K637" s="32">
        <f/>
        <v/>
      </c>
      <c r="L637" s="32" t="s">
        <v/>
      </c>
      <c r="M637" s="32" t="s">
        <v/>
      </c>
      <c r="N637" s="32" t="s">
        <v/>
      </c>
      <!--$VAR_NUOVA_CELLA_PREZZI$-->
    </row>
    <row r="638" spans="1:16" ht="408.166666666667" customHeight="1" thickTop="1" thickBot="1">
      <c r="B638" s="32" t="s">
        <v>3203</v>
      </c>
      <c r="C638" s="23" t="s">
        <v>3204</v>
      </c>
      <c r="D638" s="62" t="s">
        <v>3205</v>
      </c>
      <c r="E638" s="32">
        <v/>
      </c>
      <c r="F638" s="33">
        <v/>
      </c>
      <c r="G638" s="34">
        <v/>
      </c>
      <c r="H638" s="35">
        <v/>
      </c>
      <c r="I638" s="36">
        <f/>
        <v/>
      </c>
      <c r="J638" s="32">
        <v/>
      </c>
      <c r="K638" s="32">
        <f/>
        <v/>
      </c>
      <c r="L638" s="32" t="s">
        <v/>
      </c>
      <c r="M638" s="32" t="s">
        <v/>
      </c>
      <c r="N638" s="32" t="s">
        <v/>
      </c>
      <!--$VAR_NUOVA_CELLA_PREZZI$-->
    </row>
    <row r="639" spans="1:16" ht="10.5" customHeight="1" thickTop="1" thickBot="1">
      <c r="B639" s="32" t="s">
        <v/>
      </c>
      <c r="C639" s="23" t="s">
        <v/>
      </c>
      <c r="D639" s="23" t="s">
        <v>3206</v>
      </c>
      <c r="E639" s="32">
        <v/>
      </c>
      <c r="F639" s="33">
        <v/>
      </c>
      <c r="G639" s="34">
        <v/>
      </c>
      <c r="H639" s="35">
        <v/>
      </c>
      <c r="I639" s="36">
        <f/>
        <v/>
      </c>
      <c r="J639" s="32">
        <v/>
      </c>
      <c r="K639" s="32">
        <f/>
        <v/>
      </c>
      <c r="L639" s="32" t="s">
        <v/>
      </c>
      <c r="M639" s="32" t="s">
        <v/>
      </c>
      <c r="N639" s="32" t="s">
        <v/>
      </c>
      <!--$VAR_NUOVA_CELLA_PREZZI$-->
    </row>
    <row r="640" spans="1:16" ht="10.5" customHeight="1" thickTop="1" thickBot="1">
      <c r="B640" s="32" t="s">
        <v/>
      </c>
      <c r="C640" s="23" t="s">
        <v/>
      </c>
      <c r="D640" s="23" t="s">
        <v>3207</v>
      </c>
      <c r="E640" s="32">
        <v/>
      </c>
      <c r="F640" s="33">
        <v/>
      </c>
      <c r="G640" s="34">
        <v/>
      </c>
      <c r="H640" s="35">
        <v>0</v>
      </c>
      <c r="I640" s="36">
        <f>ROUND(PRODUCT(E640:H640),2)</f>
        <v>0.00</v>
      </c>
      <c r="J640" s="32">
        <v/>
      </c>
      <c r="K640" s="32">
        <f/>
        <v/>
      </c>
      <c r="L640" s="32" t="s">
        <v/>
      </c>
      <c r="M640" s="32" t="s">
        <v/>
      </c>
      <c r="N640" s="32" t="s">
        <v/>
      </c>
      <!--$VAR_NUOVA_CELLA_PREZZI$-->
    </row>
    <row r="641" spans="1:16" ht="10.5" customHeight="1" thickTop="1" thickBot="1">
      <c r="B641" s="32" t="s">
        <v/>
      </c>
      <c r="C641" s="23" t="s">
        <v/>
      </c>
      <c r="D641" s="23" t="s">
        <v>3214</v>
      </c>
      <c r="E641" s="32">
        <v/>
      </c>
      <c r="F641" s="33">
        <v>2.06</v>
      </c>
      <c r="G641" s="34">
        <v/>
      </c>
      <c r="H641" s="35">
        <v>2.800</v>
      </c>
      <c r="I641" s="36">
        <f>ROUND(PRODUCT(E641:H641),2)</f>
        <v>5.77</v>
      </c>
      <c r="J641" s="32">
        <v/>
      </c>
      <c r="K641" s="32">
        <f/>
        <v/>
      </c>
      <c r="L641" s="32" t="s">
        <v/>
      </c>
      <c r="M641" s="32" t="s">
        <v/>
      </c>
      <c r="N641" s="32" t="s">
        <v/>
      </c>
      <!--$VAR_NUOVA_CELLA_PREZZI$-->
    </row>
    <row r="642" spans="1:16" ht="10.5" customHeight="1" thickTop="1" thickBot="1">
      <c r="B642" s="32" t="s">
        <v/>
      </c>
      <c r="C642" s="23" t="s">
        <v/>
      </c>
      <c r="D642" s="23" t="s">
        <v>3221</v>
      </c>
      <c r="E642" s="32">
        <v>1.57</v>
      </c>
      <c r="F642" s="33">
        <v>1.07</v>
      </c>
      <c r="G642" s="34">
        <v/>
      </c>
      <c r="H642" s="35">
        <v>1.065</v>
      </c>
      <c r="I642" s="36">
        <f>ROUND(PRODUCT(E642:H642),2)</f>
        <v>1.79</v>
      </c>
      <c r="J642" s="32">
        <v/>
      </c>
      <c r="K642" s="32">
        <f/>
        <v/>
      </c>
      <c r="L642" s="32" t="s">
        <v/>
      </c>
      <c r="M642" s="32" t="s">
        <v/>
      </c>
      <c r="N642" s="32" t="s">
        <v/>
      </c>
      <!--$VAR_NUOVA_CELLA_PREZZI$-->
    </row>
    <row r="643" spans="1:16" ht="10.5" customHeight="1" thickTop="1" thickBot="1">
      <c r="B643" s="32" t="s">
        <v/>
      </c>
      <c r="C643" s="23" t="s">
        <v/>
      </c>
      <c r="D643" s="23" t="s">
        <v>3228</v>
      </c>
      <c r="E643" s="32">
        <v/>
      </c>
      <c r="F643" s="33">
        <v>1.70</v>
      </c>
      <c r="G643" s="34">
        <v/>
      </c>
      <c r="H643" s="35">
        <v>2.850</v>
      </c>
      <c r="I643" s="36">
        <f>ROUND(PRODUCT(E643:H643),2)</f>
        <v>4.85</v>
      </c>
      <c r="J643" s="32">
        <v/>
      </c>
      <c r="K643" s="32">
        <f/>
        <v/>
      </c>
      <c r="L643" s="32" t="s">
        <v/>
      </c>
      <c r="M643" s="32" t="s">
        <v/>
      </c>
      <c r="N643" s="32" t="s">
        <v/>
      </c>
      <!--$VAR_NUOVA_CELLA_PREZZI$-->
    </row>
    <row r="644" spans="1:16" ht="10.5" customHeight="1" thickTop="1" thickBot="1">
      <c r="B644" s="32" t="s">
        <v/>
      </c>
      <c r="C644" s="23" t="s">
        <v/>
      </c>
      <c r="D644" s="23" t="s">
        <v>3235</v>
      </c>
      <c r="E644" s="32">
        <v>1.57</v>
      </c>
      <c r="F644" s="33">
        <v>0.89</v>
      </c>
      <c r="G644" s="34">
        <v/>
      </c>
      <c r="H644" s="35">
        <v>0.890</v>
      </c>
      <c r="I644" s="36">
        <f>ROUND(PRODUCT(E644:H644),2)</f>
        <v>1.24</v>
      </c>
      <c r="J644" s="32">
        <v/>
      </c>
      <c r="K644" s="32">
        <f/>
        <v/>
      </c>
      <c r="L644" s="32" t="s">
        <v/>
      </c>
      <c r="M644" s="32" t="s">
        <v/>
      </c>
      <c r="N644" s="32" t="s">
        <v/>
      </c>
      <!--$VAR_NUOVA_CELLA_PREZZI$-->
    </row>
    <row r="645" spans="1:16" ht="10.5" customHeight="1" thickTop="1" thickBot="1">
      <c r="B645" s="32" t="s">
        <v/>
      </c>
      <c r="C645" s="23" t="s">
        <v/>
      </c>
      <c r="D645" s="32" t="s">
        <v/>
      </c>
      <c r="E645" s="32">
        <v/>
      </c>
      <c r="F645" s="33">
        <v/>
      </c>
      <c r="G645" s="34">
        <v/>
      </c>
      <c r="H645" s="35">
        <v/>
      </c>
      <c r="I645" s="36">
        <f/>
        <v/>
      </c>
      <c r="J645" s="32">
        <v/>
      </c>
      <c r="K645" s="32">
        <f/>
        <v/>
      </c>
      <c r="L645" s="32" t="s">
        <v/>
      </c>
      <c r="M645" s="32" t="s">
        <v/>
      </c>
      <c r="N645" s="32" t="s">
        <v>3242</v>
      </c>
      <!--$VAR_NUOVA_CELLA_PREZZI$-->
    </row>
    <row r="646" spans="1:16" ht="10.5" customHeight="1" thickTop="1" thickBot="1">
      <c r="B646" s="32" t="s">
        <v/>
      </c>
      <c r="C646" s="23" t="s">
        <v/>
      </c>
      <c r="D646" s="32" t="s">
        <v>3243</v>
      </c>
      <c r="E646" s="32">
        <v/>
      </c>
      <c r="F646" s="33">
        <v/>
      </c>
      <c r="G646" s="34">
        <v/>
      </c>
      <c r="H646" s="35">
        <v/>
      </c>
      <c r="I646" s="36">
        <f>ROUND(SUM(I639:I645),2)</f>
        <v>13.65</v>
      </c>
      <c r="J646" s="32">
        <v>382.13</v>
      </c>
      <c r="K646" s="32">
        <f>ROUND(PRODUCT(I646:J646),2)</f>
        <v>5216.07</v>
      </c>
      <c r="L646" s="32" t="s">
        <v/>
      </c>
      <c r="M646" s="32" t="s">
        <v/>
      </c>
      <c r="N646" s="32" t="s">
        <v/>
      </c>
      <!--$VAR_NUOVA_CELLA_PREZZI$-->
    </row>
    <row r="647" spans="1:16" ht="10.5" customHeight="1" thickTop="1" thickBot="1">
      <c r="B647" s="32" t="s">
        <v/>
      </c>
      <c r="C647" s="23" t="s">
        <v/>
      </c>
      <c r="D647" s="32" t="s">
        <v>3249</v>
      </c>
      <c r="E647" s="32">
        <v/>
      </c>
      <c r="F647" s="33">
        <v/>
      </c>
      <c r="G647" s="34">
        <v/>
      </c>
      <c r="H647" s="35">
        <v/>
      </c>
      <c r="I647" s="36">
        <f/>
        <v/>
      </c>
      <c r="J647" s="32">
        <v/>
      </c>
      <c r="K647" s="32">
        <f/>
        <v/>
      </c>
      <c r="L647" s="32" t="s">
        <v/>
      </c>
      <c r="M647" s="32" t="s">
        <v/>
      </c>
      <c r="N647" s="32" t="s">
        <v/>
      </c>
      <!--$VAR_NUOVA_CELLA_PREZZI$-->
    </row>
    <row r="648" spans="1:16" ht="149.333333333333" customHeight="1" thickTop="1" thickBot="1">
      <c r="B648" s="32" t="s">
        <v>3250</v>
      </c>
      <c r="C648" s="23" t="s">
        <v>3251</v>
      </c>
      <c r="D648" s="62" t="s">
        <v>3252</v>
      </c>
      <c r="E648" s="32">
        <v/>
      </c>
      <c r="F648" s="33">
        <v/>
      </c>
      <c r="G648" s="34">
        <v/>
      </c>
      <c r="H648" s="35">
        <v/>
      </c>
      <c r="I648" s="36">
        <f/>
        <v/>
      </c>
      <c r="J648" s="32">
        <v/>
      </c>
      <c r="K648" s="32">
        <f/>
        <v/>
      </c>
      <c r="L648" s="32" t="s">
        <v/>
      </c>
      <c r="M648" s="32" t="s">
        <v/>
      </c>
      <c r="N648" s="32" t="s">
        <v/>
      </c>
      <!--$VAR_NUOVA_CELLA_PREZZI$-->
    </row>
    <row r="649" spans="1:16" ht="10.5" customHeight="1" thickTop="1" thickBot="1">
      <c r="B649" s="32" t="s">
        <v/>
      </c>
      <c r="C649" s="23" t="s">
        <v/>
      </c>
      <c r="D649" s="23" t="s">
        <v>3253</v>
      </c>
      <c r="E649" s="32">
        <v/>
      </c>
      <c r="F649" s="33">
        <v/>
      </c>
      <c r="G649" s="34">
        <v/>
      </c>
      <c r="H649" s="35">
        <v/>
      </c>
      <c r="I649" s="36">
        <f/>
        <v/>
      </c>
      <c r="J649" s="32">
        <v/>
      </c>
      <c r="K649" s="32">
        <f/>
        <v/>
      </c>
      <c r="L649" s="32" t="s">
        <v/>
      </c>
      <c r="M649" s="32" t="s">
        <v/>
      </c>
      <c r="N649" s="32" t="s">
        <v/>
      </c>
      <!--$VAR_NUOVA_CELLA_PREZZI$-->
    </row>
    <row r="650" spans="1:16" ht="10.5" customHeight="1" thickTop="1" thickBot="1">
      <c r="B650" s="32" t="s">
        <v/>
      </c>
      <c r="C650" s="23" t="s">
        <v/>
      </c>
      <c r="D650" s="23" t="s">
        <v>3254</v>
      </c>
      <c r="E650" s="32">
        <v/>
      </c>
      <c r="F650" s="33">
        <v/>
      </c>
      <c r="G650" s="34">
        <v/>
      </c>
      <c r="H650" s="35">
        <v>0</v>
      </c>
      <c r="I650" s="36">
        <f>ROUND(PRODUCT(E650:H650),2)</f>
        <v>0.00</v>
      </c>
      <c r="J650" s="32">
        <v/>
      </c>
      <c r="K650" s="32">
        <f/>
        <v/>
      </c>
      <c r="L650" s="32" t="s">
        <v/>
      </c>
      <c r="M650" s="32" t="s">
        <v/>
      </c>
      <c r="N650" s="32" t="s">
        <v/>
      </c>
      <!--$VAR_NUOVA_CELLA_PREZZI$-->
    </row>
    <row r="651" spans="1:16" ht="10.5" customHeight="1" thickTop="1" thickBot="1">
      <c r="B651" s="32" t="s">
        <v/>
      </c>
      <c r="C651" s="23" t="s">
        <v/>
      </c>
      <c r="D651" s="23" t="s">
        <v>3261</v>
      </c>
      <c r="E651" s="32">
        <v/>
      </c>
      <c r="F651" s="33">
        <v/>
      </c>
      <c r="G651" s="34">
        <v/>
      </c>
      <c r="H651" s="35">
        <v>0</v>
      </c>
      <c r="I651" s="36">
        <f>ROUND(PRODUCT(E651:H651),2)</f>
        <v>0.00</v>
      </c>
      <c r="J651" s="32">
        <v/>
      </c>
      <c r="K651" s="32">
        <f/>
        <v/>
      </c>
      <c r="L651" s="32" t="s">
        <v/>
      </c>
      <c r="M651" s="32" t="s">
        <v/>
      </c>
      <c r="N651" s="32" t="s">
        <v/>
      </c>
      <!--$VAR_NUOVA_CELLA_PREZZI$-->
    </row>
    <row r="652" spans="1:16" ht="10.5" customHeight="1" thickTop="1" thickBot="1">
      <c r="B652" s="32" t="s">
        <v/>
      </c>
      <c r="C652" s="23" t="s">
        <v/>
      </c>
      <c r="D652" s="23" t="s">
        <v>3268</v>
      </c>
      <c r="E652" s="32">
        <v>1.00</v>
      </c>
      <c r="F652" s="33">
        <v/>
      </c>
      <c r="G652" s="34">
        <v/>
      </c>
      <c r="H652" s="35">
        <v/>
      </c>
      <c r="I652" s="36">
        <f>ROUND(PRODUCT(E652:H652),2)</f>
        <v>1.00</v>
      </c>
      <c r="J652" s="32">
        <v/>
      </c>
      <c r="K652" s="32">
        <f/>
        <v/>
      </c>
      <c r="L652" s="32" t="s">
        <v/>
      </c>
      <c r="M652" s="32" t="s">
        <v/>
      </c>
      <c r="N652" s="32" t="s">
        <v/>
      </c>
      <!--$VAR_NUOVA_CELLA_PREZZI$-->
    </row>
    <row r="653" spans="1:16" ht="10.5" customHeight="1" thickTop="1" thickBot="1">
      <c r="B653" s="32" t="s">
        <v/>
      </c>
      <c r="C653" s="23" t="s">
        <v/>
      </c>
      <c r="D653" s="23" t="s">
        <v>3275</v>
      </c>
      <c r="E653" s="32">
        <v/>
      </c>
      <c r="F653" s="33">
        <v/>
      </c>
      <c r="G653" s="34">
        <v/>
      </c>
      <c r="H653" s="35">
        <v>0</v>
      </c>
      <c r="I653" s="36">
        <f>ROUND(PRODUCT(E653:H653),2)</f>
        <v>0.00</v>
      </c>
      <c r="J653" s="32">
        <v/>
      </c>
      <c r="K653" s="32">
        <f/>
        <v/>
      </c>
      <c r="L653" s="32" t="s">
        <v/>
      </c>
      <c r="M653" s="32" t="s">
        <v/>
      </c>
      <c r="N653" s="32" t="s">
        <v/>
      </c>
      <!--$VAR_NUOVA_CELLA_PREZZI$-->
    </row>
    <row r="654" spans="1:16" ht="10.5" customHeight="1" thickTop="1" thickBot="1">
      <c r="B654" s="32" t="s">
        <v/>
      </c>
      <c r="C654" s="23" t="s">
        <v/>
      </c>
      <c r="D654" s="23" t="s">
        <v>3282</v>
      </c>
      <c r="E654" s="32">
        <v>1.00</v>
      </c>
      <c r="F654" s="33">
        <v/>
      </c>
      <c r="G654" s="34">
        <v/>
      </c>
      <c r="H654" s="35">
        <v/>
      </c>
      <c r="I654" s="36">
        <f>ROUND(PRODUCT(E654:H654),2)</f>
        <v>1.00</v>
      </c>
      <c r="J654" s="32">
        <v/>
      </c>
      <c r="K654" s="32">
        <f/>
        <v/>
      </c>
      <c r="L654" s="32" t="s">
        <v/>
      </c>
      <c r="M654" s="32" t="s">
        <v/>
      </c>
      <c r="N654" s="32" t="s">
        <v/>
      </c>
      <!--$VAR_NUOVA_CELLA_PREZZI$-->
    </row>
    <row r="655" spans="1:16" ht="10.5" customHeight="1" thickTop="1" thickBot="1">
      <c r="B655" s="32" t="s">
        <v/>
      </c>
      <c r="C655" s="23" t="s">
        <v/>
      </c>
      <c r="D655" s="32" t="s">
        <v/>
      </c>
      <c r="E655" s="32">
        <v/>
      </c>
      <c r="F655" s="33">
        <v/>
      </c>
      <c r="G655" s="34">
        <v/>
      </c>
      <c r="H655" s="35">
        <v/>
      </c>
      <c r="I655" s="36">
        <f/>
        <v/>
      </c>
      <c r="J655" s="32">
        <v/>
      </c>
      <c r="K655" s="32">
        <f/>
        <v/>
      </c>
      <c r="L655" s="32" t="s">
        <v/>
      </c>
      <c r="M655" s="32" t="s">
        <v/>
      </c>
      <c r="N655" s="32" t="s">
        <v>3289</v>
      </c>
      <!--$VAR_NUOVA_CELLA_PREZZI$-->
    </row>
    <row r="656" spans="1:16" ht="10.5" customHeight="1" thickTop="1" thickBot="1">
      <c r="B656" s="32" t="s">
        <v/>
      </c>
      <c r="C656" s="23" t="s">
        <v/>
      </c>
      <c r="D656" s="32" t="s">
        <v>3290</v>
      </c>
      <c r="E656" s="32">
        <v/>
      </c>
      <c r="F656" s="33">
        <v/>
      </c>
      <c r="G656" s="34">
        <v/>
      </c>
      <c r="H656" s="35">
        <v/>
      </c>
      <c r="I656" s="36">
        <f>ROUND(SUM(I649:I655),2)</f>
        <v>2.00</v>
      </c>
      <c r="J656" s="32">
        <v>2014.91</v>
      </c>
      <c r="K656" s="32">
        <f>ROUND(PRODUCT(I656:J656),2)</f>
        <v>4029.82</v>
      </c>
      <c r="L656" s="32" t="s">
        <v/>
      </c>
      <c r="M656" s="32" t="s">
        <v/>
      </c>
      <c r="N656" s="32" t="s">
        <v/>
      </c>
      <!--$VAR_NUOVA_CELLA_PREZZI$-->
    </row>
    <row r="657" spans="1:16" ht="10.5" customHeight="1" thickTop="1" thickBot="1">
      <c r="B657" s="32" t="s">
        <v/>
      </c>
      <c r="C657" s="23" t="s">
        <v/>
      </c>
      <c r="D657" s="32" t="s">
        <v>3296</v>
      </c>
      <c r="E657" s="32">
        <v/>
      </c>
      <c r="F657" s="33">
        <v/>
      </c>
      <c r="G657" s="34">
        <v/>
      </c>
      <c r="H657" s="35">
        <v/>
      </c>
      <c r="I657" s="36">
        <f/>
        <v/>
      </c>
      <c r="J657" s="32">
        <v/>
      </c>
      <c r="K657" s="32">
        <f/>
        <v/>
      </c>
      <c r="L657" s="32" t="s">
        <v/>
      </c>
      <c r="M657" s="32" t="s">
        <v/>
      </c>
      <c r="N657" s="32" t="s">
        <v/>
      </c>
      <!--$VAR_NUOVA_CELLA_PREZZI$-->
    </row>
    <row r="658" spans="1:16" ht="105.5" customHeight="1" thickTop="1" thickBot="1">
      <c r="B658" s="32" t="s">
        <v>3297</v>
      </c>
      <c r="C658" s="23" t="s">
        <v>3298</v>
      </c>
      <c r="D658" s="62" t="s">
        <v>3299</v>
      </c>
      <c r="E658" s="32">
        <v/>
      </c>
      <c r="F658" s="33">
        <v/>
      </c>
      <c r="G658" s="34">
        <v/>
      </c>
      <c r="H658" s="35">
        <v/>
      </c>
      <c r="I658" s="36">
        <f/>
        <v/>
      </c>
      <c r="J658" s="32">
        <v/>
      </c>
      <c r="K658" s="32">
        <f/>
        <v/>
      </c>
      <c r="L658" s="32" t="s">
        <v/>
      </c>
      <c r="M658" s="32" t="s">
        <v/>
      </c>
      <c r="N658" s="32" t="s">
        <v/>
      </c>
      <!--$VAR_NUOVA_CELLA_PREZZI$-->
    </row>
    <row r="659" spans="1:16" ht="10.5" customHeight="1" thickTop="1" thickBot="1">
      <c r="B659" s="32" t="s">
        <v/>
      </c>
      <c r="C659" s="23" t="s">
        <v/>
      </c>
      <c r="D659" s="23" t="s">
        <v>3300</v>
      </c>
      <c r="E659" s="32">
        <v/>
      </c>
      <c r="F659" s="33">
        <v/>
      </c>
      <c r="G659" s="34">
        <v/>
      </c>
      <c r="H659" s="35">
        <v/>
      </c>
      <c r="I659" s="36">
        <f/>
        <v/>
      </c>
      <c r="J659" s="32">
        <v/>
      </c>
      <c r="K659" s="32">
        <f/>
        <v/>
      </c>
      <c r="L659" s="32" t="s">
        <v/>
      </c>
      <c r="M659" s="32" t="s">
        <v/>
      </c>
      <c r="N659" s="32" t="s">
        <v/>
      </c>
      <!--$VAR_NUOVA_CELLA_PREZZI$-->
    </row>
    <row r="660" spans="1:16" ht="10.5" customHeight="1" thickTop="1" thickBot="1">
      <c r="B660" s="32" t="s">
        <v/>
      </c>
      <c r="C660" s="23" t="s">
        <v/>
      </c>
      <c r="D660" s="23" t="s">
        <v>3301</v>
      </c>
      <c r="E660" s="32">
        <v/>
      </c>
      <c r="F660" s="33">
        <v/>
      </c>
      <c r="G660" s="34">
        <v/>
      </c>
      <c r="H660" s="35">
        <v>0</v>
      </c>
      <c r="I660" s="36">
        <f>ROUND(PRODUCT(E660:H660),2)</f>
        <v>0.00</v>
      </c>
      <c r="J660" s="32">
        <v/>
      </c>
      <c r="K660" s="32">
        <f/>
        <v/>
      </c>
      <c r="L660" s="32" t="s">
        <v/>
      </c>
      <c r="M660" s="32" t="s">
        <v/>
      </c>
      <c r="N660" s="32" t="s">
        <v/>
      </c>
      <!--$VAR_NUOVA_CELLA_PREZZI$-->
    </row>
    <row r="661" spans="1:16" ht="10.5" customHeight="1" thickTop="1" thickBot="1">
      <c r="B661" s="32" t="s">
        <v/>
      </c>
      <c r="C661" s="23" t="s">
        <v/>
      </c>
      <c r="D661" s="23" t="s">
        <v>3308</v>
      </c>
      <c r="E661" s="32">
        <v>1.00</v>
      </c>
      <c r="F661" s="33">
        <v/>
      </c>
      <c r="G661" s="34">
        <v/>
      </c>
      <c r="H661" s="35">
        <v/>
      </c>
      <c r="I661" s="36">
        <f>ROUND(PRODUCT(E661:H661),2)</f>
        <v>1.00</v>
      </c>
      <c r="J661" s="32">
        <v/>
      </c>
      <c r="K661" s="32">
        <f/>
        <v/>
      </c>
      <c r="L661" s="32" t="s">
        <v/>
      </c>
      <c r="M661" s="32" t="s">
        <v/>
      </c>
      <c r="N661" s="32" t="s">
        <v/>
      </c>
      <!--$VAR_NUOVA_CELLA_PREZZI$-->
    </row>
    <row r="662" spans="1:16" ht="10.5" customHeight="1" thickTop="1" thickBot="1">
      <c r="B662" s="32" t="s">
        <v/>
      </c>
      <c r="C662" s="23" t="s">
        <v/>
      </c>
      <c r="D662" s="32" t="s">
        <v/>
      </c>
      <c r="E662" s="32">
        <v/>
      </c>
      <c r="F662" s="33">
        <v/>
      </c>
      <c r="G662" s="34">
        <v/>
      </c>
      <c r="H662" s="35">
        <v/>
      </c>
      <c r="I662" s="36">
        <f/>
        <v/>
      </c>
      <c r="J662" s="32">
        <v/>
      </c>
      <c r="K662" s="32">
        <f/>
        <v/>
      </c>
      <c r="L662" s="32" t="s">
        <v/>
      </c>
      <c r="M662" s="32" t="s">
        <v/>
      </c>
      <c r="N662" s="32" t="s">
        <v>3315</v>
      </c>
      <!--$VAR_NUOVA_CELLA_PREZZI$-->
    </row>
    <row r="663" spans="1:16" ht="10.5" customHeight="1" thickTop="1" thickBot="1">
      <c r="B663" s="32" t="s">
        <v/>
      </c>
      <c r="C663" s="23" t="s">
        <v/>
      </c>
      <c r="D663" s="32" t="s">
        <v>3316</v>
      </c>
      <c r="E663" s="32">
        <v/>
      </c>
      <c r="F663" s="33">
        <v/>
      </c>
      <c r="G663" s="34">
        <v/>
      </c>
      <c r="H663" s="35">
        <v/>
      </c>
      <c r="I663" s="36">
        <f>ROUND(SUM(I659:I662),2)</f>
        <v>1.00</v>
      </c>
      <c r="J663" s="32">
        <v>394.15</v>
      </c>
      <c r="K663" s="32">
        <f>ROUND(PRODUCT(I663:J663),2)</f>
        <v>394.15</v>
      </c>
      <c r="L663" s="32" t="s">
        <v/>
      </c>
      <c r="M663" s="32" t="s">
        <v/>
      </c>
      <c r="N663" s="32" t="s">
        <v/>
      </c>
      <!--$VAR_NUOVA_CELLA_PREZZI$-->
    </row>
    <row r="664" spans="1:16" ht="10.5" customHeight="1" thickTop="1" thickBot="1">
      <c r="B664" s="32" t="s">
        <v/>
      </c>
      <c r="C664" s="23" t="s">
        <v/>
      </c>
      <c r="D664" s="32" t="s">
        <v>3322</v>
      </c>
      <c r="E664" s="32">
        <v/>
      </c>
      <c r="F664" s="33">
        <v/>
      </c>
      <c r="G664" s="34">
        <v/>
      </c>
      <c r="H664" s="35">
        <v/>
      </c>
      <c r="I664" s="36">
        <f/>
        <v/>
      </c>
      <c r="J664" s="32">
        <v/>
      </c>
      <c r="K664" s="32">
        <f/>
        <v/>
      </c>
      <c r="L664" s="32" t="s">
        <v/>
      </c>
      <c r="M664" s="32" t="s">
        <v/>
      </c>
      <c r="N664" s="32" t="s">
        <v/>
      </c>
      <!--$VAR_NUOVA_CELLA_PREZZI$-->
    </row>
    <row r="665" spans="1:16" ht="87.3333333333333" customHeight="1" thickTop="1" thickBot="1">
      <c r="B665" s="32" t="s">
        <v>3323</v>
      </c>
      <c r="C665" s="23" t="s">
        <v>3324</v>
      </c>
      <c r="D665" s="62" t="s">
        <v>3325</v>
      </c>
      <c r="E665" s="32">
        <v/>
      </c>
      <c r="F665" s="33">
        <v/>
      </c>
      <c r="G665" s="34">
        <v/>
      </c>
      <c r="H665" s="35">
        <v/>
      </c>
      <c r="I665" s="36">
        <f/>
        <v/>
      </c>
      <c r="J665" s="32">
        <v/>
      </c>
      <c r="K665" s="32">
        <f/>
        <v/>
      </c>
      <c r="L665" s="32" t="s">
        <v/>
      </c>
      <c r="M665" s="32" t="s">
        <v/>
      </c>
      <c r="N665" s="32" t="s">
        <v/>
      </c>
      <!--$VAR_NUOVA_CELLA_PREZZI$-->
    </row>
    <row r="666" spans="1:16" ht="10.5" customHeight="1" thickTop="1" thickBot="1">
      <c r="B666" s="32" t="s">
        <v/>
      </c>
      <c r="C666" s="23" t="s">
        <v/>
      </c>
      <c r="D666" s="23" t="s">
        <v>3326</v>
      </c>
      <c r="E666" s="32">
        <v/>
      </c>
      <c r="F666" s="33">
        <v/>
      </c>
      <c r="G666" s="34">
        <v/>
      </c>
      <c r="H666" s="35">
        <v/>
      </c>
      <c r="I666" s="36">
        <f/>
        <v/>
      </c>
      <c r="J666" s="32">
        <v/>
      </c>
      <c r="K666" s="32">
        <f/>
        <v/>
      </c>
      <c r="L666" s="32" t="s">
        <v/>
      </c>
      <c r="M666" s="32" t="s">
        <v/>
      </c>
      <c r="N666" s="32" t="s">
        <v/>
      </c>
      <!--$VAR_NUOVA_CELLA_PREZZI$-->
    </row>
    <row r="667" spans="1:16" ht="10.5" customHeight="1" thickTop="1" thickBot="1">
      <c r="B667" s="32" t="s">
        <v/>
      </c>
      <c r="C667" s="23" t="s">
        <v/>
      </c>
      <c r="D667" s="23" t="s">
        <v>3327</v>
      </c>
      <c r="E667" s="32">
        <v/>
      </c>
      <c r="F667" s="33">
        <v/>
      </c>
      <c r="G667" s="34">
        <v/>
      </c>
      <c r="H667" s="35">
        <v>0</v>
      </c>
      <c r="I667" s="36">
        <f>ROUND(PRODUCT(E667:H667),2)</f>
        <v>0.00</v>
      </c>
      <c r="J667" s="32">
        <v/>
      </c>
      <c r="K667" s="32">
        <f/>
        <v/>
      </c>
      <c r="L667" s="32" t="s">
        <v/>
      </c>
      <c r="M667" s="32" t="s">
        <v/>
      </c>
      <c r="N667" s="32" t="s">
        <v/>
      </c>
      <!--$VAR_NUOVA_CELLA_PREZZI$-->
    </row>
    <row r="668" spans="1:16" ht="10.5" customHeight="1" thickTop="1" thickBot="1">
      <c r="B668" s="32" t="s">
        <v/>
      </c>
      <c r="C668" s="23" t="s">
        <v/>
      </c>
      <c r="D668" s="23" t="s">
        <v>3334</v>
      </c>
      <c r="E668" s="32">
        <v>1.00</v>
      </c>
      <c r="F668" s="33">
        <v/>
      </c>
      <c r="G668" s="34">
        <v/>
      </c>
      <c r="H668" s="35">
        <v/>
      </c>
      <c r="I668" s="36">
        <f>ROUND(PRODUCT(E668:H668),2)</f>
        <v>1.00</v>
      </c>
      <c r="J668" s="32">
        <v/>
      </c>
      <c r="K668" s="32">
        <f/>
        <v/>
      </c>
      <c r="L668" s="32" t="s">
        <v/>
      </c>
      <c r="M668" s="32" t="s">
        <v/>
      </c>
      <c r="N668" s="32" t="s">
        <v/>
      </c>
      <!--$VAR_NUOVA_CELLA_PREZZI$-->
    </row>
    <row r="669" spans="1:16" ht="10.5" customHeight="1" thickTop="1" thickBot="1">
      <c r="B669" s="32" t="s">
        <v/>
      </c>
      <c r="C669" s="23" t="s">
        <v/>
      </c>
      <c r="D669" s="32" t="s">
        <v/>
      </c>
      <c r="E669" s="32">
        <v/>
      </c>
      <c r="F669" s="33">
        <v/>
      </c>
      <c r="G669" s="34">
        <v/>
      </c>
      <c r="H669" s="35">
        <v/>
      </c>
      <c r="I669" s="36">
        <f/>
        <v/>
      </c>
      <c r="J669" s="32">
        <v/>
      </c>
      <c r="K669" s="32">
        <f/>
        <v/>
      </c>
      <c r="L669" s="32" t="s">
        <v/>
      </c>
      <c r="M669" s="32" t="s">
        <v/>
      </c>
      <c r="N669" s="32" t="s">
        <v>3341</v>
      </c>
      <!--$VAR_NUOVA_CELLA_PREZZI$-->
    </row>
    <row r="670" spans="1:16" ht="10.5" customHeight="1" thickTop="1" thickBot="1">
      <c r="B670" s="32" t="s">
        <v/>
      </c>
      <c r="C670" s="23" t="s">
        <v/>
      </c>
      <c r="D670" s="32" t="s">
        <v>3342</v>
      </c>
      <c r="E670" s="32">
        <v/>
      </c>
      <c r="F670" s="33">
        <v/>
      </c>
      <c r="G670" s="34">
        <v/>
      </c>
      <c r="H670" s="35">
        <v/>
      </c>
      <c r="I670" s="36">
        <f>ROUND(SUM(I666:I669),2)</f>
        <v>1.00</v>
      </c>
      <c r="J670" s="32">
        <v>589.74</v>
      </c>
      <c r="K670" s="32">
        <f>ROUND(PRODUCT(I670:J670),2)</f>
        <v>589.74</v>
      </c>
      <c r="L670" s="32" t="s">
        <v/>
      </c>
      <c r="M670" s="32" t="s">
        <v/>
      </c>
      <c r="N670" s="32" t="s">
        <v/>
      </c>
      <!--$VAR_NUOVA_CELLA_PREZZI$-->
    </row>
    <row r="671" spans="1:16" ht="10.5" customHeight="1" thickTop="1" thickBot="1">
      <c r="B671" s="32" t="s">
        <v/>
      </c>
      <c r="C671" s="23" t="s">
        <v/>
      </c>
      <c r="D671" s="32" t="s">
        <v>3348</v>
      </c>
      <c r="E671" s="32">
        <v/>
      </c>
      <c r="F671" s="33">
        <v/>
      </c>
      <c r="G671" s="34">
        <v/>
      </c>
      <c r="H671" s="35">
        <v/>
      </c>
      <c r="I671" s="36">
        <f/>
        <v/>
      </c>
      <c r="J671" s="32">
        <v/>
      </c>
      <c r="K671" s="32">
        <f/>
        <v/>
      </c>
      <c r="L671" s="32" t="s">
        <v/>
      </c>
      <c r="M671" s="32" t="s">
        <v/>
      </c>
      <c r="N671" s="32" t="s">
        <v/>
      </c>
      <!--$VAR_NUOVA_CELLA_PREZZI$-->
    </row>
    <row r="672" spans="1:16" ht="405.5" customHeight="1" thickTop="1" thickBot="1">
      <c r="B672" s="32" t="s">
        <v>3349</v>
      </c>
      <c r="C672" s="23" t="s">
        <v>3350</v>
      </c>
      <c r="D672" s="62" t="s">
        <v>3351</v>
      </c>
      <c r="E672" s="32">
        <v/>
      </c>
      <c r="F672" s="33">
        <v/>
      </c>
      <c r="G672" s="34">
        <v/>
      </c>
      <c r="H672" s="35">
        <v/>
      </c>
      <c r="I672" s="36">
        <f/>
        <v/>
      </c>
      <c r="J672" s="32">
        <v/>
      </c>
      <c r="K672" s="32">
        <f/>
        <v/>
      </c>
      <c r="L672" s="32" t="s">
        <v/>
      </c>
      <c r="M672" s="32" t="s">
        <v/>
      </c>
      <c r="N672" s="32" t="s">
        <v/>
      </c>
      <!--$VAR_NUOVA_CELLA_PREZZI$-->
    </row>
    <row r="673" spans="1:16" ht="10.5" customHeight="1" thickTop="1" thickBot="1">
      <c r="B673" s="32" t="s">
        <v/>
      </c>
      <c r="C673" s="23" t="s">
        <v/>
      </c>
      <c r="D673" s="23" t="s">
        <v>3352</v>
      </c>
      <c r="E673" s="32">
        <v/>
      </c>
      <c r="F673" s="33">
        <v/>
      </c>
      <c r="G673" s="34">
        <v/>
      </c>
      <c r="H673" s="35">
        <v/>
      </c>
      <c r="I673" s="36">
        <f/>
        <v/>
      </c>
      <c r="J673" s="32">
        <v/>
      </c>
      <c r="K673" s="32">
        <f/>
        <v/>
      </c>
      <c r="L673" s="32" t="s">
        <v/>
      </c>
      <c r="M673" s="32" t="s">
        <v/>
      </c>
      <c r="N673" s="32" t="s">
        <v/>
      </c>
      <!--$VAR_NUOVA_CELLA_PREZZI$-->
    </row>
    <row r="674" spans="1:16" ht="10.5" customHeight="1" thickTop="1" thickBot="1">
      <c r="B674" s="32" t="s">
        <v/>
      </c>
      <c r="C674" s="23" t="s">
        <v/>
      </c>
      <c r="D674" s="23" t="s">
        <v>3353</v>
      </c>
      <c r="E674" s="32">
        <v/>
      </c>
      <c r="F674" s="33">
        <v/>
      </c>
      <c r="G674" s="34">
        <v/>
      </c>
      <c r="H674" s="35">
        <v>0</v>
      </c>
      <c r="I674" s="36">
        <f>ROUND(PRODUCT(E674:H674),2)</f>
        <v>0.00</v>
      </c>
      <c r="J674" s="32">
        <v/>
      </c>
      <c r="K674" s="32">
        <f/>
        <v/>
      </c>
      <c r="L674" s="32" t="s">
        <v/>
      </c>
      <c r="M674" s="32" t="s">
        <v/>
      </c>
      <c r="N674" s="32" t="s">
        <v/>
      </c>
      <!--$VAR_NUOVA_CELLA_PREZZI$-->
    </row>
    <row r="675" spans="1:16" ht="10.5" customHeight="1" thickTop="1" thickBot="1">
      <c r="B675" s="32" t="s">
        <v/>
      </c>
      <c r="C675" s="23" t="s">
        <v/>
      </c>
      <c r="D675" s="23" t="s">
        <v>3360</v>
      </c>
      <c r="E675" s="32">
        <v>1.00</v>
      </c>
      <c r="F675" s="33">
        <v/>
      </c>
      <c r="G675" s="34">
        <v/>
      </c>
      <c r="H675" s="35">
        <v/>
      </c>
      <c r="I675" s="36">
        <f>ROUND(PRODUCT(E675:H675),2)</f>
        <v>1.00</v>
      </c>
      <c r="J675" s="32">
        <v/>
      </c>
      <c r="K675" s="32">
        <f/>
        <v/>
      </c>
      <c r="L675" s="32" t="s">
        <v/>
      </c>
      <c r="M675" s="32" t="s">
        <v/>
      </c>
      <c r="N675" s="32" t="s">
        <v/>
      </c>
      <!--$VAR_NUOVA_CELLA_PREZZI$-->
    </row>
    <row r="676" spans="1:16" ht="10.5" customHeight="1" thickTop="1" thickBot="1">
      <c r="B676" s="32" t="s">
        <v/>
      </c>
      <c r="C676" s="23" t="s">
        <v/>
      </c>
      <c r="D676" s="23" t="s">
        <v>3367</v>
      </c>
      <c r="E676" s="32">
        <v>2.00</v>
      </c>
      <c r="F676" s="33">
        <v/>
      </c>
      <c r="G676" s="34">
        <v/>
      </c>
      <c r="H676" s="35">
        <v/>
      </c>
      <c r="I676" s="36">
        <f>ROUND(PRODUCT(E676:H676),2)</f>
        <v>2.00</v>
      </c>
      <c r="J676" s="32">
        <v/>
      </c>
      <c r="K676" s="32">
        <f/>
        <v/>
      </c>
      <c r="L676" s="32" t="s">
        <v/>
      </c>
      <c r="M676" s="32" t="s">
        <v/>
      </c>
      <c r="N676" s="32" t="s">
        <v/>
      </c>
      <!--$VAR_NUOVA_CELLA_PREZZI$-->
    </row>
    <row r="677" spans="1:16" ht="10.5" customHeight="1" thickTop="1" thickBot="1">
      <c r="B677" s="32" t="s">
        <v/>
      </c>
      <c r="C677" s="23" t="s">
        <v/>
      </c>
      <c r="D677" s="23" t="s">
        <v>3374</v>
      </c>
      <c r="E677" s="32">
        <v>1.00</v>
      </c>
      <c r="F677" s="33">
        <v/>
      </c>
      <c r="G677" s="34">
        <v/>
      </c>
      <c r="H677" s="35">
        <v/>
      </c>
      <c r="I677" s="36">
        <f>ROUND(PRODUCT(E677:H677),2)</f>
        <v>1.00</v>
      </c>
      <c r="J677" s="32">
        <v/>
      </c>
      <c r="K677" s="32">
        <f/>
        <v/>
      </c>
      <c r="L677" s="32" t="s">
        <v/>
      </c>
      <c r="M677" s="32" t="s">
        <v/>
      </c>
      <c r="N677" s="32" t="s">
        <v/>
      </c>
      <!--$VAR_NUOVA_CELLA_PREZZI$-->
    </row>
    <row r="678" spans="1:16" ht="10.5" customHeight="1" thickTop="1" thickBot="1">
      <c r="B678" s="32" t="s">
        <v/>
      </c>
      <c r="C678" s="23" t="s">
        <v/>
      </c>
      <c r="D678" s="23" t="s">
        <v>3381</v>
      </c>
      <c r="E678" s="32">
        <v>1.00</v>
      </c>
      <c r="F678" s="33">
        <v/>
      </c>
      <c r="G678" s="34">
        <v/>
      </c>
      <c r="H678" s="35">
        <v/>
      </c>
      <c r="I678" s="36">
        <f>ROUND(PRODUCT(E678:H678),2)</f>
        <v>1.00</v>
      </c>
      <c r="J678" s="32">
        <v/>
      </c>
      <c r="K678" s="32">
        <f/>
        <v/>
      </c>
      <c r="L678" s="32" t="s">
        <v/>
      </c>
      <c r="M678" s="32" t="s">
        <v/>
      </c>
      <c r="N678" s="32" t="s">
        <v/>
      </c>
      <!--$VAR_NUOVA_CELLA_PREZZI$-->
    </row>
    <row r="679" spans="1:16" ht="10.5" customHeight="1" thickTop="1" thickBot="1">
      <c r="B679" s="32" t="s">
        <v/>
      </c>
      <c r="C679" s="23" t="s">
        <v/>
      </c>
      <c r="D679" s="23" t="s">
        <v>3388</v>
      </c>
      <c r="E679" s="32">
        <v>2.00</v>
      </c>
      <c r="F679" s="33">
        <v/>
      </c>
      <c r="G679" s="34">
        <v/>
      </c>
      <c r="H679" s="35">
        <v/>
      </c>
      <c r="I679" s="36">
        <f>ROUND(PRODUCT(E679:H679),2)</f>
        <v>2.00</v>
      </c>
      <c r="J679" s="32">
        <v/>
      </c>
      <c r="K679" s="32">
        <f/>
        <v/>
      </c>
      <c r="L679" s="32" t="s">
        <v/>
      </c>
      <c r="M679" s="32" t="s">
        <v/>
      </c>
      <c r="N679" s="32" t="s">
        <v/>
      </c>
      <!--$VAR_NUOVA_CELLA_PREZZI$-->
    </row>
    <row r="680" spans="1:16" ht="10.5" customHeight="1" thickTop="1" thickBot="1">
      <c r="B680" s="32" t="s">
        <v/>
      </c>
      <c r="C680" s="23" t="s">
        <v/>
      </c>
      <c r="D680" s="23" t="s">
        <v>3395</v>
      </c>
      <c r="E680" s="32">
        <v>2.00</v>
      </c>
      <c r="F680" s="33">
        <v/>
      </c>
      <c r="G680" s="34">
        <v/>
      </c>
      <c r="H680" s="35">
        <v/>
      </c>
      <c r="I680" s="36">
        <f>ROUND(PRODUCT(E680:H680),2)</f>
        <v>2.00</v>
      </c>
      <c r="J680" s="32">
        <v/>
      </c>
      <c r="K680" s="32">
        <f/>
        <v/>
      </c>
      <c r="L680" s="32" t="s">
        <v/>
      </c>
      <c r="M680" s="32" t="s">
        <v/>
      </c>
      <c r="N680" s="32" t="s">
        <v/>
      </c>
      <!--$VAR_NUOVA_CELLA_PREZZI$-->
    </row>
    <row r="681" spans="1:16" ht="10.5" customHeight="1" thickTop="1" thickBot="1">
      <c r="B681" s="32" t="s">
        <v/>
      </c>
      <c r="C681" s="23" t="s">
        <v/>
      </c>
      <c r="D681" s="23" t="s">
        <v>3402</v>
      </c>
      <c r="E681" s="32">
        <v>1.00</v>
      </c>
      <c r="F681" s="33">
        <v/>
      </c>
      <c r="G681" s="34">
        <v/>
      </c>
      <c r="H681" s="35">
        <v/>
      </c>
      <c r="I681" s="36">
        <f>ROUND(PRODUCT(E681:H681),2)</f>
        <v>1.00</v>
      </c>
      <c r="J681" s="32">
        <v/>
      </c>
      <c r="K681" s="32">
        <f/>
        <v/>
      </c>
      <c r="L681" s="32" t="s">
        <v/>
      </c>
      <c r="M681" s="32" t="s">
        <v/>
      </c>
      <c r="N681" s="32" t="s">
        <v/>
      </c>
      <!--$VAR_NUOVA_CELLA_PREZZI$-->
    </row>
    <row r="682" spans="1:16" ht="10.5" customHeight="1" thickTop="1" thickBot="1">
      <c r="B682" s="32" t="s">
        <v/>
      </c>
      <c r="C682" s="23" t="s">
        <v/>
      </c>
      <c r="D682" s="23" t="s">
        <v>3409</v>
      </c>
      <c r="E682" s="32">
        <v>1.00</v>
      </c>
      <c r="F682" s="33">
        <v/>
      </c>
      <c r="G682" s="34">
        <v/>
      </c>
      <c r="H682" s="35">
        <v/>
      </c>
      <c r="I682" s="36">
        <f>ROUND(PRODUCT(E682:H682),2)</f>
        <v>1.00</v>
      </c>
      <c r="J682" s="32">
        <v/>
      </c>
      <c r="K682" s="32">
        <f/>
        <v/>
      </c>
      <c r="L682" s="32" t="s">
        <v/>
      </c>
      <c r="M682" s="32" t="s">
        <v/>
      </c>
      <c r="N682" s="32" t="s">
        <v/>
      </c>
      <!--$VAR_NUOVA_CELLA_PREZZI$-->
    </row>
    <row r="683" spans="1:16" ht="10.5" customHeight="1" thickTop="1" thickBot="1">
      <c r="B683" s="32" t="s">
        <v/>
      </c>
      <c r="C683" s="23" t="s">
        <v/>
      </c>
      <c r="D683" s="23" t="s">
        <v>3416</v>
      </c>
      <c r="E683" s="32">
        <v>1.00</v>
      </c>
      <c r="F683" s="33">
        <v/>
      </c>
      <c r="G683" s="34">
        <v/>
      </c>
      <c r="H683" s="35">
        <v/>
      </c>
      <c r="I683" s="36">
        <f>ROUND(PRODUCT(E683:H683),2)</f>
        <v>1.00</v>
      </c>
      <c r="J683" s="32">
        <v/>
      </c>
      <c r="K683" s="32">
        <f/>
        <v/>
      </c>
      <c r="L683" s="32" t="s">
        <v/>
      </c>
      <c r="M683" s="32" t="s">
        <v/>
      </c>
      <c r="N683" s="32" t="s">
        <v/>
      </c>
      <!--$VAR_NUOVA_CELLA_PREZZI$-->
    </row>
    <row r="684" spans="1:16" ht="10.5" customHeight="1" thickTop="1" thickBot="1">
      <c r="B684" s="32" t="s">
        <v/>
      </c>
      <c r="C684" s="23" t="s">
        <v/>
      </c>
      <c r="D684" s="23" t="s">
        <v>3423</v>
      </c>
      <c r="E684" s="32">
        <v>1.00</v>
      </c>
      <c r="F684" s="33">
        <v/>
      </c>
      <c r="G684" s="34">
        <v/>
      </c>
      <c r="H684" s="35">
        <v/>
      </c>
      <c r="I684" s="36">
        <f>ROUND(PRODUCT(E684:H684),2)</f>
        <v>1.00</v>
      </c>
      <c r="J684" s="32">
        <v/>
      </c>
      <c r="K684" s="32">
        <f/>
        <v/>
      </c>
      <c r="L684" s="32" t="s">
        <v/>
      </c>
      <c r="M684" s="32" t="s">
        <v/>
      </c>
      <c r="N684" s="32" t="s">
        <v/>
      </c>
      <!--$VAR_NUOVA_CELLA_PREZZI$-->
    </row>
    <row r="685" spans="1:16" ht="10.5" customHeight="1" thickTop="1" thickBot="1">
      <c r="B685" s="32" t="s">
        <v/>
      </c>
      <c r="C685" s="23" t="s">
        <v/>
      </c>
      <c r="D685" s="23" t="s">
        <v>3430</v>
      </c>
      <c r="E685" s="32">
        <v>1.00</v>
      </c>
      <c r="F685" s="33">
        <v/>
      </c>
      <c r="G685" s="34">
        <v/>
      </c>
      <c r="H685" s="35">
        <v/>
      </c>
      <c r="I685" s="36">
        <f>ROUND(PRODUCT(E685:H685),2)</f>
        <v>1.00</v>
      </c>
      <c r="J685" s="32">
        <v/>
      </c>
      <c r="K685" s="32">
        <f/>
        <v/>
      </c>
      <c r="L685" s="32" t="s">
        <v/>
      </c>
      <c r="M685" s="32" t="s">
        <v/>
      </c>
      <c r="N685" s="32" t="s">
        <v/>
      </c>
      <!--$VAR_NUOVA_CELLA_PREZZI$-->
    </row>
    <row r="686" spans="1:16" ht="10.5" customHeight="1" thickTop="1" thickBot="1">
      <c r="B686" s="32" t="s">
        <v/>
      </c>
      <c r="C686" s="23" t="s">
        <v/>
      </c>
      <c r="D686" s="23" t="s">
        <v>3437</v>
      </c>
      <c r="E686" s="32">
        <v/>
      </c>
      <c r="F686" s="33">
        <v/>
      </c>
      <c r="G686" s="34">
        <v/>
      </c>
      <c r="H686" s="35">
        <v>0</v>
      </c>
      <c r="I686" s="36">
        <f>ROUND(PRODUCT(E686:H686),2)</f>
        <v>0.00</v>
      </c>
      <c r="J686" s="32">
        <v/>
      </c>
      <c r="K686" s="32">
        <f/>
        <v/>
      </c>
      <c r="L686" s="32" t="s">
        <v/>
      </c>
      <c r="M686" s="32" t="s">
        <v/>
      </c>
      <c r="N686" s="32" t="s">
        <v/>
      </c>
      <!--$VAR_NUOVA_CELLA_PREZZI$-->
    </row>
    <row r="687" spans="1:16" ht="10.5" customHeight="1" thickTop="1" thickBot="1">
      <c r="B687" s="32" t="s">
        <v/>
      </c>
      <c r="C687" s="23" t="s">
        <v/>
      </c>
      <c r="D687" s="23" t="s">
        <v>3444</v>
      </c>
      <c r="E687" s="32">
        <v>1.00</v>
      </c>
      <c r="F687" s="33">
        <v/>
      </c>
      <c r="G687" s="34">
        <v/>
      </c>
      <c r="H687" s="35">
        <v/>
      </c>
      <c r="I687" s="36">
        <f>ROUND(PRODUCT(E687:H687),2)</f>
        <v>1.00</v>
      </c>
      <c r="J687" s="32">
        <v/>
      </c>
      <c r="K687" s="32">
        <f/>
        <v/>
      </c>
      <c r="L687" s="32" t="s">
        <v/>
      </c>
      <c r="M687" s="32" t="s">
        <v/>
      </c>
      <c r="N687" s="32" t="s">
        <v/>
      </c>
      <!--$VAR_NUOVA_CELLA_PREZZI$-->
    </row>
    <row r="688" spans="1:16" ht="10.5" customHeight="1" thickTop="1" thickBot="1">
      <c r="B688" s="32" t="s">
        <v/>
      </c>
      <c r="C688" s="23" t="s">
        <v/>
      </c>
      <c r="D688" s="23" t="s">
        <v>3451</v>
      </c>
      <c r="E688" s="32">
        <v>1.00</v>
      </c>
      <c r="F688" s="33">
        <v/>
      </c>
      <c r="G688" s="34">
        <v/>
      </c>
      <c r="H688" s="35">
        <v/>
      </c>
      <c r="I688" s="36">
        <f>ROUND(PRODUCT(E688:H688),2)</f>
        <v>1.00</v>
      </c>
      <c r="J688" s="32">
        <v/>
      </c>
      <c r="K688" s="32">
        <f/>
        <v/>
      </c>
      <c r="L688" s="32" t="s">
        <v/>
      </c>
      <c r="M688" s="32" t="s">
        <v/>
      </c>
      <c r="N688" s="32" t="s">
        <v/>
      </c>
      <!--$VAR_NUOVA_CELLA_PREZZI$-->
    </row>
    <row r="689" spans="1:16" ht="10.5" customHeight="1" thickTop="1" thickBot="1">
      <c r="B689" s="32" t="s">
        <v/>
      </c>
      <c r="C689" s="23" t="s">
        <v/>
      </c>
      <c r="D689" s="23" t="s">
        <v>3458</v>
      </c>
      <c r="E689" s="32">
        <v>1.00</v>
      </c>
      <c r="F689" s="33">
        <v/>
      </c>
      <c r="G689" s="34">
        <v/>
      </c>
      <c r="H689" s="35">
        <v/>
      </c>
      <c r="I689" s="36">
        <f>ROUND(PRODUCT(E689:H689),2)</f>
        <v>1.00</v>
      </c>
      <c r="J689" s="32">
        <v/>
      </c>
      <c r="K689" s="32">
        <f/>
        <v/>
      </c>
      <c r="L689" s="32" t="s">
        <v/>
      </c>
      <c r="M689" s="32" t="s">
        <v/>
      </c>
      <c r="N689" s="32" t="s">
        <v/>
      </c>
      <!--$VAR_NUOVA_CELLA_PREZZI$-->
    </row>
    <row r="690" spans="1:16" ht="10.5" customHeight="1" thickTop="1" thickBot="1">
      <c r="B690" s="32" t="s">
        <v/>
      </c>
      <c r="C690" s="23" t="s">
        <v/>
      </c>
      <c r="D690" s="23" t="s">
        <v>3465</v>
      </c>
      <c r="E690" s="32">
        <v>1.00</v>
      </c>
      <c r="F690" s="33">
        <v/>
      </c>
      <c r="G690" s="34">
        <v/>
      </c>
      <c r="H690" s="35">
        <v/>
      </c>
      <c r="I690" s="36">
        <f>ROUND(PRODUCT(E690:H690),2)</f>
        <v>1.00</v>
      </c>
      <c r="J690" s="32">
        <v/>
      </c>
      <c r="K690" s="32">
        <f/>
        <v/>
      </c>
      <c r="L690" s="32" t="s">
        <v/>
      </c>
      <c r="M690" s="32" t="s">
        <v/>
      </c>
      <c r="N690" s="32" t="s">
        <v/>
      </c>
      <!--$VAR_NUOVA_CELLA_PREZZI$-->
    </row>
    <row r="691" spans="1:16" ht="10.5" customHeight="1" thickTop="1" thickBot="1">
      <c r="B691" s="32" t="s">
        <v/>
      </c>
      <c r="C691" s="23" t="s">
        <v/>
      </c>
      <c r="D691" s="23" t="s">
        <v>3472</v>
      </c>
      <c r="E691" s="32">
        <v>1.00</v>
      </c>
      <c r="F691" s="33">
        <v/>
      </c>
      <c r="G691" s="34">
        <v/>
      </c>
      <c r="H691" s="35">
        <v/>
      </c>
      <c r="I691" s="36">
        <f>ROUND(PRODUCT(E691:H691),2)</f>
        <v>1.00</v>
      </c>
      <c r="J691" s="32">
        <v/>
      </c>
      <c r="K691" s="32">
        <f/>
        <v/>
      </c>
      <c r="L691" s="32" t="s">
        <v/>
      </c>
      <c r="M691" s="32" t="s">
        <v/>
      </c>
      <c r="N691" s="32" t="s">
        <v/>
      </c>
      <!--$VAR_NUOVA_CELLA_PREZZI$-->
    </row>
    <row r="692" spans="1:16" ht="10.5" customHeight="1" thickTop="1" thickBot="1">
      <c r="B692" s="32" t="s">
        <v/>
      </c>
      <c r="C692" s="23" t="s">
        <v/>
      </c>
      <c r="D692" s="23" t="s">
        <v>3479</v>
      </c>
      <c r="E692" s="32">
        <v>1.00</v>
      </c>
      <c r="F692" s="33">
        <v/>
      </c>
      <c r="G692" s="34">
        <v/>
      </c>
      <c r="H692" s="35">
        <v/>
      </c>
      <c r="I692" s="36">
        <f>ROUND(PRODUCT(E692:H692),2)</f>
        <v>1.00</v>
      </c>
      <c r="J692" s="32">
        <v/>
      </c>
      <c r="K692" s="32">
        <f/>
        <v/>
      </c>
      <c r="L692" s="32" t="s">
        <v/>
      </c>
      <c r="M692" s="32" t="s">
        <v/>
      </c>
      <c r="N692" s="32" t="s">
        <v/>
      </c>
      <!--$VAR_NUOVA_CELLA_PREZZI$-->
    </row>
    <row r="693" spans="1:16" ht="10.5" customHeight="1" thickTop="1" thickBot="1">
      <c r="B693" s="32" t="s">
        <v/>
      </c>
      <c r="C693" s="23" t="s">
        <v/>
      </c>
      <c r="D693" s="23" t="s">
        <v>3486</v>
      </c>
      <c r="E693" s="32">
        <v>1.00</v>
      </c>
      <c r="F693" s="33">
        <v/>
      </c>
      <c r="G693" s="34">
        <v/>
      </c>
      <c r="H693" s="35">
        <v/>
      </c>
      <c r="I693" s="36">
        <f>ROUND(PRODUCT(E693:H693),2)</f>
        <v>1.00</v>
      </c>
      <c r="J693" s="32">
        <v/>
      </c>
      <c r="K693" s="32">
        <f/>
        <v/>
      </c>
      <c r="L693" s="32" t="s">
        <v/>
      </c>
      <c r="M693" s="32" t="s">
        <v/>
      </c>
      <c r="N693" s="32" t="s">
        <v/>
      </c>
      <!--$VAR_NUOVA_CELLA_PREZZI$-->
    </row>
    <row r="694" spans="1:16" ht="10.5" customHeight="1" thickTop="1" thickBot="1">
      <c r="B694" s="32" t="s">
        <v/>
      </c>
      <c r="C694" s="23" t="s">
        <v/>
      </c>
      <c r="D694" s="23" t="s">
        <v>3493</v>
      </c>
      <c r="E694" s="32">
        <v>1.00</v>
      </c>
      <c r="F694" s="33">
        <v/>
      </c>
      <c r="G694" s="34">
        <v/>
      </c>
      <c r="H694" s="35">
        <v/>
      </c>
      <c r="I694" s="36">
        <f>ROUND(PRODUCT(E694:H694),2)</f>
        <v>1.00</v>
      </c>
      <c r="J694" s="32">
        <v/>
      </c>
      <c r="K694" s="32">
        <f/>
        <v/>
      </c>
      <c r="L694" s="32" t="s">
        <v/>
      </c>
      <c r="M694" s="32" t="s">
        <v/>
      </c>
      <c r="N694" s="32" t="s">
        <v/>
      </c>
      <!--$VAR_NUOVA_CELLA_PREZZI$-->
    </row>
    <row r="695" spans="1:16" ht="10.5" customHeight="1" thickTop="1" thickBot="1">
      <c r="B695" s="32" t="s">
        <v/>
      </c>
      <c r="C695" s="23" t="s">
        <v/>
      </c>
      <c r="D695" s="23" t="s">
        <v>3500</v>
      </c>
      <c r="E695" s="32">
        <v>1.00</v>
      </c>
      <c r="F695" s="33">
        <v/>
      </c>
      <c r="G695" s="34">
        <v/>
      </c>
      <c r="H695" s="35">
        <v/>
      </c>
      <c r="I695" s="36">
        <f>ROUND(PRODUCT(E695:H695),2)</f>
        <v>1.00</v>
      </c>
      <c r="J695" s="32">
        <v/>
      </c>
      <c r="K695" s="32">
        <f/>
        <v/>
      </c>
      <c r="L695" s="32" t="s">
        <v/>
      </c>
      <c r="M695" s="32" t="s">
        <v/>
      </c>
      <c r="N695" s="32" t="s">
        <v/>
      </c>
      <!--$VAR_NUOVA_CELLA_PREZZI$-->
    </row>
    <row r="696" spans="1:16" ht="10.5" customHeight="1" thickTop="1" thickBot="1">
      <c r="B696" s="32" t="s">
        <v/>
      </c>
      <c r="C696" s="23" t="s">
        <v/>
      </c>
      <c r="D696" s="23" t="s">
        <v>3507</v>
      </c>
      <c r="E696" s="32">
        <v>1.00</v>
      </c>
      <c r="F696" s="33">
        <v/>
      </c>
      <c r="G696" s="34">
        <v/>
      </c>
      <c r="H696" s="35">
        <v/>
      </c>
      <c r="I696" s="36">
        <f>ROUND(PRODUCT(E696:H696),2)</f>
        <v>1.00</v>
      </c>
      <c r="J696" s="32">
        <v/>
      </c>
      <c r="K696" s="32">
        <f/>
        <v/>
      </c>
      <c r="L696" s="32" t="s">
        <v/>
      </c>
      <c r="M696" s="32" t="s">
        <v/>
      </c>
      <c r="N696" s="32" t="s">
        <v/>
      </c>
      <!--$VAR_NUOVA_CELLA_PREZZI$-->
    </row>
    <row r="697" spans="1:16" ht="10.5" customHeight="1" thickTop="1" thickBot="1">
      <c r="B697" s="32" t="s">
        <v/>
      </c>
      <c r="C697" s="23" t="s">
        <v/>
      </c>
      <c r="D697" s="23" t="s">
        <v>3514</v>
      </c>
      <c r="E697" s="32">
        <v>1.00</v>
      </c>
      <c r="F697" s="33">
        <v/>
      </c>
      <c r="G697" s="34">
        <v/>
      </c>
      <c r="H697" s="35">
        <v/>
      </c>
      <c r="I697" s="36">
        <f>ROUND(PRODUCT(E697:H697),2)</f>
        <v>1.00</v>
      </c>
      <c r="J697" s="32">
        <v/>
      </c>
      <c r="K697" s="32">
        <f/>
        <v/>
      </c>
      <c r="L697" s="32" t="s">
        <v/>
      </c>
      <c r="M697" s="32" t="s">
        <v/>
      </c>
      <c r="N697" s="32" t="s">
        <v/>
      </c>
      <!--$VAR_NUOVA_CELLA_PREZZI$-->
    </row>
    <row r="698" spans="1:16" ht="10.5" customHeight="1" thickTop="1" thickBot="1">
      <c r="B698" s="32" t="s">
        <v/>
      </c>
      <c r="C698" s="23" t="s">
        <v/>
      </c>
      <c r="D698" s="23" t="s">
        <v>3521</v>
      </c>
      <c r="E698" s="32">
        <v>1.00</v>
      </c>
      <c r="F698" s="33">
        <v/>
      </c>
      <c r="G698" s="34">
        <v/>
      </c>
      <c r="H698" s="35">
        <v/>
      </c>
      <c r="I698" s="36">
        <f>ROUND(PRODUCT(E698:H698),2)</f>
        <v>1.00</v>
      </c>
      <c r="J698" s="32">
        <v/>
      </c>
      <c r="K698" s="32">
        <f/>
        <v/>
      </c>
      <c r="L698" s="32" t="s">
        <v/>
      </c>
      <c r="M698" s="32" t="s">
        <v/>
      </c>
      <c r="N698" s="32" t="s">
        <v/>
      </c>
      <!--$VAR_NUOVA_CELLA_PREZZI$-->
    </row>
    <row r="699" spans="1:16" ht="10.5" customHeight="1" thickTop="1" thickBot="1">
      <c r="B699" s="32" t="s">
        <v/>
      </c>
      <c r="C699" s="23" t="s">
        <v/>
      </c>
      <c r="D699" s="23" t="s">
        <v>3528</v>
      </c>
      <c r="E699" s="32">
        <v>1.00</v>
      </c>
      <c r="F699" s="33">
        <v/>
      </c>
      <c r="G699" s="34">
        <v/>
      </c>
      <c r="H699" s="35">
        <v/>
      </c>
      <c r="I699" s="36">
        <f>ROUND(PRODUCT(E699:H699),2)</f>
        <v>1.00</v>
      </c>
      <c r="J699" s="32">
        <v/>
      </c>
      <c r="K699" s="32">
        <f/>
        <v/>
      </c>
      <c r="L699" s="32" t="s">
        <v/>
      </c>
      <c r="M699" s="32" t="s">
        <v/>
      </c>
      <c r="N699" s="32" t="s">
        <v/>
      </c>
      <!--$VAR_NUOVA_CELLA_PREZZI$-->
    </row>
    <row r="700" spans="1:16" ht="10.5" customHeight="1" thickTop="1" thickBot="1">
      <c r="B700" s="32" t="s">
        <v/>
      </c>
      <c r="C700" s="23" t="s">
        <v/>
      </c>
      <c r="D700" s="23" t="s">
        <v>3535</v>
      </c>
      <c r="E700" s="32">
        <v>1.00</v>
      </c>
      <c r="F700" s="33">
        <v/>
      </c>
      <c r="G700" s="34">
        <v/>
      </c>
      <c r="H700" s="35">
        <v/>
      </c>
      <c r="I700" s="36">
        <f>ROUND(PRODUCT(E700:H700),2)</f>
        <v>1.00</v>
      </c>
      <c r="J700" s="32">
        <v/>
      </c>
      <c r="K700" s="32">
        <f/>
        <v/>
      </c>
      <c r="L700" s="32" t="s">
        <v/>
      </c>
      <c r="M700" s="32" t="s">
        <v/>
      </c>
      <c r="N700" s="32" t="s">
        <v/>
      </c>
      <!--$VAR_NUOVA_CELLA_PREZZI$-->
    </row>
    <row r="701" spans="1:16" ht="10.5" customHeight="1" thickTop="1" thickBot="1">
      <c r="B701" s="32" t="s">
        <v/>
      </c>
      <c r="C701" s="23" t="s">
        <v/>
      </c>
      <c r="D701" s="32" t="s">
        <v/>
      </c>
      <c r="E701" s="32">
        <v/>
      </c>
      <c r="F701" s="33">
        <v/>
      </c>
      <c r="G701" s="34">
        <v/>
      </c>
      <c r="H701" s="35">
        <v/>
      </c>
      <c r="I701" s="36">
        <f/>
        <v/>
      </c>
      <c r="J701" s="32">
        <v/>
      </c>
      <c r="K701" s="32">
        <f/>
        <v/>
      </c>
      <c r="L701" s="32" t="s">
        <v/>
      </c>
      <c r="M701" s="32" t="s">
        <v/>
      </c>
      <c r="N701" s="32" t="s">
        <v>3542</v>
      </c>
      <!--$VAR_NUOVA_CELLA_PREZZI$-->
    </row>
    <row r="702" spans="1:16" ht="10.5" customHeight="1" thickTop="1" thickBot="1">
      <c r="B702" s="32" t="s">
        <v/>
      </c>
      <c r="C702" s="23" t="s">
        <v/>
      </c>
      <c r="D702" s="32" t="s">
        <v>3543</v>
      </c>
      <c r="E702" s="32">
        <v/>
      </c>
      <c r="F702" s="33">
        <v/>
      </c>
      <c r="G702" s="34">
        <v/>
      </c>
      <c r="H702" s="35">
        <v/>
      </c>
      <c r="I702" s="36">
        <f>ROUND(SUM(I673:I701),2)</f>
        <v>28.00</v>
      </c>
      <c r="J702" s="32">
        <v>107.00</v>
      </c>
      <c r="K702" s="32">
        <f>ROUND(PRODUCT(I702:J702),2)</f>
        <v>2996.00</v>
      </c>
      <c r="L702" s="32" t="s">
        <v/>
      </c>
      <c r="M702" s="32" t="s">
        <v/>
      </c>
      <c r="N702" s="32" t="s">
        <v/>
      </c>
      <!--$VAR_NUOVA_CELLA_PREZZI$-->
    </row>
    <row r="703" spans="1:16" ht="10.5" customHeight="1" thickTop="1" thickBot="1">
      <c r="B703" s="32" t="s">
        <v/>
      </c>
      <c r="C703" s="23" t="s">
        <v/>
      </c>
      <c r="D703" s="32" t="s">
        <v>3549</v>
      </c>
      <c r="E703" s="32">
        <v/>
      </c>
      <c r="F703" s="33">
        <v/>
      </c>
      <c r="G703" s="34">
        <v/>
      </c>
      <c r="H703" s="35">
        <v/>
      </c>
      <c r="I703" s="36">
        <f/>
        <v/>
      </c>
      <c r="J703" s="32">
        <v/>
      </c>
      <c r="K703" s="32">
        <f/>
        <v/>
      </c>
      <c r="L703" s="32" t="s">
        <v/>
      </c>
      <c r="M703" s="32" t="s">
        <v/>
      </c>
      <c r="N703" s="32" t="s">
        <v/>
      </c>
      <!--$VAR_NUOVA_CELLA_PREZZI$-->
    </row>
    <row r="704" spans="1:16" ht="406.166666666667" customHeight="1" thickTop="1" thickBot="1">
      <c r="B704" s="32" t="s">
        <v>3550</v>
      </c>
      <c r="C704" s="23" t="s">
        <v>3551</v>
      </c>
      <c r="D704" s="62" t="s">
        <v>3552</v>
      </c>
      <c r="E704" s="32">
        <v/>
      </c>
      <c r="F704" s="33">
        <v/>
      </c>
      <c r="G704" s="34">
        <v/>
      </c>
      <c r="H704" s="35">
        <v/>
      </c>
      <c r="I704" s="36">
        <f/>
        <v/>
      </c>
      <c r="J704" s="32">
        <v/>
      </c>
      <c r="K704" s="32">
        <f/>
        <v/>
      </c>
      <c r="L704" s="32" t="s">
        <v/>
      </c>
      <c r="M704" s="32" t="s">
        <v/>
      </c>
      <c r="N704" s="32" t="s">
        <v/>
      </c>
      <!--$VAR_NUOVA_CELLA_PREZZI$-->
    </row>
    <row r="705" spans="1:16" ht="10.5" customHeight="1" thickTop="1" thickBot="1">
      <c r="B705" s="32" t="s">
        <v/>
      </c>
      <c r="C705" s="23" t="s">
        <v/>
      </c>
      <c r="D705" s="23" t="s">
        <v>3553</v>
      </c>
      <c r="E705" s="32">
        <v/>
      </c>
      <c r="F705" s="33">
        <v/>
      </c>
      <c r="G705" s="34">
        <v/>
      </c>
      <c r="H705" s="35">
        <v/>
      </c>
      <c r="I705" s="36">
        <f/>
        <v/>
      </c>
      <c r="J705" s="32">
        <v/>
      </c>
      <c r="K705" s="32">
        <f/>
        <v/>
      </c>
      <c r="L705" s="32" t="s">
        <v/>
      </c>
      <c r="M705" s="32" t="s">
        <v/>
      </c>
      <c r="N705" s="32" t="s">
        <v/>
      </c>
      <!--$VAR_NUOVA_CELLA_PREZZI$-->
    </row>
    <row r="706" spans="1:16" ht="10.5" customHeight="1" thickTop="1" thickBot="1">
      <c r="B706" s="32" t="s">
        <v/>
      </c>
      <c r="C706" s="23" t="s">
        <v/>
      </c>
      <c r="D706" s="23" t="s">
        <v>3554</v>
      </c>
      <c r="E706" s="32">
        <v/>
      </c>
      <c r="F706" s="33">
        <v/>
      </c>
      <c r="G706" s="34">
        <v/>
      </c>
      <c r="H706" s="35">
        <v>0</v>
      </c>
      <c r="I706" s="36">
        <f>ROUND(PRODUCT(E706:H706),2)</f>
        <v>0.00</v>
      </c>
      <c r="J706" s="32">
        <v/>
      </c>
      <c r="K706" s="32">
        <f/>
        <v/>
      </c>
      <c r="L706" s="32" t="s">
        <v/>
      </c>
      <c r="M706" s="32" t="s">
        <v/>
      </c>
      <c r="N706" s="32" t="s">
        <v/>
      </c>
      <!--$VAR_NUOVA_CELLA_PREZZI$-->
    </row>
    <row r="707" spans="1:16" ht="10.5" customHeight="1" thickTop="1" thickBot="1">
      <c r="B707" s="32" t="s">
        <v/>
      </c>
      <c r="C707" s="23" t="s">
        <v/>
      </c>
      <c r="D707" s="23" t="s">
        <v>3561</v>
      </c>
      <c r="E707" s="32">
        <v>1.00</v>
      </c>
      <c r="F707" s="33">
        <v/>
      </c>
      <c r="G707" s="34">
        <v/>
      </c>
      <c r="H707" s="35">
        <v/>
      </c>
      <c r="I707" s="36">
        <f>ROUND(PRODUCT(E707:H707),2)</f>
        <v>1.00</v>
      </c>
      <c r="J707" s="32">
        <v/>
      </c>
      <c r="K707" s="32">
        <f/>
        <v/>
      </c>
      <c r="L707" s="32" t="s">
        <v/>
      </c>
      <c r="M707" s="32" t="s">
        <v/>
      </c>
      <c r="N707" s="32" t="s">
        <v/>
      </c>
      <!--$VAR_NUOVA_CELLA_PREZZI$-->
    </row>
    <row r="708" spans="1:16" ht="10.5" customHeight="1" thickTop="1" thickBot="1">
      <c r="B708" s="32" t="s">
        <v/>
      </c>
      <c r="C708" s="23" t="s">
        <v/>
      </c>
      <c r="D708" s="23" t="s">
        <v>3568</v>
      </c>
      <c r="E708" s="32">
        <v>1.00</v>
      </c>
      <c r="F708" s="33">
        <v/>
      </c>
      <c r="G708" s="34">
        <v/>
      </c>
      <c r="H708" s="35">
        <v/>
      </c>
      <c r="I708" s="36">
        <f>ROUND(PRODUCT(E708:H708),2)</f>
        <v>1.00</v>
      </c>
      <c r="J708" s="32">
        <v/>
      </c>
      <c r="K708" s="32">
        <f/>
        <v/>
      </c>
      <c r="L708" s="32" t="s">
        <v/>
      </c>
      <c r="M708" s="32" t="s">
        <v/>
      </c>
      <c r="N708" s="32" t="s">
        <v/>
      </c>
      <!--$VAR_NUOVA_CELLA_PREZZI$-->
    </row>
    <row r="709" spans="1:16" ht="10.5" customHeight="1" thickTop="1" thickBot="1">
      <c r="B709" s="32" t="s">
        <v/>
      </c>
      <c r="C709" s="23" t="s">
        <v/>
      </c>
      <c r="D709" s="23" t="s">
        <v>3575</v>
      </c>
      <c r="E709" s="32">
        <v>1.00</v>
      </c>
      <c r="F709" s="33">
        <v/>
      </c>
      <c r="G709" s="34">
        <v/>
      </c>
      <c r="H709" s="35">
        <v/>
      </c>
      <c r="I709" s="36">
        <f>ROUND(PRODUCT(E709:H709),2)</f>
        <v>1.00</v>
      </c>
      <c r="J709" s="32">
        <v/>
      </c>
      <c r="K709" s="32">
        <f/>
        <v/>
      </c>
      <c r="L709" s="32" t="s">
        <v/>
      </c>
      <c r="M709" s="32" t="s">
        <v/>
      </c>
      <c r="N709" s="32" t="s">
        <v/>
      </c>
      <!--$VAR_NUOVA_CELLA_PREZZI$-->
    </row>
    <row r="710" spans="1:16" ht="10.5" customHeight="1" thickTop="1" thickBot="1">
      <c r="B710" s="32" t="s">
        <v/>
      </c>
      <c r="C710" s="23" t="s">
        <v/>
      </c>
      <c r="D710" s="23" t="s">
        <v>3582</v>
      </c>
      <c r="E710" s="32">
        <v>1.00</v>
      </c>
      <c r="F710" s="33">
        <v/>
      </c>
      <c r="G710" s="34">
        <v/>
      </c>
      <c r="H710" s="35">
        <v/>
      </c>
      <c r="I710" s="36">
        <f>ROUND(PRODUCT(E710:H710),2)</f>
        <v>1.00</v>
      </c>
      <c r="J710" s="32">
        <v/>
      </c>
      <c r="K710" s="32">
        <f/>
        <v/>
      </c>
      <c r="L710" s="32" t="s">
        <v/>
      </c>
      <c r="M710" s="32" t="s">
        <v/>
      </c>
      <c r="N710" s="32" t="s">
        <v/>
      </c>
      <!--$VAR_NUOVA_CELLA_PREZZI$-->
    </row>
    <row r="711" spans="1:16" ht="10.5" customHeight="1" thickTop="1" thickBot="1">
      <c r="B711" s="32" t="s">
        <v/>
      </c>
      <c r="C711" s="23" t="s">
        <v/>
      </c>
      <c r="D711" s="23" t="s">
        <v>3589</v>
      </c>
      <c r="E711" s="32">
        <v>1.00</v>
      </c>
      <c r="F711" s="33">
        <v/>
      </c>
      <c r="G711" s="34">
        <v/>
      </c>
      <c r="H711" s="35">
        <v/>
      </c>
      <c r="I711" s="36">
        <f>ROUND(PRODUCT(E711:H711),2)</f>
        <v>1.00</v>
      </c>
      <c r="J711" s="32">
        <v/>
      </c>
      <c r="K711" s="32">
        <f/>
        <v/>
      </c>
      <c r="L711" s="32" t="s">
        <v/>
      </c>
      <c r="M711" s="32" t="s">
        <v/>
      </c>
      <c r="N711" s="32" t="s">
        <v/>
      </c>
      <!--$VAR_NUOVA_CELLA_PREZZI$-->
    </row>
    <row r="712" spans="1:16" ht="10.5" customHeight="1" thickTop="1" thickBot="1">
      <c r="B712" s="32" t="s">
        <v/>
      </c>
      <c r="C712" s="23" t="s">
        <v/>
      </c>
      <c r="D712" s="23" t="s">
        <v>3596</v>
      </c>
      <c r="E712" s="32">
        <v>1.00</v>
      </c>
      <c r="F712" s="33">
        <v/>
      </c>
      <c r="G712" s="34">
        <v/>
      </c>
      <c r="H712" s="35">
        <v/>
      </c>
      <c r="I712" s="36">
        <f>ROUND(PRODUCT(E712:H712),2)</f>
        <v>1.00</v>
      </c>
      <c r="J712" s="32">
        <v/>
      </c>
      <c r="K712" s="32">
        <f/>
        <v/>
      </c>
      <c r="L712" s="32" t="s">
        <v/>
      </c>
      <c r="M712" s="32" t="s">
        <v/>
      </c>
      <c r="N712" s="32" t="s">
        <v/>
      </c>
      <!--$VAR_NUOVA_CELLA_PREZZI$-->
    </row>
    <row r="713" spans="1:16" ht="10.5" customHeight="1" thickTop="1" thickBot="1">
      <c r="B713" s="32" t="s">
        <v/>
      </c>
      <c r="C713" s="23" t="s">
        <v/>
      </c>
      <c r="D713" s="23" t="s">
        <v>3603</v>
      </c>
      <c r="E713" s="32">
        <v>1.00</v>
      </c>
      <c r="F713" s="33">
        <v/>
      </c>
      <c r="G713" s="34">
        <v/>
      </c>
      <c r="H713" s="35">
        <v/>
      </c>
      <c r="I713" s="36">
        <f>ROUND(PRODUCT(E713:H713),2)</f>
        <v>1.00</v>
      </c>
      <c r="J713" s="32">
        <v/>
      </c>
      <c r="K713" s="32">
        <f/>
        <v/>
      </c>
      <c r="L713" s="32" t="s">
        <v/>
      </c>
      <c r="M713" s="32" t="s">
        <v/>
      </c>
      <c r="N713" s="32" t="s">
        <v/>
      </c>
      <!--$VAR_NUOVA_CELLA_PREZZI$-->
    </row>
    <row r="714" spans="1:16" ht="10.5" customHeight="1" thickTop="1" thickBot="1">
      <c r="B714" s="32" t="s">
        <v/>
      </c>
      <c r="C714" s="23" t="s">
        <v/>
      </c>
      <c r="D714" s="23" t="s">
        <v>3610</v>
      </c>
      <c r="E714" s="32">
        <v>1.00</v>
      </c>
      <c r="F714" s="33">
        <v/>
      </c>
      <c r="G714" s="34">
        <v/>
      </c>
      <c r="H714" s="35">
        <v/>
      </c>
      <c r="I714" s="36">
        <f>ROUND(PRODUCT(E714:H714),2)</f>
        <v>1.00</v>
      </c>
      <c r="J714" s="32">
        <v/>
      </c>
      <c r="K714" s="32">
        <f/>
        <v/>
      </c>
      <c r="L714" s="32" t="s">
        <v/>
      </c>
      <c r="M714" s="32" t="s">
        <v/>
      </c>
      <c r="N714" s="32" t="s">
        <v/>
      </c>
      <!--$VAR_NUOVA_CELLA_PREZZI$-->
    </row>
    <row r="715" spans="1:16" ht="10.5" customHeight="1" thickTop="1" thickBot="1">
      <c r="B715" s="32" t="s">
        <v/>
      </c>
      <c r="C715" s="23" t="s">
        <v/>
      </c>
      <c r="D715" s="23" t="s">
        <v>3617</v>
      </c>
      <c r="E715" s="32">
        <v>1.00</v>
      </c>
      <c r="F715" s="33">
        <v/>
      </c>
      <c r="G715" s="34">
        <v/>
      </c>
      <c r="H715" s="35">
        <v/>
      </c>
      <c r="I715" s="36">
        <f>ROUND(PRODUCT(E715:H715),2)</f>
        <v>1.00</v>
      </c>
      <c r="J715" s="32">
        <v/>
      </c>
      <c r="K715" s="32">
        <f/>
        <v/>
      </c>
      <c r="L715" s="32" t="s">
        <v/>
      </c>
      <c r="M715" s="32" t="s">
        <v/>
      </c>
      <c r="N715" s="32" t="s">
        <v/>
      </c>
      <!--$VAR_NUOVA_CELLA_PREZZI$-->
    </row>
    <row r="716" spans="1:16" ht="10.5" customHeight="1" thickTop="1" thickBot="1">
      <c r="B716" s="32" t="s">
        <v/>
      </c>
      <c r="C716" s="23" t="s">
        <v/>
      </c>
      <c r="D716" s="23" t="s">
        <v>3624</v>
      </c>
      <c r="E716" s="32">
        <v>1.00</v>
      </c>
      <c r="F716" s="33">
        <v/>
      </c>
      <c r="G716" s="34">
        <v/>
      </c>
      <c r="H716" s="35">
        <v/>
      </c>
      <c r="I716" s="36">
        <f>ROUND(PRODUCT(E716:H716),2)</f>
        <v>1.00</v>
      </c>
      <c r="J716" s="32">
        <v/>
      </c>
      <c r="K716" s="32">
        <f/>
        <v/>
      </c>
      <c r="L716" s="32" t="s">
        <v/>
      </c>
      <c r="M716" s="32" t="s">
        <v/>
      </c>
      <c r="N716" s="32" t="s">
        <v/>
      </c>
      <!--$VAR_NUOVA_CELLA_PREZZI$-->
    </row>
    <row r="717" spans="1:16" ht="10.5" customHeight="1" thickTop="1" thickBot="1">
      <c r="B717" s="32" t="s">
        <v/>
      </c>
      <c r="C717" s="23" t="s">
        <v/>
      </c>
      <c r="D717" s="23" t="s">
        <v>3631</v>
      </c>
      <c r="E717" s="32">
        <v>1.00</v>
      </c>
      <c r="F717" s="33">
        <v/>
      </c>
      <c r="G717" s="34">
        <v/>
      </c>
      <c r="H717" s="35">
        <v/>
      </c>
      <c r="I717" s="36">
        <f>ROUND(PRODUCT(E717:H717),2)</f>
        <v>1.00</v>
      </c>
      <c r="J717" s="32">
        <v/>
      </c>
      <c r="K717" s="32">
        <f/>
        <v/>
      </c>
      <c r="L717" s="32" t="s">
        <v/>
      </c>
      <c r="M717" s="32" t="s">
        <v/>
      </c>
      <c r="N717" s="32" t="s">
        <v/>
      </c>
      <!--$VAR_NUOVA_CELLA_PREZZI$-->
    </row>
    <row r="718" spans="1:16" ht="10.5" customHeight="1" thickTop="1" thickBot="1">
      <c r="B718" s="32" t="s">
        <v/>
      </c>
      <c r="C718" s="23" t="s">
        <v/>
      </c>
      <c r="D718" s="32" t="s">
        <v/>
      </c>
      <c r="E718" s="32">
        <v/>
      </c>
      <c r="F718" s="33">
        <v/>
      </c>
      <c r="G718" s="34">
        <v/>
      </c>
      <c r="H718" s="35">
        <v/>
      </c>
      <c r="I718" s="36">
        <f/>
        <v/>
      </c>
      <c r="J718" s="32">
        <v/>
      </c>
      <c r="K718" s="32">
        <f/>
        <v/>
      </c>
      <c r="L718" s="32" t="s">
        <v/>
      </c>
      <c r="M718" s="32" t="s">
        <v/>
      </c>
      <c r="N718" s="32" t="s">
        <v>3638</v>
      </c>
      <!--$VAR_NUOVA_CELLA_PREZZI$-->
    </row>
    <row r="719" spans="1:16" ht="10.5" customHeight="1" thickTop="1" thickBot="1">
      <c r="B719" s="32" t="s">
        <v/>
      </c>
      <c r="C719" s="23" t="s">
        <v/>
      </c>
      <c r="D719" s="32" t="s">
        <v>3639</v>
      </c>
      <c r="E719" s="32">
        <v/>
      </c>
      <c r="F719" s="33">
        <v/>
      </c>
      <c r="G719" s="34">
        <v/>
      </c>
      <c r="H719" s="35">
        <v/>
      </c>
      <c r="I719" s="36">
        <f>ROUND(SUM(I705:I718),2)</f>
        <v>11.00</v>
      </c>
      <c r="J719" s="32">
        <v>285.32</v>
      </c>
      <c r="K719" s="32">
        <f>ROUND(PRODUCT(I719:J719),2)</f>
        <v>3138.52</v>
      </c>
      <c r="L719" s="32" t="s">
        <v/>
      </c>
      <c r="M719" s="32" t="s">
        <v/>
      </c>
      <c r="N719" s="32" t="s">
        <v/>
      </c>
      <!--$VAR_NUOVA_CELLA_PREZZI$-->
    </row>
    <row r="720" spans="1:16" ht="10.5" customHeight="1" thickTop="1" thickBot="1">
      <c r="B720" s="32" t="s">
        <v/>
      </c>
      <c r="C720" s="23" t="s">
        <v/>
      </c>
      <c r="D720" s="32" t="s">
        <v>3645</v>
      </c>
      <c r="E720" s="32">
        <v/>
      </c>
      <c r="F720" s="33">
        <v/>
      </c>
      <c r="G720" s="34">
        <v/>
      </c>
      <c r="H720" s="35">
        <v/>
      </c>
      <c r="I720" s="36">
        <f/>
        <v/>
      </c>
      <c r="J720" s="32">
        <v/>
      </c>
      <c r="K720" s="32">
        <f/>
        <v/>
      </c>
      <c r="L720" s="32" t="s">
        <v/>
      </c>
      <c r="M720" s="32" t="s">
        <v/>
      </c>
      <c r="N720" s="32" t="s">
        <v/>
      </c>
      <!--$VAR_NUOVA_CELLA_PREZZI$-->
    </row>
    <row r="721" spans="1:16" ht="96.6666666666667" customHeight="1" thickTop="1" thickBot="1">
      <c r="B721" s="32" t="s">
        <v>3646</v>
      </c>
      <c r="C721" s="23" t="s">
        <v>3647</v>
      </c>
      <c r="D721" s="62" t="s">
        <v>3648</v>
      </c>
      <c r="E721" s="32">
        <v/>
      </c>
      <c r="F721" s="33">
        <v/>
      </c>
      <c r="G721" s="34">
        <v/>
      </c>
      <c r="H721" s="35">
        <v/>
      </c>
      <c r="I721" s="36">
        <f/>
        <v/>
      </c>
      <c r="J721" s="32">
        <v/>
      </c>
      <c r="K721" s="32">
        <f/>
        <v/>
      </c>
      <c r="L721" s="32" t="s">
        <v/>
      </c>
      <c r="M721" s="32" t="s">
        <v/>
      </c>
      <c r="N721" s="32" t="s">
        <v/>
      </c>
      <!--$VAR_NUOVA_CELLA_PREZZI$-->
    </row>
    <row r="722" spans="1:16" ht="10.5" customHeight="1" thickTop="1" thickBot="1">
      <c r="B722" s="32" t="s">
        <v/>
      </c>
      <c r="C722" s="23" t="s">
        <v/>
      </c>
      <c r="D722" s="23" t="s">
        <v>3649</v>
      </c>
      <c r="E722" s="32">
        <v/>
      </c>
      <c r="F722" s="33">
        <v/>
      </c>
      <c r="G722" s="34">
        <v/>
      </c>
      <c r="H722" s="35">
        <v/>
      </c>
      <c r="I722" s="36">
        <f/>
        <v/>
      </c>
      <c r="J722" s="32">
        <v/>
      </c>
      <c r="K722" s="32">
        <f/>
        <v/>
      </c>
      <c r="L722" s="32" t="s">
        <v/>
      </c>
      <c r="M722" s="32" t="s">
        <v/>
      </c>
      <c r="N722" s="32" t="s">
        <v/>
      </c>
      <!--$VAR_NUOVA_CELLA_PREZZI$-->
    </row>
    <row r="723" spans="1:16" ht="10.5" customHeight="1" thickTop="1" thickBot="1">
      <c r="B723" s="32" t="s">
        <v/>
      </c>
      <c r="C723" s="23" t="s">
        <v/>
      </c>
      <c r="D723" s="23" t="s">
        <v>3650</v>
      </c>
      <c r="E723" s="32">
        <v/>
      </c>
      <c r="F723" s="33">
        <v/>
      </c>
      <c r="G723" s="34">
        <v/>
      </c>
      <c r="H723" s="35">
        <v>0</v>
      </c>
      <c r="I723" s="36">
        <f>ROUND(PRODUCT(E723:H723),2)</f>
        <v>0.00</v>
      </c>
      <c r="J723" s="32">
        <v/>
      </c>
      <c r="K723" s="32">
        <f/>
        <v/>
      </c>
      <c r="L723" s="32" t="s">
        <v/>
      </c>
      <c r="M723" s="32" t="s">
        <v/>
      </c>
      <c r="N723" s="32" t="s">
        <v/>
      </c>
      <!--$VAR_NUOVA_CELLA_PREZZI$-->
    </row>
    <row r="724" spans="1:16" ht="10.5" customHeight="1" thickTop="1" thickBot="1">
      <c r="B724" s="32" t="s">
        <v/>
      </c>
      <c r="C724" s="23" t="s">
        <v/>
      </c>
      <c r="D724" s="23" t="s">
        <v>3657</v>
      </c>
      <c r="E724" s="32">
        <v>21.00</v>
      </c>
      <c r="F724" s="33">
        <v/>
      </c>
      <c r="G724" s="34">
        <v/>
      </c>
      <c r="H724" s="35">
        <v/>
      </c>
      <c r="I724" s="36">
        <f>ROUND(PRODUCT(E724:H724),2)</f>
        <v>21.00</v>
      </c>
      <c r="J724" s="32">
        <v/>
      </c>
      <c r="K724" s="32">
        <f/>
        <v/>
      </c>
      <c r="L724" s="32" t="s">
        <v/>
      </c>
      <c r="M724" s="32" t="s">
        <v/>
      </c>
      <c r="N724" s="32" t="s">
        <v/>
      </c>
      <!--$VAR_NUOVA_CELLA_PREZZI$-->
    </row>
    <row r="725" spans="1:16" ht="10.5" customHeight="1" thickTop="1" thickBot="1">
      <c r="B725" s="32" t="s">
        <v/>
      </c>
      <c r="C725" s="23" t="s">
        <v/>
      </c>
      <c r="D725" s="23" t="s">
        <v>3664</v>
      </c>
      <c r="E725" s="32">
        <v/>
      </c>
      <c r="F725" s="33">
        <v/>
      </c>
      <c r="G725" s="34">
        <v/>
      </c>
      <c r="H725" s="35">
        <v>0</v>
      </c>
      <c r="I725" s="36">
        <f>ROUND(PRODUCT(E725:H725),2)</f>
        <v>0.00</v>
      </c>
      <c r="J725" s="32">
        <v/>
      </c>
      <c r="K725" s="32">
        <f/>
        <v/>
      </c>
      <c r="L725" s="32" t="s">
        <v/>
      </c>
      <c r="M725" s="32" t="s">
        <v/>
      </c>
      <c r="N725" s="32" t="s">
        <v/>
      </c>
      <!--$VAR_NUOVA_CELLA_PREZZI$-->
    </row>
    <row r="726" spans="1:16" ht="10.5" customHeight="1" thickTop="1" thickBot="1">
      <c r="B726" s="32" t="s">
        <v/>
      </c>
      <c r="C726" s="23" t="s">
        <v/>
      </c>
      <c r="D726" s="23" t="s">
        <v>3671</v>
      </c>
      <c r="E726" s="32">
        <v>2.00</v>
      </c>
      <c r="F726" s="33">
        <v/>
      </c>
      <c r="G726" s="34">
        <v/>
      </c>
      <c r="H726" s="35">
        <v/>
      </c>
      <c r="I726" s="36">
        <f>ROUND(PRODUCT(E726:H726),2)</f>
        <v>2.00</v>
      </c>
      <c r="J726" s="32">
        <v/>
      </c>
      <c r="K726" s="32">
        <f/>
        <v/>
      </c>
      <c r="L726" s="32" t="s">
        <v/>
      </c>
      <c r="M726" s="32" t="s">
        <v/>
      </c>
      <c r="N726" s="32" t="s">
        <v/>
      </c>
      <!--$VAR_NUOVA_CELLA_PREZZI$-->
    </row>
    <row r="727" spans="1:16" ht="10.5" customHeight="1" thickTop="1" thickBot="1">
      <c r="B727" s="32" t="s">
        <v/>
      </c>
      <c r="C727" s="23" t="s">
        <v/>
      </c>
      <c r="D727" s="23" t="s">
        <v>3678</v>
      </c>
      <c r="E727" s="32">
        <v/>
      </c>
      <c r="F727" s="33">
        <v/>
      </c>
      <c r="G727" s="34">
        <v/>
      </c>
      <c r="H727" s="35">
        <v>0</v>
      </c>
      <c r="I727" s="36">
        <f>ROUND(PRODUCT(E727:H727),2)</f>
        <v>0.00</v>
      </c>
      <c r="J727" s="32">
        <v/>
      </c>
      <c r="K727" s="32">
        <f/>
        <v/>
      </c>
      <c r="L727" s="32" t="s">
        <v/>
      </c>
      <c r="M727" s="32" t="s">
        <v/>
      </c>
      <c r="N727" s="32" t="s">
        <v/>
      </c>
      <!--$VAR_NUOVA_CELLA_PREZZI$-->
    </row>
    <row r="728" spans="1:16" ht="10.5" customHeight="1" thickTop="1" thickBot="1">
      <c r="B728" s="32" t="s">
        <v/>
      </c>
      <c r="C728" s="23" t="s">
        <v/>
      </c>
      <c r="D728" s="23" t="s">
        <v>3685</v>
      </c>
      <c r="E728" s="32">
        <v>22.00</v>
      </c>
      <c r="F728" s="33">
        <v/>
      </c>
      <c r="G728" s="34">
        <v/>
      </c>
      <c r="H728" s="35">
        <v/>
      </c>
      <c r="I728" s="36">
        <f>ROUND(PRODUCT(E728:H728),2)</f>
        <v>22.00</v>
      </c>
      <c r="J728" s="32">
        <v/>
      </c>
      <c r="K728" s="32">
        <f/>
        <v/>
      </c>
      <c r="L728" s="32" t="s">
        <v/>
      </c>
      <c r="M728" s="32" t="s">
        <v/>
      </c>
      <c r="N728" s="32" t="s">
        <v/>
      </c>
      <!--$VAR_NUOVA_CELLA_PREZZI$-->
    </row>
    <row r="729" spans="1:16" ht="10.5" customHeight="1" thickTop="1" thickBot="1">
      <c r="B729" s="32" t="s">
        <v/>
      </c>
      <c r="C729" s="23" t="s">
        <v/>
      </c>
      <c r="D729" s="32" t="s">
        <v/>
      </c>
      <c r="E729" s="32">
        <v/>
      </c>
      <c r="F729" s="33">
        <v/>
      </c>
      <c r="G729" s="34">
        <v/>
      </c>
      <c r="H729" s="35">
        <v/>
      </c>
      <c r="I729" s="36">
        <f/>
        <v/>
      </c>
      <c r="J729" s="32">
        <v/>
      </c>
      <c r="K729" s="32">
        <f/>
        <v/>
      </c>
      <c r="L729" s="32" t="s">
        <v/>
      </c>
      <c r="M729" s="32" t="s">
        <v/>
      </c>
      <c r="N729" s="32" t="s">
        <v>3692</v>
      </c>
      <!--$VAR_NUOVA_CELLA_PREZZI$-->
    </row>
    <row r="730" spans="1:16" ht="10.5" customHeight="1" thickTop="1" thickBot="1">
      <c r="B730" s="32" t="s">
        <v/>
      </c>
      <c r="C730" s="23" t="s">
        <v/>
      </c>
      <c r="D730" s="32" t="s">
        <v>3693</v>
      </c>
      <c r="E730" s="32">
        <v/>
      </c>
      <c r="F730" s="33">
        <v/>
      </c>
      <c r="G730" s="34">
        <v/>
      </c>
      <c r="H730" s="35">
        <v/>
      </c>
      <c r="I730" s="36">
        <f>ROUND(SUM(I722:I729),2)</f>
        <v>45.00</v>
      </c>
      <c r="J730" s="32">
        <v>19.05</v>
      </c>
      <c r="K730" s="32">
        <f>ROUND(PRODUCT(I730:J730),2)</f>
        <v>857.25</v>
      </c>
      <c r="L730" s="32" t="s">
        <v/>
      </c>
      <c r="M730" s="32" t="s">
        <v/>
      </c>
      <c r="N730" s="32" t="s">
        <v/>
      </c>
      <!--$VAR_NUOVA_CELLA_PREZZI$-->
    </row>
    <row r="731" spans="1:16" ht="10.5" customHeight="1" thickTop="1" thickBot="1">
      <c r="B731" s="32" t="s">
        <v/>
      </c>
      <c r="C731" s="23" t="s">
        <v/>
      </c>
      <c r="D731" s="32" t="s">
        <v>3699</v>
      </c>
      <c r="E731" s="32">
        <v/>
      </c>
      <c r="F731" s="33">
        <v/>
      </c>
      <c r="G731" s="34">
        <v/>
      </c>
      <c r="H731" s="35">
        <v/>
      </c>
      <c r="I731" s="36">
        <f/>
        <v/>
      </c>
      <c r="J731" s="32">
        <v/>
      </c>
      <c r="K731" s="32">
        <f/>
        <v/>
      </c>
      <c r="L731" s="32" t="s">
        <v/>
      </c>
      <c r="M731" s="32" t="s">
        <v/>
      </c>
      <c r="N731" s="32" t="s">
        <v/>
      </c>
      <!--$VAR_NUOVA_CELLA_PREZZI$-->
    </row>
    <row r="732" spans="1:16" ht="156.5" customHeight="1" thickTop="1" thickBot="1">
      <c r="B732" s="32" t="s">
        <v>3700</v>
      </c>
      <c r="C732" s="23" t="s">
        <v>3701</v>
      </c>
      <c r="D732" s="62" t="s">
        <v>3702</v>
      </c>
      <c r="E732" s="32">
        <v/>
      </c>
      <c r="F732" s="33">
        <v/>
      </c>
      <c r="G732" s="34">
        <v/>
      </c>
      <c r="H732" s="35">
        <v/>
      </c>
      <c r="I732" s="36">
        <f/>
        <v/>
      </c>
      <c r="J732" s="32">
        <v/>
      </c>
      <c r="K732" s="32">
        <f/>
        <v/>
      </c>
      <c r="L732" s="32" t="s">
        <v/>
      </c>
      <c r="M732" s="32" t="s">
        <v/>
      </c>
      <c r="N732" s="32" t="s">
        <v/>
      </c>
      <!--$VAR_NUOVA_CELLA_PREZZI$-->
    </row>
    <row r="733" spans="1:16" ht="10.5" customHeight="1" thickTop="1" thickBot="1">
      <c r="B733" s="32" t="s">
        <v/>
      </c>
      <c r="C733" s="23" t="s">
        <v/>
      </c>
      <c r="D733" s="23" t="s">
        <v>3703</v>
      </c>
      <c r="E733" s="32">
        <v/>
      </c>
      <c r="F733" s="33">
        <v/>
      </c>
      <c r="G733" s="34">
        <v/>
      </c>
      <c r="H733" s="35">
        <v/>
      </c>
      <c r="I733" s="36">
        <f/>
        <v/>
      </c>
      <c r="J733" s="32">
        <v/>
      </c>
      <c r="K733" s="32">
        <f/>
        <v/>
      </c>
      <c r="L733" s="32" t="s">
        <v/>
      </c>
      <c r="M733" s="32" t="s">
        <v/>
      </c>
      <c r="N733" s="32" t="s">
        <v/>
      </c>
      <!--$VAR_NUOVA_CELLA_PREZZI$-->
    </row>
    <row r="734" spans="1:16" ht="10.5" customHeight="1" thickTop="1" thickBot="1">
      <c r="B734" s="32" t="s">
        <v/>
      </c>
      <c r="C734" s="23" t="s">
        <v/>
      </c>
      <c r="D734" s="23" t="s">
        <v>3704</v>
      </c>
      <c r="E734" s="32">
        <v/>
      </c>
      <c r="F734" s="33">
        <v/>
      </c>
      <c r="G734" s="34">
        <v/>
      </c>
      <c r="H734" s="35">
        <v>0</v>
      </c>
      <c r="I734" s="36">
        <f>ROUND(PRODUCT(E734:H734),2)</f>
        <v>0.00</v>
      </c>
      <c r="J734" s="32">
        <v/>
      </c>
      <c r="K734" s="32">
        <f/>
        <v/>
      </c>
      <c r="L734" s="32" t="s">
        <v/>
      </c>
      <c r="M734" s="32" t="s">
        <v/>
      </c>
      <c r="N734" s="32" t="s">
        <v/>
      </c>
      <!--$VAR_NUOVA_CELLA_PREZZI$-->
    </row>
    <row r="735" spans="1:16" ht="10.5" customHeight="1" thickTop="1" thickBot="1">
      <c r="B735" s="32" t="s">
        <v/>
      </c>
      <c r="C735" s="23" t="s">
        <v/>
      </c>
      <c r="D735" s="23" t="s">
        <v>3711</v>
      </c>
      <c r="E735" s="32">
        <v>1.00</v>
      </c>
      <c r="F735" s="33">
        <v/>
      </c>
      <c r="G735" s="34">
        <v/>
      </c>
      <c r="H735" s="35">
        <v/>
      </c>
      <c r="I735" s="36">
        <f>ROUND(PRODUCT(E735:H735),2)</f>
        <v>1.00</v>
      </c>
      <c r="J735" s="32">
        <v/>
      </c>
      <c r="K735" s="32">
        <f/>
        <v/>
      </c>
      <c r="L735" s="32" t="s">
        <v/>
      </c>
      <c r="M735" s="32" t="s">
        <v/>
      </c>
      <c r="N735" s="32" t="s">
        <v/>
      </c>
      <!--$VAR_NUOVA_CELLA_PREZZI$-->
    </row>
    <row r="736" spans="1:16" ht="10.5" customHeight="1" thickTop="1" thickBot="1">
      <c r="B736" s="32" t="s">
        <v/>
      </c>
      <c r="C736" s="23" t="s">
        <v/>
      </c>
      <c r="D736" s="32" t="s">
        <v/>
      </c>
      <c r="E736" s="32">
        <v/>
      </c>
      <c r="F736" s="33">
        <v/>
      </c>
      <c r="G736" s="34">
        <v/>
      </c>
      <c r="H736" s="35">
        <v/>
      </c>
      <c r="I736" s="36">
        <f/>
        <v/>
      </c>
      <c r="J736" s="32">
        <v/>
      </c>
      <c r="K736" s="32">
        <f/>
        <v/>
      </c>
      <c r="L736" s="32" t="s">
        <v/>
      </c>
      <c r="M736" s="32" t="s">
        <v/>
      </c>
      <c r="N736" s="32" t="s">
        <v>3718</v>
      </c>
      <!--$VAR_NUOVA_CELLA_PREZZI$-->
    </row>
    <row r="737" spans="1:16" ht="10.5" customHeight="1" thickTop="1" thickBot="1">
      <c r="B737" s="32" t="s">
        <v/>
      </c>
      <c r="C737" s="23" t="s">
        <v/>
      </c>
      <c r="D737" s="32" t="s">
        <v>3719</v>
      </c>
      <c r="E737" s="32">
        <v/>
      </c>
      <c r="F737" s="33">
        <v/>
      </c>
      <c r="G737" s="34">
        <v/>
      </c>
      <c r="H737" s="35">
        <v/>
      </c>
      <c r="I737" s="36">
        <f>ROUND(SUM(I733:I736),2)</f>
        <v>1.00</v>
      </c>
      <c r="J737" s="32">
        <v>495.85</v>
      </c>
      <c r="K737" s="32">
        <f>ROUND(PRODUCT(I737:J737),2)</f>
        <v>495.85</v>
      </c>
      <c r="L737" s="32" t="s">
        <v/>
      </c>
      <c r="M737" s="32" t="s">
        <v/>
      </c>
      <c r="N737" s="32" t="s">
        <v/>
      </c>
      <!--$VAR_NUOVA_CELLA_PREZZI$-->
    </row>
    <row r="738" spans="1:16" ht="10.5" customHeight="1" thickTop="1" thickBot="1">
      <c r="B738" s="32" t="s">
        <v/>
      </c>
      <c r="C738" s="23" t="s">
        <v/>
      </c>
      <c r="D738" s="32" t="s">
        <v>3725</v>
      </c>
      <c r="E738" s="32">
        <v/>
      </c>
      <c r="F738" s="33">
        <v/>
      </c>
      <c r="G738" s="34">
        <v/>
      </c>
      <c r="H738" s="35">
        <v/>
      </c>
      <c r="I738" s="36">
        <f/>
        <v/>
      </c>
      <c r="J738" s="32">
        <v/>
      </c>
      <c r="K738" s="32">
        <f/>
        <v/>
      </c>
      <c r="L738" s="32" t="s">
        <v/>
      </c>
      <c r="M738" s="32" t="s">
        <v/>
      </c>
      <c r="N738" s="32" t="s">
        <v/>
      </c>
      <!--$VAR_NUOVA_CELLA_PREZZI$-->
    </row>
    <row r="739" spans="1:16" ht="187.666666666667" customHeight="1" thickTop="1" thickBot="1">
      <c r="B739" s="32" t="s">
        <v>3726</v>
      </c>
      <c r="C739" s="23" t="s">
        <v>3727</v>
      </c>
      <c r="D739" s="62" t="s">
        <v>3728</v>
      </c>
      <c r="E739" s="32">
        <v/>
      </c>
      <c r="F739" s="33">
        <v/>
      </c>
      <c r="G739" s="34">
        <v/>
      </c>
      <c r="H739" s="35">
        <v/>
      </c>
      <c r="I739" s="36">
        <f/>
        <v/>
      </c>
      <c r="J739" s="32">
        <v/>
      </c>
      <c r="K739" s="32">
        <f/>
        <v/>
      </c>
      <c r="L739" s="32" t="s">
        <v/>
      </c>
      <c r="M739" s="32" t="s">
        <v/>
      </c>
      <c r="N739" s="32" t="s">
        <v/>
      </c>
      <!--$VAR_NUOVA_CELLA_PREZZI$-->
    </row>
    <row r="740" spans="1:16" ht="10.5" customHeight="1" thickTop="1" thickBot="1">
      <c r="B740" s="32" t="s">
        <v/>
      </c>
      <c r="C740" s="23" t="s">
        <v/>
      </c>
      <c r="D740" s="23" t="s">
        <v>3729</v>
      </c>
      <c r="E740" s="32">
        <v/>
      </c>
      <c r="F740" s="33">
        <v/>
      </c>
      <c r="G740" s="34">
        <v/>
      </c>
      <c r="H740" s="35">
        <v/>
      </c>
      <c r="I740" s="36">
        <f/>
        <v/>
      </c>
      <c r="J740" s="32">
        <v/>
      </c>
      <c r="K740" s="32">
        <f/>
        <v/>
      </c>
      <c r="L740" s="32" t="s">
        <v/>
      </c>
      <c r="M740" s="32" t="s">
        <v/>
      </c>
      <c r="N740" s="32" t="s">
        <v/>
      </c>
      <!--$VAR_NUOVA_CELLA_PREZZI$-->
    </row>
    <row r="741" spans="1:16" ht="10.5" customHeight="1" thickTop="1" thickBot="1">
      <c r="B741" s="32" t="s">
        <v/>
      </c>
      <c r="C741" s="23" t="s">
        <v/>
      </c>
      <c r="D741" s="23" t="s">
        <v>3730</v>
      </c>
      <c r="E741" s="32">
        <v/>
      </c>
      <c r="F741" s="33">
        <v/>
      </c>
      <c r="G741" s="34">
        <v/>
      </c>
      <c r="H741" s="35">
        <v>0</v>
      </c>
      <c r="I741" s="36">
        <f>ROUND(PRODUCT(E741:H741),2)</f>
        <v>0.00</v>
      </c>
      <c r="J741" s="32">
        <v/>
      </c>
      <c r="K741" s="32">
        <f/>
        <v/>
      </c>
      <c r="L741" s="32" t="s">
        <v/>
      </c>
      <c r="M741" s="32" t="s">
        <v/>
      </c>
      <c r="N741" s="32" t="s">
        <v/>
      </c>
      <!--$VAR_NUOVA_CELLA_PREZZI$-->
    </row>
    <row r="742" spans="1:16" ht="10.5" customHeight="1" thickTop="1" thickBot="1">
      <c r="B742" s="32" t="s">
        <v/>
      </c>
      <c r="C742" s="23" t="s">
        <v/>
      </c>
      <c r="D742" s="23" t="s">
        <v>3737</v>
      </c>
      <c r="E742" s="32">
        <v>1.00</v>
      </c>
      <c r="F742" s="33">
        <v/>
      </c>
      <c r="G742" s="34">
        <v/>
      </c>
      <c r="H742" s="35">
        <v/>
      </c>
      <c r="I742" s="36">
        <f>ROUND(PRODUCT(E742:H742),2)</f>
        <v>1.00</v>
      </c>
      <c r="J742" s="32">
        <v/>
      </c>
      <c r="K742" s="32">
        <f/>
        <v/>
      </c>
      <c r="L742" s="32" t="s">
        <v/>
      </c>
      <c r="M742" s="32" t="s">
        <v/>
      </c>
      <c r="N742" s="32" t="s">
        <v/>
      </c>
      <!--$VAR_NUOVA_CELLA_PREZZI$-->
    </row>
    <row r="743" spans="1:16" ht="10.5" customHeight="1" thickTop="1" thickBot="1">
      <c r="B743" s="32" t="s">
        <v/>
      </c>
      <c r="C743" s="23" t="s">
        <v/>
      </c>
      <c r="D743" s="32" t="s">
        <v/>
      </c>
      <c r="E743" s="32">
        <v/>
      </c>
      <c r="F743" s="33">
        <v/>
      </c>
      <c r="G743" s="34">
        <v/>
      </c>
      <c r="H743" s="35">
        <v/>
      </c>
      <c r="I743" s="36">
        <f/>
        <v/>
      </c>
      <c r="J743" s="32">
        <v/>
      </c>
      <c r="K743" s="32">
        <f/>
        <v/>
      </c>
      <c r="L743" s="32" t="s">
        <v/>
      </c>
      <c r="M743" s="32" t="s">
        <v/>
      </c>
      <c r="N743" s="32" t="s">
        <v>3744</v>
      </c>
      <!--$VAR_NUOVA_CELLA_PREZZI$-->
    </row>
    <row r="744" spans="1:16" ht="10.5" customHeight="1" thickTop="1" thickBot="1">
      <c r="B744" s="32" t="s">
        <v/>
      </c>
      <c r="C744" s="23" t="s">
        <v/>
      </c>
      <c r="D744" s="32" t="s">
        <v>3745</v>
      </c>
      <c r="E744" s="32">
        <v/>
      </c>
      <c r="F744" s="33">
        <v/>
      </c>
      <c r="G744" s="34">
        <v/>
      </c>
      <c r="H744" s="35">
        <v/>
      </c>
      <c r="I744" s="36">
        <f>ROUND(SUM(I740:I743),2)</f>
        <v>1.00</v>
      </c>
      <c r="J744" s="32">
        <v>2085.49</v>
      </c>
      <c r="K744" s="32">
        <f>ROUND(PRODUCT(I744:J744),2)</f>
        <v>2085.49</v>
      </c>
      <c r="L744" s="32" t="s">
        <v/>
      </c>
      <c r="M744" s="32" t="s">
        <v/>
      </c>
      <c r="N744" s="32" t="s">
        <v/>
      </c>
      <!--$VAR_NUOVA_CELLA_PREZZI$-->
    </row>
    <row r="745" spans="1:16" ht="10.5" customHeight="1" thickTop="1" thickBot="1">
      <c r="B745" s="32" t="s">
        <v/>
      </c>
      <c r="C745" s="23" t="s">
        <v/>
      </c>
      <c r="D745" s="32" t="s">
        <v>3751</v>
      </c>
      <c r="E745" s="32">
        <v/>
      </c>
      <c r="F745" s="33">
        <v/>
      </c>
      <c r="G745" s="34">
        <v/>
      </c>
      <c r="H745" s="35">
        <v/>
      </c>
      <c r="I745" s="36">
        <f/>
        <v/>
      </c>
      <c r="J745" s="32">
        <v/>
      </c>
      <c r="K745" s="32">
        <f/>
        <v/>
      </c>
      <c r="L745" s="32" t="s">
        <v/>
      </c>
      <c r="M745" s="32" t="s">
        <v/>
      </c>
      <c r="N745" s="32" t="s">
        <v/>
      </c>
      <!--$VAR_NUOVA_CELLA_PREZZI$-->
    </row>
    <row r="746" spans="1:16" ht="63.6666666666667" customHeight="1" thickTop="1" thickBot="1">
      <c r="B746" s="32" t="s">
        <v>3752</v>
      </c>
      <c r="C746" s="23" t="s">
        <v>3753</v>
      </c>
      <c r="D746" s="62" t="s">
        <v>3754</v>
      </c>
      <c r="E746" s="32">
        <v/>
      </c>
      <c r="F746" s="33">
        <v/>
      </c>
      <c r="G746" s="34">
        <v/>
      </c>
      <c r="H746" s="35">
        <v/>
      </c>
      <c r="I746" s="36">
        <f/>
        <v/>
      </c>
      <c r="J746" s="32">
        <v/>
      </c>
      <c r="K746" s="32">
        <f/>
        <v/>
      </c>
      <c r="L746" s="32" t="s">
        <v/>
      </c>
      <c r="M746" s="32" t="s">
        <v/>
      </c>
      <c r="N746" s="32" t="s">
        <v/>
      </c>
      <!--$VAR_NUOVA_CELLA_PREZZI$-->
    </row>
    <row r="747" spans="1:16" ht="10.5" customHeight="1" thickTop="1" thickBot="1">
      <c r="B747" s="32" t="s">
        <v/>
      </c>
      <c r="C747" s="23" t="s">
        <v/>
      </c>
      <c r="D747" s="23" t="s">
        <v>3755</v>
      </c>
      <c r="E747" s="32">
        <v/>
      </c>
      <c r="F747" s="33">
        <v/>
      </c>
      <c r="G747" s="34">
        <v/>
      </c>
      <c r="H747" s="35">
        <v/>
      </c>
      <c r="I747" s="36">
        <f/>
        <v/>
      </c>
      <c r="J747" s="32">
        <v/>
      </c>
      <c r="K747" s="32">
        <f/>
        <v/>
      </c>
      <c r="L747" s="32" t="s">
        <v/>
      </c>
      <c r="M747" s="32" t="s">
        <v/>
      </c>
      <c r="N747" s="32" t="s">
        <v/>
      </c>
      <!--$VAR_NUOVA_CELLA_PREZZI$-->
    </row>
    <row r="748" spans="1:16" ht="10.5" customHeight="1" thickTop="1" thickBot="1">
      <c r="B748" s="32" t="s">
        <v/>
      </c>
      <c r="C748" s="23" t="s">
        <v/>
      </c>
      <c r="D748" s="23" t="s">
        <v>3756</v>
      </c>
      <c r="E748" s="32">
        <v/>
      </c>
      <c r="F748" s="33">
        <v/>
      </c>
      <c r="G748" s="34">
        <v/>
      </c>
      <c r="H748" s="35">
        <v>0</v>
      </c>
      <c r="I748" s="36">
        <f>ROUND(PRODUCT(E748:H748),2)</f>
        <v>0.00</v>
      </c>
      <c r="J748" s="32">
        <v/>
      </c>
      <c r="K748" s="32">
        <f/>
        <v/>
      </c>
      <c r="L748" s="32" t="s">
        <v/>
      </c>
      <c r="M748" s="32" t="s">
        <v/>
      </c>
      <c r="N748" s="32" t="s">
        <v/>
      </c>
      <!--$VAR_NUOVA_CELLA_PREZZI$-->
    </row>
    <row r="749" spans="1:16" ht="10.5" customHeight="1" thickTop="1" thickBot="1">
      <c r="B749" s="32" t="s">
        <v/>
      </c>
      <c r="C749" s="23" t="s">
        <v/>
      </c>
      <c r="D749" s="23" t="s">
        <v>3763</v>
      </c>
      <c r="E749" s="32">
        <v/>
      </c>
      <c r="F749" s="33">
        <v/>
      </c>
      <c r="G749" s="34">
        <v/>
      </c>
      <c r="H749" s="35">
        <v>0</v>
      </c>
      <c r="I749" s="36">
        <f>ROUND(PRODUCT(E749:H749),2)</f>
        <v>0.00</v>
      </c>
      <c r="J749" s="32">
        <v/>
      </c>
      <c r="K749" s="32">
        <f/>
        <v/>
      </c>
      <c r="L749" s="32" t="s">
        <v/>
      </c>
      <c r="M749" s="32" t="s">
        <v/>
      </c>
      <c r="N749" s="32" t="s">
        <v/>
      </c>
      <!--$VAR_NUOVA_CELLA_PREZZI$-->
    </row>
    <row r="750" spans="1:16" ht="10.5" customHeight="1" thickTop="1" thickBot="1">
      <c r="B750" s="32" t="s">
        <v/>
      </c>
      <c r="C750" s="23" t="s">
        <v/>
      </c>
      <c r="D750" s="23" t="s">
        <v>3770</v>
      </c>
      <c r="E750" s="32">
        <v>11.31</v>
      </c>
      <c r="F750" s="33">
        <v/>
      </c>
      <c r="G750" s="34">
        <v/>
      </c>
      <c r="H750" s="35">
        <v/>
      </c>
      <c r="I750" s="36">
        <f>ROUND(PRODUCT(E750:H750),2)</f>
        <v>11.31</v>
      </c>
      <c r="J750" s="32">
        <v/>
      </c>
      <c r="K750" s="32">
        <f/>
        <v/>
      </c>
      <c r="L750" s="32" t="s">
        <v/>
      </c>
      <c r="M750" s="32" t="s">
        <v/>
      </c>
      <c r="N750" s="32" t="s">
        <v/>
      </c>
      <!--$VAR_NUOVA_CELLA_PREZZI$-->
    </row>
    <row r="751" spans="1:16" ht="10.5" customHeight="1" thickTop="1" thickBot="1">
      <c r="B751" s="32" t="s">
        <v/>
      </c>
      <c r="C751" s="23" t="s">
        <v/>
      </c>
      <c r="D751" s="23" t="s">
        <v>3777</v>
      </c>
      <c r="E751" s="32">
        <v/>
      </c>
      <c r="F751" s="33">
        <v/>
      </c>
      <c r="G751" s="34">
        <v/>
      </c>
      <c r="H751" s="35">
        <v>0</v>
      </c>
      <c r="I751" s="36">
        <f>ROUND(PRODUCT(E751:H751),2)</f>
        <v>0.00</v>
      </c>
      <c r="J751" s="32">
        <v/>
      </c>
      <c r="K751" s="32">
        <f/>
        <v/>
      </c>
      <c r="L751" s="32" t="s">
        <v/>
      </c>
      <c r="M751" s="32" t="s">
        <v/>
      </c>
      <c r="N751" s="32" t="s">
        <v/>
      </c>
      <!--$VAR_NUOVA_CELLA_PREZZI$-->
    </row>
    <row r="752" spans="1:16" ht="10.5" customHeight="1" thickTop="1" thickBot="1">
      <c r="B752" s="32" t="s">
        <v/>
      </c>
      <c r="C752" s="23" t="s">
        <v/>
      </c>
      <c r="D752" s="23" t="s">
        <v>3784</v>
      </c>
      <c r="E752" s="32">
        <v>16.45</v>
      </c>
      <c r="F752" s="33">
        <v/>
      </c>
      <c r="G752" s="34">
        <v/>
      </c>
      <c r="H752" s="35">
        <v/>
      </c>
      <c r="I752" s="36">
        <f>ROUND(PRODUCT(E752:H752),2)</f>
        <v>16.45</v>
      </c>
      <c r="J752" s="32">
        <v/>
      </c>
      <c r="K752" s="32">
        <f/>
        <v/>
      </c>
      <c r="L752" s="32" t="s">
        <v/>
      </c>
      <c r="M752" s="32" t="s">
        <v/>
      </c>
      <c r="N752" s="32" t="s">
        <v/>
      </c>
      <!--$VAR_NUOVA_CELLA_PREZZI$-->
    </row>
    <row r="753" spans="1:16" ht="10.5" customHeight="1" thickTop="1" thickBot="1">
      <c r="B753" s="32" t="s">
        <v/>
      </c>
      <c r="C753" s="23" t="s">
        <v/>
      </c>
      <c r="D753" s="23" t="s">
        <v>3791</v>
      </c>
      <c r="E753" s="32">
        <v>6.10</v>
      </c>
      <c r="F753" s="33">
        <v/>
      </c>
      <c r="G753" s="34">
        <v/>
      </c>
      <c r="H753" s="35">
        <v/>
      </c>
      <c r="I753" s="36">
        <f>ROUND(PRODUCT(E753:H753),2)</f>
        <v>6.10</v>
      </c>
      <c r="J753" s="32">
        <v/>
      </c>
      <c r="K753" s="32">
        <f/>
        <v/>
      </c>
      <c r="L753" s="32" t="s">
        <v/>
      </c>
      <c r="M753" s="32" t="s">
        <v/>
      </c>
      <c r="N753" s="32" t="s">
        <v/>
      </c>
      <!--$VAR_NUOVA_CELLA_PREZZI$-->
    </row>
    <row r="754" spans="1:16" ht="10.5" customHeight="1" thickTop="1" thickBot="1">
      <c r="B754" s="32" t="s">
        <v/>
      </c>
      <c r="C754" s="23" t="s">
        <v/>
      </c>
      <c r="D754" s="23" t="s">
        <v>3798</v>
      </c>
      <c r="E754" s="32">
        <v>17.04</v>
      </c>
      <c r="F754" s="33">
        <v/>
      </c>
      <c r="G754" s="34">
        <v/>
      </c>
      <c r="H754" s="35">
        <v/>
      </c>
      <c r="I754" s="36">
        <f>ROUND(PRODUCT(E754:H754),2)</f>
        <v>17.04</v>
      </c>
      <c r="J754" s="32">
        <v/>
      </c>
      <c r="K754" s="32">
        <f/>
        <v/>
      </c>
      <c r="L754" s="32" t="s">
        <v/>
      </c>
      <c r="M754" s="32" t="s">
        <v/>
      </c>
      <c r="N754" s="32" t="s">
        <v/>
      </c>
      <!--$VAR_NUOVA_CELLA_PREZZI$-->
    </row>
    <row r="755" spans="1:16" ht="10.5" customHeight="1" thickTop="1" thickBot="1">
      <c r="B755" s="32" t="s">
        <v/>
      </c>
      <c r="C755" s="23" t="s">
        <v/>
      </c>
      <c r="D755" s="23" t="s">
        <v>3805</v>
      </c>
      <c r="E755" s="32">
        <v>48.90</v>
      </c>
      <c r="F755" s="33">
        <v/>
      </c>
      <c r="G755" s="34">
        <v/>
      </c>
      <c r="H755" s="35">
        <v/>
      </c>
      <c r="I755" s="36">
        <f>ROUND(PRODUCT(E755:H755),2)</f>
        <v>48.90</v>
      </c>
      <c r="J755" s="32">
        <v/>
      </c>
      <c r="K755" s="32">
        <f/>
        <v/>
      </c>
      <c r="L755" s="32" t="s">
        <v/>
      </c>
      <c r="M755" s="32" t="s">
        <v/>
      </c>
      <c r="N755" s="32" t="s">
        <v/>
      </c>
      <!--$VAR_NUOVA_CELLA_PREZZI$-->
    </row>
    <row r="756" spans="1:16" ht="10.5" customHeight="1" thickTop="1" thickBot="1">
      <c r="B756" s="32" t="s">
        <v/>
      </c>
      <c r="C756" s="23" t="s">
        <v/>
      </c>
      <c r="D756" s="23" t="s">
        <v>3812</v>
      </c>
      <c r="E756" s="32">
        <v>5.08</v>
      </c>
      <c r="F756" s="33">
        <v/>
      </c>
      <c r="G756" s="34">
        <v/>
      </c>
      <c r="H756" s="35">
        <v/>
      </c>
      <c r="I756" s="36">
        <f>ROUND(PRODUCT(E756:H756),2)</f>
        <v>5.08</v>
      </c>
      <c r="J756" s="32">
        <v/>
      </c>
      <c r="K756" s="32">
        <f/>
        <v/>
      </c>
      <c r="L756" s="32" t="s">
        <v/>
      </c>
      <c r="M756" s="32" t="s">
        <v/>
      </c>
      <c r="N756" s="32" t="s">
        <v/>
      </c>
      <!--$VAR_NUOVA_CELLA_PREZZI$-->
    </row>
    <row r="757" spans="1:16" ht="10.5" customHeight="1" thickTop="1" thickBot="1">
      <c r="B757" s="32" t="s">
        <v/>
      </c>
      <c r="C757" s="23" t="s">
        <v/>
      </c>
      <c r="D757" s="23" t="s">
        <v>3819</v>
      </c>
      <c r="E757" s="32">
        <v>7.18</v>
      </c>
      <c r="F757" s="33">
        <v/>
      </c>
      <c r="G757" s="34">
        <v/>
      </c>
      <c r="H757" s="35">
        <v/>
      </c>
      <c r="I757" s="36">
        <f>ROUND(PRODUCT(E757:H757),2)</f>
        <v>7.18</v>
      </c>
      <c r="J757" s="32">
        <v/>
      </c>
      <c r="K757" s="32">
        <f/>
        <v/>
      </c>
      <c r="L757" s="32" t="s">
        <v/>
      </c>
      <c r="M757" s="32" t="s">
        <v/>
      </c>
      <c r="N757" s="32" t="s">
        <v/>
      </c>
      <!--$VAR_NUOVA_CELLA_PREZZI$-->
    </row>
    <row r="758" spans="1:16" ht="10.5" customHeight="1" thickTop="1" thickBot="1">
      <c r="B758" s="32" t="s">
        <v/>
      </c>
      <c r="C758" s="23" t="s">
        <v/>
      </c>
      <c r="D758" s="23" t="s">
        <v>3826</v>
      </c>
      <c r="E758" s="32">
        <v>7.18</v>
      </c>
      <c r="F758" s="33">
        <v/>
      </c>
      <c r="G758" s="34">
        <v/>
      </c>
      <c r="H758" s="35">
        <v/>
      </c>
      <c r="I758" s="36">
        <f>ROUND(PRODUCT(E758:H758),2)</f>
        <v>7.18</v>
      </c>
      <c r="J758" s="32">
        <v/>
      </c>
      <c r="K758" s="32">
        <f/>
        <v/>
      </c>
      <c r="L758" s="32" t="s">
        <v/>
      </c>
      <c r="M758" s="32" t="s">
        <v/>
      </c>
      <c r="N758" s="32" t="s">
        <v/>
      </c>
      <!--$VAR_NUOVA_CELLA_PREZZI$-->
    </row>
    <row r="759" spans="1:16" ht="10.5" customHeight="1" thickTop="1" thickBot="1">
      <c r="B759" s="32" t="s">
        <v/>
      </c>
      <c r="C759" s="23" t="s">
        <v/>
      </c>
      <c r="D759" s="23" t="s">
        <v>3833</v>
      </c>
      <c r="E759" s="32">
        <v>24.75</v>
      </c>
      <c r="F759" s="33">
        <v/>
      </c>
      <c r="G759" s="34">
        <v/>
      </c>
      <c r="H759" s="35">
        <v/>
      </c>
      <c r="I759" s="36">
        <f>ROUND(PRODUCT(E759:H759),2)</f>
        <v>24.75</v>
      </c>
      <c r="J759" s="32">
        <v/>
      </c>
      <c r="K759" s="32">
        <f/>
        <v/>
      </c>
      <c r="L759" s="32" t="s">
        <v/>
      </c>
      <c r="M759" s="32" t="s">
        <v/>
      </c>
      <c r="N759" s="32" t="s">
        <v/>
      </c>
      <!--$VAR_NUOVA_CELLA_PREZZI$-->
    </row>
    <row r="760" spans="1:16" ht="10.5" customHeight="1" thickTop="1" thickBot="1">
      <c r="B760" s="32" t="s">
        <v/>
      </c>
      <c r="C760" s="23" t="s">
        <v/>
      </c>
      <c r="D760" s="23" t="s">
        <v>3840</v>
      </c>
      <c r="E760" s="32">
        <v>125.75</v>
      </c>
      <c r="F760" s="33">
        <v/>
      </c>
      <c r="G760" s="34">
        <v/>
      </c>
      <c r="H760" s="35">
        <v/>
      </c>
      <c r="I760" s="36">
        <f>ROUND(PRODUCT(E760:H760),2)</f>
        <v>125.75</v>
      </c>
      <c r="J760" s="32">
        <v/>
      </c>
      <c r="K760" s="32">
        <f/>
        <v/>
      </c>
      <c r="L760" s="32" t="s">
        <v/>
      </c>
      <c r="M760" s="32" t="s">
        <v/>
      </c>
      <c r="N760" s="32" t="s">
        <v/>
      </c>
      <!--$VAR_NUOVA_CELLA_PREZZI$-->
    </row>
    <row r="761" spans="1:16" ht="10.5" customHeight="1" thickTop="1" thickBot="1">
      <c r="B761" s="32" t="s">
        <v/>
      </c>
      <c r="C761" s="23" t="s">
        <v/>
      </c>
      <c r="D761" s="23" t="s">
        <v>3847</v>
      </c>
      <c r="E761" s="32">
        <v>49.86</v>
      </c>
      <c r="F761" s="33">
        <v/>
      </c>
      <c r="G761" s="34">
        <v/>
      </c>
      <c r="H761" s="35">
        <v/>
      </c>
      <c r="I761" s="36">
        <f>ROUND(PRODUCT(E761:H761),2)</f>
        <v>49.86</v>
      </c>
      <c r="J761" s="32">
        <v/>
      </c>
      <c r="K761" s="32">
        <f/>
        <v/>
      </c>
      <c r="L761" s="32" t="s">
        <v/>
      </c>
      <c r="M761" s="32" t="s">
        <v/>
      </c>
      <c r="N761" s="32" t="s">
        <v/>
      </c>
      <!--$VAR_NUOVA_CELLA_PREZZI$-->
    </row>
    <row r="762" spans="1:16" ht="10.5" customHeight="1" thickTop="1" thickBot="1">
      <c r="B762" s="32" t="s">
        <v/>
      </c>
      <c r="C762" s="23" t="s">
        <v/>
      </c>
      <c r="D762" s="23" t="s">
        <v>3854</v>
      </c>
      <c r="E762" s="32">
        <v>11.48</v>
      </c>
      <c r="F762" s="33">
        <v/>
      </c>
      <c r="G762" s="34">
        <v/>
      </c>
      <c r="H762" s="35">
        <v/>
      </c>
      <c r="I762" s="36">
        <f>ROUND(PRODUCT(E762:H762),2)</f>
        <v>11.48</v>
      </c>
      <c r="J762" s="32">
        <v/>
      </c>
      <c r="K762" s="32">
        <f/>
        <v/>
      </c>
      <c r="L762" s="32" t="s">
        <v/>
      </c>
      <c r="M762" s="32" t="s">
        <v/>
      </c>
      <c r="N762" s="32" t="s">
        <v/>
      </c>
      <!--$VAR_NUOVA_CELLA_PREZZI$-->
    </row>
    <row r="763" spans="1:16" ht="10.5" customHeight="1" thickTop="1" thickBot="1">
      <c r="B763" s="32" t="s">
        <v/>
      </c>
      <c r="C763" s="23" t="s">
        <v/>
      </c>
      <c r="D763" s="23" t="s">
        <v>3861</v>
      </c>
      <c r="E763" s="32">
        <v>4.70</v>
      </c>
      <c r="F763" s="33">
        <v/>
      </c>
      <c r="G763" s="34">
        <v/>
      </c>
      <c r="H763" s="35">
        <v/>
      </c>
      <c r="I763" s="36">
        <f>ROUND(PRODUCT(E763:H763),2)</f>
        <v>4.70</v>
      </c>
      <c r="J763" s="32">
        <v/>
      </c>
      <c r="K763" s="32">
        <f/>
        <v/>
      </c>
      <c r="L763" s="32" t="s">
        <v/>
      </c>
      <c r="M763" s="32" t="s">
        <v/>
      </c>
      <c r="N763" s="32" t="s">
        <v/>
      </c>
      <!--$VAR_NUOVA_CELLA_PREZZI$-->
    </row>
    <row r="764" spans="1:16" ht="10.5" customHeight="1" thickTop="1" thickBot="1">
      <c r="B764" s="32" t="s">
        <v/>
      </c>
      <c r="C764" s="23" t="s">
        <v/>
      </c>
      <c r="D764" s="23" t="s">
        <v>3868</v>
      </c>
      <c r="E764" s="32">
        <v>7.49</v>
      </c>
      <c r="F764" s="33">
        <v/>
      </c>
      <c r="G764" s="34">
        <v/>
      </c>
      <c r="H764" s="35">
        <v/>
      </c>
      <c r="I764" s="36">
        <f>ROUND(PRODUCT(E764:H764),2)</f>
        <v>7.49</v>
      </c>
      <c r="J764" s="32">
        <v/>
      </c>
      <c r="K764" s="32">
        <f/>
        <v/>
      </c>
      <c r="L764" s="32" t="s">
        <v/>
      </c>
      <c r="M764" s="32" t="s">
        <v/>
      </c>
      <c r="N764" s="32" t="s">
        <v/>
      </c>
      <!--$VAR_NUOVA_CELLA_PREZZI$-->
    </row>
    <row r="765" spans="1:16" ht="10.5" customHeight="1" thickTop="1" thickBot="1">
      <c r="B765" s="32" t="s">
        <v/>
      </c>
      <c r="C765" s="23" t="s">
        <v/>
      </c>
      <c r="D765" s="23" t="s">
        <v>3875</v>
      </c>
      <c r="E765" s="32">
        <v>42.03</v>
      </c>
      <c r="F765" s="33">
        <v/>
      </c>
      <c r="G765" s="34">
        <v/>
      </c>
      <c r="H765" s="35">
        <v/>
      </c>
      <c r="I765" s="36">
        <f>ROUND(PRODUCT(E765:H765),2)</f>
        <v>42.03</v>
      </c>
      <c r="J765" s="32">
        <v/>
      </c>
      <c r="K765" s="32">
        <f/>
        <v/>
      </c>
      <c r="L765" s="32" t="s">
        <v/>
      </c>
      <c r="M765" s="32" t="s">
        <v/>
      </c>
      <c r="N765" s="32" t="s">
        <v/>
      </c>
      <!--$VAR_NUOVA_CELLA_PREZZI$-->
    </row>
    <row r="766" spans="1:16" ht="10.5" customHeight="1" thickTop="1" thickBot="1">
      <c r="B766" s="32" t="s">
        <v/>
      </c>
      <c r="C766" s="23" t="s">
        <v/>
      </c>
      <c r="D766" s="23" t="s">
        <v>3882</v>
      </c>
      <c r="E766" s="32">
        <v>23.18</v>
      </c>
      <c r="F766" s="33">
        <v/>
      </c>
      <c r="G766" s="34">
        <v/>
      </c>
      <c r="H766" s="35">
        <v/>
      </c>
      <c r="I766" s="36">
        <f>ROUND(PRODUCT(E766:H766),2)</f>
        <v>23.18</v>
      </c>
      <c r="J766" s="32">
        <v/>
      </c>
      <c r="K766" s="32">
        <f/>
        <v/>
      </c>
      <c r="L766" s="32" t="s">
        <v/>
      </c>
      <c r="M766" s="32" t="s">
        <v/>
      </c>
      <c r="N766" s="32" t="s">
        <v/>
      </c>
      <!--$VAR_NUOVA_CELLA_PREZZI$-->
    </row>
    <row r="767" spans="1:16" ht="10.5" customHeight="1" thickTop="1" thickBot="1">
      <c r="B767" s="32" t="s">
        <v/>
      </c>
      <c r="C767" s="23" t="s">
        <v/>
      </c>
      <c r="D767" s="23" t="s">
        <v>3889</v>
      </c>
      <c r="E767" s="32">
        <v>11.24</v>
      </c>
      <c r="F767" s="33">
        <v/>
      </c>
      <c r="G767" s="34">
        <v/>
      </c>
      <c r="H767" s="35">
        <v/>
      </c>
      <c r="I767" s="36">
        <f>ROUND(PRODUCT(E767:H767),2)</f>
        <v>11.24</v>
      </c>
      <c r="J767" s="32">
        <v/>
      </c>
      <c r="K767" s="32">
        <f/>
        <v/>
      </c>
      <c r="L767" s="32" t="s">
        <v/>
      </c>
      <c r="M767" s="32" t="s">
        <v/>
      </c>
      <c r="N767" s="32" t="s">
        <v/>
      </c>
      <!--$VAR_NUOVA_CELLA_PREZZI$-->
    </row>
    <row r="768" spans="1:16" ht="10.5" customHeight="1" thickTop="1" thickBot="1">
      <c r="B768" s="32" t="s">
        <v/>
      </c>
      <c r="C768" s="23" t="s">
        <v/>
      </c>
      <c r="D768" s="23" t="s">
        <v>3896</v>
      </c>
      <c r="E768" s="32">
        <v/>
      </c>
      <c r="F768" s="33">
        <v/>
      </c>
      <c r="G768" s="34">
        <v/>
      </c>
      <c r="H768" s="35">
        <v>0</v>
      </c>
      <c r="I768" s="36">
        <f>ROUND(PRODUCT(E768:H768),2)</f>
        <v>0.00</v>
      </c>
      <c r="J768" s="32">
        <v/>
      </c>
      <c r="K768" s="32">
        <f/>
        <v/>
      </c>
      <c r="L768" s="32" t="s">
        <v/>
      </c>
      <c r="M768" s="32" t="s">
        <v/>
      </c>
      <c r="N768" s="32" t="s">
        <v/>
      </c>
      <!--$VAR_NUOVA_CELLA_PREZZI$-->
    </row>
    <row r="769" spans="1:16" ht="10.5" customHeight="1" thickTop="1" thickBot="1">
      <c r="B769" s="32" t="s">
        <v/>
      </c>
      <c r="C769" s="23" t="s">
        <v/>
      </c>
      <c r="D769" s="23" t="s">
        <v>3903</v>
      </c>
      <c r="E769" s="32">
        <v>15.80</v>
      </c>
      <c r="F769" s="33">
        <v/>
      </c>
      <c r="G769" s="34">
        <v/>
      </c>
      <c r="H769" s="35">
        <v/>
      </c>
      <c r="I769" s="36">
        <f>ROUND(PRODUCT(E769:H769),2)</f>
        <v>15.80</v>
      </c>
      <c r="J769" s="32">
        <v/>
      </c>
      <c r="K769" s="32">
        <f/>
        <v/>
      </c>
      <c r="L769" s="32" t="s">
        <v/>
      </c>
      <c r="M769" s="32" t="s">
        <v/>
      </c>
      <c r="N769" s="32" t="s">
        <v/>
      </c>
      <!--$VAR_NUOVA_CELLA_PREZZI$-->
    </row>
    <row r="770" spans="1:16" ht="10.5" customHeight="1" thickTop="1" thickBot="1">
      <c r="B770" s="32" t="s">
        <v/>
      </c>
      <c r="C770" s="23" t="s">
        <v/>
      </c>
      <c r="D770" s="23" t="s">
        <v>3910</v>
      </c>
      <c r="E770" s="32">
        <v>3.41</v>
      </c>
      <c r="F770" s="33">
        <v/>
      </c>
      <c r="G770" s="34">
        <v/>
      </c>
      <c r="H770" s="35">
        <v/>
      </c>
      <c r="I770" s="36">
        <f>ROUND(PRODUCT(E770:H770),2)</f>
        <v>3.41</v>
      </c>
      <c r="J770" s="32">
        <v/>
      </c>
      <c r="K770" s="32">
        <f/>
        <v/>
      </c>
      <c r="L770" s="32" t="s">
        <v/>
      </c>
      <c r="M770" s="32" t="s">
        <v/>
      </c>
      <c r="N770" s="32" t="s">
        <v/>
      </c>
      <!--$VAR_NUOVA_CELLA_PREZZI$-->
    </row>
    <row r="771" spans="1:16" ht="10.5" customHeight="1" thickTop="1" thickBot="1">
      <c r="B771" s="32" t="s">
        <v/>
      </c>
      <c r="C771" s="23" t="s">
        <v/>
      </c>
      <c r="D771" s="23" t="s">
        <v>3917</v>
      </c>
      <c r="E771" s="32">
        <v>16.66</v>
      </c>
      <c r="F771" s="33">
        <v/>
      </c>
      <c r="G771" s="34">
        <v/>
      </c>
      <c r="H771" s="35">
        <v/>
      </c>
      <c r="I771" s="36">
        <f>ROUND(PRODUCT(E771:H771),2)</f>
        <v>16.66</v>
      </c>
      <c r="J771" s="32">
        <v/>
      </c>
      <c r="K771" s="32">
        <f/>
        <v/>
      </c>
      <c r="L771" s="32" t="s">
        <v/>
      </c>
      <c r="M771" s="32" t="s">
        <v/>
      </c>
      <c r="N771" s="32" t="s">
        <v/>
      </c>
      <!--$VAR_NUOVA_CELLA_PREZZI$-->
    </row>
    <row r="772" spans="1:16" ht="10.5" customHeight="1" thickTop="1" thickBot="1">
      <c r="B772" s="32" t="s">
        <v/>
      </c>
      <c r="C772" s="23" t="s">
        <v/>
      </c>
      <c r="D772" s="23" t="s">
        <v>3924</v>
      </c>
      <c r="E772" s="32">
        <v/>
      </c>
      <c r="F772" s="33">
        <v/>
      </c>
      <c r="G772" s="34">
        <v/>
      </c>
      <c r="H772" s="35">
        <v>0</v>
      </c>
      <c r="I772" s="36">
        <f>ROUND(PRODUCT(E772:H772),2)</f>
        <v>0.00</v>
      </c>
      <c r="J772" s="32">
        <v/>
      </c>
      <c r="K772" s="32">
        <f/>
        <v/>
      </c>
      <c r="L772" s="32" t="s">
        <v/>
      </c>
      <c r="M772" s="32" t="s">
        <v/>
      </c>
      <c r="N772" s="32" t="s">
        <v/>
      </c>
      <!--$VAR_NUOVA_CELLA_PREZZI$-->
    </row>
    <row r="773" spans="1:16" ht="10.5" customHeight="1" thickTop="1" thickBot="1">
      <c r="B773" s="32" t="s">
        <v/>
      </c>
      <c r="C773" s="23" t="s">
        <v/>
      </c>
      <c r="D773" s="23" t="s">
        <v>3931</v>
      </c>
      <c r="E773" s="32">
        <v>16.13</v>
      </c>
      <c r="F773" s="33">
        <v/>
      </c>
      <c r="G773" s="34">
        <v/>
      </c>
      <c r="H773" s="35">
        <v/>
      </c>
      <c r="I773" s="36">
        <f>ROUND(PRODUCT(E773:H773),2)</f>
        <v>16.13</v>
      </c>
      <c r="J773" s="32">
        <v/>
      </c>
      <c r="K773" s="32">
        <f/>
        <v/>
      </c>
      <c r="L773" s="32" t="s">
        <v/>
      </c>
      <c r="M773" s="32" t="s">
        <v/>
      </c>
      <c r="N773" s="32" t="s">
        <v/>
      </c>
      <!--$VAR_NUOVA_CELLA_PREZZI$-->
    </row>
    <row r="774" spans="1:16" ht="10.5" customHeight="1" thickTop="1" thickBot="1">
      <c r="B774" s="32" t="s">
        <v/>
      </c>
      <c r="C774" s="23" t="s">
        <v/>
      </c>
      <c r="D774" s="23" t="s">
        <v>3938</v>
      </c>
      <c r="E774" s="32">
        <v>24.38</v>
      </c>
      <c r="F774" s="33">
        <v/>
      </c>
      <c r="G774" s="34">
        <v/>
      </c>
      <c r="H774" s="35">
        <v/>
      </c>
      <c r="I774" s="36">
        <f>ROUND(PRODUCT(E774:H774),2)</f>
        <v>24.38</v>
      </c>
      <c r="J774" s="32">
        <v/>
      </c>
      <c r="K774" s="32">
        <f/>
        <v/>
      </c>
      <c r="L774" s="32" t="s">
        <v/>
      </c>
      <c r="M774" s="32" t="s">
        <v/>
      </c>
      <c r="N774" s="32" t="s">
        <v/>
      </c>
      <!--$VAR_NUOVA_CELLA_PREZZI$-->
    </row>
    <row r="775" spans="1:16" ht="10.5" customHeight="1" thickTop="1" thickBot="1">
      <c r="B775" s="32" t="s">
        <v/>
      </c>
      <c r="C775" s="23" t="s">
        <v/>
      </c>
      <c r="D775" s="23" t="s">
        <v>3945</v>
      </c>
      <c r="E775" s="32">
        <v>4.78</v>
      </c>
      <c r="F775" s="33">
        <v/>
      </c>
      <c r="G775" s="34">
        <v/>
      </c>
      <c r="H775" s="35">
        <v/>
      </c>
      <c r="I775" s="36">
        <f>ROUND(PRODUCT(E775:H775),2)</f>
        <v>4.78</v>
      </c>
      <c r="J775" s="32">
        <v/>
      </c>
      <c r="K775" s="32">
        <f/>
        <v/>
      </c>
      <c r="L775" s="32" t="s">
        <v/>
      </c>
      <c r="M775" s="32" t="s">
        <v/>
      </c>
      <c r="N775" s="32" t="s">
        <v/>
      </c>
      <!--$VAR_NUOVA_CELLA_PREZZI$-->
    </row>
    <row r="776" spans="1:16" ht="10.5" customHeight="1" thickTop="1" thickBot="1">
      <c r="B776" s="32" t="s">
        <v/>
      </c>
      <c r="C776" s="23" t="s">
        <v/>
      </c>
      <c r="D776" s="23" t="s">
        <v>3952</v>
      </c>
      <c r="E776" s="32">
        <v>15.16</v>
      </c>
      <c r="F776" s="33">
        <v/>
      </c>
      <c r="G776" s="34">
        <v/>
      </c>
      <c r="H776" s="35">
        <v/>
      </c>
      <c r="I776" s="36">
        <f>ROUND(PRODUCT(E776:H776),2)</f>
        <v>15.16</v>
      </c>
      <c r="J776" s="32">
        <v/>
      </c>
      <c r="K776" s="32">
        <f/>
        <v/>
      </c>
      <c r="L776" s="32" t="s">
        <v/>
      </c>
      <c r="M776" s="32" t="s">
        <v/>
      </c>
      <c r="N776" s="32" t="s">
        <v/>
      </c>
      <!--$VAR_NUOVA_CELLA_PREZZI$-->
    </row>
    <row r="777" spans="1:16" ht="10.5" customHeight="1" thickTop="1" thickBot="1">
      <c r="B777" s="32" t="s">
        <v/>
      </c>
      <c r="C777" s="23" t="s">
        <v/>
      </c>
      <c r="D777" s="23" t="s">
        <v>3959</v>
      </c>
      <c r="E777" s="32">
        <v>50.19</v>
      </c>
      <c r="F777" s="33">
        <v/>
      </c>
      <c r="G777" s="34">
        <v/>
      </c>
      <c r="H777" s="35">
        <v/>
      </c>
      <c r="I777" s="36">
        <f>ROUND(PRODUCT(E777:H777),2)</f>
        <v>50.19</v>
      </c>
      <c r="J777" s="32">
        <v/>
      </c>
      <c r="K777" s="32">
        <f/>
        <v/>
      </c>
      <c r="L777" s="32" t="s">
        <v/>
      </c>
      <c r="M777" s="32" t="s">
        <v/>
      </c>
      <c r="N777" s="32" t="s">
        <v/>
      </c>
      <!--$VAR_NUOVA_CELLA_PREZZI$-->
    </row>
    <row r="778" spans="1:16" ht="10.5" customHeight="1" thickTop="1" thickBot="1">
      <c r="B778" s="32" t="s">
        <v/>
      </c>
      <c r="C778" s="23" t="s">
        <v/>
      </c>
      <c r="D778" s="23" t="s">
        <v>3966</v>
      </c>
      <c r="E778" s="32">
        <v>27.45</v>
      </c>
      <c r="F778" s="33">
        <v/>
      </c>
      <c r="G778" s="34">
        <v/>
      </c>
      <c r="H778" s="35">
        <v/>
      </c>
      <c r="I778" s="36">
        <f>ROUND(PRODUCT(E778:H778),2)</f>
        <v>27.45</v>
      </c>
      <c r="J778" s="32">
        <v/>
      </c>
      <c r="K778" s="32">
        <f/>
        <v/>
      </c>
      <c r="L778" s="32" t="s">
        <v/>
      </c>
      <c r="M778" s="32" t="s">
        <v/>
      </c>
      <c r="N778" s="32" t="s">
        <v/>
      </c>
      <!--$VAR_NUOVA_CELLA_PREZZI$-->
    </row>
    <row r="779" spans="1:16" ht="10.5" customHeight="1" thickTop="1" thickBot="1">
      <c r="B779" s="32" t="s">
        <v/>
      </c>
      <c r="C779" s="23" t="s">
        <v/>
      </c>
      <c r="D779" s="23" t="s">
        <v>3973</v>
      </c>
      <c r="E779" s="32">
        <v>11.74</v>
      </c>
      <c r="F779" s="33">
        <v/>
      </c>
      <c r="G779" s="34">
        <v/>
      </c>
      <c r="H779" s="35">
        <v/>
      </c>
      <c r="I779" s="36">
        <f>ROUND(PRODUCT(E779:H779),2)</f>
        <v>11.74</v>
      </c>
      <c r="J779" s="32">
        <v/>
      </c>
      <c r="K779" s="32">
        <f/>
        <v/>
      </c>
      <c r="L779" s="32" t="s">
        <v/>
      </c>
      <c r="M779" s="32" t="s">
        <v/>
      </c>
      <c r="N779" s="32" t="s">
        <v/>
      </c>
      <!--$VAR_NUOVA_CELLA_PREZZI$-->
    </row>
    <row r="780" spans="1:16" ht="10.5" customHeight="1" thickTop="1" thickBot="1">
      <c r="B780" s="32" t="s">
        <v/>
      </c>
      <c r="C780" s="23" t="s">
        <v/>
      </c>
      <c r="D780" s="23" t="s">
        <v>3980</v>
      </c>
      <c r="E780" s="32">
        <v>43.35</v>
      </c>
      <c r="F780" s="33">
        <v/>
      </c>
      <c r="G780" s="34">
        <v/>
      </c>
      <c r="H780" s="35">
        <v/>
      </c>
      <c r="I780" s="36">
        <f>ROUND(PRODUCT(E780:H780),2)</f>
        <v>43.35</v>
      </c>
      <c r="J780" s="32">
        <v/>
      </c>
      <c r="K780" s="32">
        <f/>
        <v/>
      </c>
      <c r="L780" s="32" t="s">
        <v/>
      </c>
      <c r="M780" s="32" t="s">
        <v/>
      </c>
      <c r="N780" s="32" t="s">
        <v/>
      </c>
      <!--$VAR_NUOVA_CELLA_PREZZI$-->
    </row>
    <row r="781" spans="1:16" ht="10.5" customHeight="1" thickTop="1" thickBot="1">
      <c r="B781" s="32" t="s">
        <v/>
      </c>
      <c r="C781" s="23" t="s">
        <v/>
      </c>
      <c r="D781" s="23" t="s">
        <v>3987</v>
      </c>
      <c r="E781" s="32">
        <v>37.01</v>
      </c>
      <c r="F781" s="33">
        <v/>
      </c>
      <c r="G781" s="34">
        <v/>
      </c>
      <c r="H781" s="35">
        <v/>
      </c>
      <c r="I781" s="36">
        <f>ROUND(PRODUCT(E781:H781),2)</f>
        <v>37.01</v>
      </c>
      <c r="J781" s="32">
        <v/>
      </c>
      <c r="K781" s="32">
        <f/>
        <v/>
      </c>
      <c r="L781" s="32" t="s">
        <v/>
      </c>
      <c r="M781" s="32" t="s">
        <v/>
      </c>
      <c r="N781" s="32" t="s">
        <v/>
      </c>
      <!--$VAR_NUOVA_CELLA_PREZZI$-->
    </row>
    <row r="782" spans="1:16" ht="10.5" customHeight="1" thickTop="1" thickBot="1">
      <c r="B782" s="32" t="s">
        <v/>
      </c>
      <c r="C782" s="23" t="s">
        <v/>
      </c>
      <c r="D782" s="32" t="s">
        <v/>
      </c>
      <c r="E782" s="32">
        <v/>
      </c>
      <c r="F782" s="33">
        <v/>
      </c>
      <c r="G782" s="34">
        <v/>
      </c>
      <c r="H782" s="35">
        <v/>
      </c>
      <c r="I782" s="36">
        <f/>
        <v/>
      </c>
      <c r="J782" s="32">
        <v/>
      </c>
      <c r="K782" s="32">
        <f/>
        <v/>
      </c>
      <c r="L782" s="32" t="s">
        <v/>
      </c>
      <c r="M782" s="32" t="s">
        <v/>
      </c>
      <c r="N782" s="32" t="s">
        <v>3994</v>
      </c>
      <!--$VAR_NUOVA_CELLA_PREZZI$-->
    </row>
    <row r="783" spans="1:16" ht="10.5" customHeight="1" thickTop="1" thickBot="1">
      <c r="B783" s="32" t="s">
        <v/>
      </c>
      <c r="C783" s="23" t="s">
        <v/>
      </c>
      <c r="D783" s="32" t="s">
        <v>3995</v>
      </c>
      <c r="E783" s="32">
        <v/>
      </c>
      <c r="F783" s="33">
        <v/>
      </c>
      <c r="G783" s="34">
        <v/>
      </c>
      <c r="H783" s="35">
        <v/>
      </c>
      <c r="I783" s="36">
        <f>ROUND(SUM(I747:I782),2)</f>
        <v>685.78</v>
      </c>
      <c r="J783" s="32">
        <v>27.60</v>
      </c>
      <c r="K783" s="32">
        <f>ROUND(PRODUCT(I783:J783),2)</f>
        <v>18927.53</v>
      </c>
      <c r="L783" s="32" t="s">
        <v/>
      </c>
      <c r="M783" s="32" t="s">
        <v/>
      </c>
      <c r="N783" s="32" t="s">
        <v/>
      </c>
      <!--$VAR_NUOVA_CELLA_PREZZI$-->
    </row>
    <row r="784" spans="1:16" ht="10.5" customHeight="1" thickTop="1" thickBot="1">
      <c r="B784" s="32" t="s">
        <v/>
      </c>
      <c r="C784" s="23" t="s">
        <v/>
      </c>
      <c r="D784" s="32" t="s">
        <v>4001</v>
      </c>
      <c r="E784" s="32">
        <v/>
      </c>
      <c r="F784" s="33">
        <v/>
      </c>
      <c r="G784" s="34">
        <v/>
      </c>
      <c r="H784" s="35">
        <v/>
      </c>
      <c r="I784" s="36">
        <f/>
        <v/>
      </c>
      <c r="J784" s="32">
        <v/>
      </c>
      <c r="K784" s="32">
        <f/>
        <v/>
      </c>
      <c r="L784" s="32" t="s">
        <v/>
      </c>
      <c r="M784" s="32" t="s">
        <v/>
      </c>
      <c r="N784" s="32" t="s">
        <v/>
      </c>
      <!--$VAR_NUOVA_CELLA_PREZZI$-->
    </row>
    <row r="785" spans="1:16" ht="103.5" customHeight="1" thickTop="1" thickBot="1">
      <c r="B785" s="32" t="s">
        <v>4002</v>
      </c>
      <c r="C785" s="23" t="s">
        <v>4003</v>
      </c>
      <c r="D785" s="62" t="s">
        <v>4004</v>
      </c>
      <c r="E785" s="32">
        <v/>
      </c>
      <c r="F785" s="33">
        <v/>
      </c>
      <c r="G785" s="34">
        <v/>
      </c>
      <c r="H785" s="35">
        <v/>
      </c>
      <c r="I785" s="36">
        <f/>
        <v/>
      </c>
      <c r="J785" s="32">
        <v/>
      </c>
      <c r="K785" s="32">
        <f/>
        <v/>
      </c>
      <c r="L785" s="32" t="s">
        <v/>
      </c>
      <c r="M785" s="32" t="s">
        <v/>
      </c>
      <c r="N785" s="32" t="s">
        <v/>
      </c>
      <!--$VAR_NUOVA_CELLA_PREZZI$-->
    </row>
    <row r="786" spans="1:16" ht="10.5" customHeight="1" thickTop="1" thickBot="1">
      <c r="B786" s="32" t="s">
        <v/>
      </c>
      <c r="C786" s="23" t="s">
        <v/>
      </c>
      <c r="D786" s="23" t="s">
        <v>4005</v>
      </c>
      <c r="E786" s="32">
        <v/>
      </c>
      <c r="F786" s="33">
        <v/>
      </c>
      <c r="G786" s="34">
        <v/>
      </c>
      <c r="H786" s="35">
        <v/>
      </c>
      <c r="I786" s="36">
        <f/>
        <v/>
      </c>
      <c r="J786" s="32">
        <v/>
      </c>
      <c r="K786" s="32">
        <f/>
        <v/>
      </c>
      <c r="L786" s="32" t="s">
        <v/>
      </c>
      <c r="M786" s="32" t="s">
        <v/>
      </c>
      <c r="N786" s="32" t="s">
        <v/>
      </c>
      <!--$VAR_NUOVA_CELLA_PREZZI$-->
    </row>
    <row r="787" spans="1:16" ht="10.5" customHeight="1" thickTop="1" thickBot="1">
      <c r="B787" s="32" t="s">
        <v/>
      </c>
      <c r="C787" s="23" t="s">
        <v/>
      </c>
      <c r="D787" s="23" t="s">
        <v>4006</v>
      </c>
      <c r="E787" s="32">
        <v/>
      </c>
      <c r="F787" s="33">
        <v/>
      </c>
      <c r="G787" s="34">
        <v/>
      </c>
      <c r="H787" s="35">
        <v>0</v>
      </c>
      <c r="I787" s="36">
        <f>ROUND(PRODUCT(E787:H787),2)</f>
        <v>0.00</v>
      </c>
      <c r="J787" s="32">
        <v/>
      </c>
      <c r="K787" s="32">
        <f/>
        <v/>
      </c>
      <c r="L787" s="32" t="s">
        <v/>
      </c>
      <c r="M787" s="32" t="s">
        <v/>
      </c>
      <c r="N787" s="32" t="s">
        <v/>
      </c>
      <!--$VAR_NUOVA_CELLA_PREZZI$-->
    </row>
    <row r="788" spans="1:16" ht="10.5" customHeight="1" thickTop="1" thickBot="1">
      <c r="B788" s="32" t="s">
        <v/>
      </c>
      <c r="C788" s="23" t="s">
        <v/>
      </c>
      <c r="D788" s="23" t="s">
        <v>4013</v>
      </c>
      <c r="E788" s="32">
        <v/>
      </c>
      <c r="F788" s="33">
        <v>1.20</v>
      </c>
      <c r="G788" s="34">
        <v>0.500</v>
      </c>
      <c r="H788" s="35">
        <v>2.000</v>
      </c>
      <c r="I788" s="36">
        <f>ROUND(PRODUCT(E788:H788),2)</f>
        <v>1.20</v>
      </c>
      <c r="J788" s="32">
        <v/>
      </c>
      <c r="K788" s="32">
        <f/>
        <v/>
      </c>
      <c r="L788" s="32" t="s">
        <v/>
      </c>
      <c r="M788" s="32" t="s">
        <v/>
      </c>
      <c r="N788" s="32" t="s">
        <v/>
      </c>
      <!--$VAR_NUOVA_CELLA_PREZZI$-->
    </row>
    <row r="789" spans="1:16" ht="10.5" customHeight="1" thickTop="1" thickBot="1">
      <c r="B789" s="32" t="s">
        <v/>
      </c>
      <c r="C789" s="23" t="s">
        <v/>
      </c>
      <c r="D789" s="23" t="s">
        <v>4020</v>
      </c>
      <c r="E789" s="32">
        <v/>
      </c>
      <c r="F789" s="33">
        <v/>
      </c>
      <c r="G789" s="34">
        <v/>
      </c>
      <c r="H789" s="35">
        <v>0</v>
      </c>
      <c r="I789" s="36">
        <f>ROUND(PRODUCT(E789:H789),2)</f>
        <v>0.00</v>
      </c>
      <c r="J789" s="32">
        <v/>
      </c>
      <c r="K789" s="32">
        <f/>
        <v/>
      </c>
      <c r="L789" s="32" t="s">
        <v/>
      </c>
      <c r="M789" s="32" t="s">
        <v/>
      </c>
      <c r="N789" s="32" t="s">
        <v/>
      </c>
      <!--$VAR_NUOVA_CELLA_PREZZI$-->
    </row>
    <row r="790" spans="1:16" ht="10.5" customHeight="1" thickTop="1" thickBot="1">
      <c r="B790" s="32" t="s">
        <v/>
      </c>
      <c r="C790" s="23" t="s">
        <v/>
      </c>
      <c r="D790" s="23" t="s">
        <v>4027</v>
      </c>
      <c r="E790" s="32">
        <v/>
      </c>
      <c r="F790" s="33">
        <v>1.39</v>
      </c>
      <c r="G790" s="34">
        <v>0.460</v>
      </c>
      <c r="H790" s="35">
        <v>2.380</v>
      </c>
      <c r="I790" s="36">
        <f>ROUND(PRODUCT(E790:H790),2)</f>
        <v>1.52</v>
      </c>
      <c r="J790" s="32">
        <v/>
      </c>
      <c r="K790" s="32">
        <f/>
        <v/>
      </c>
      <c r="L790" s="32" t="s">
        <v/>
      </c>
      <c r="M790" s="32" t="s">
        <v/>
      </c>
      <c r="N790" s="32" t="s">
        <v/>
      </c>
      <!--$VAR_NUOVA_CELLA_PREZZI$-->
    </row>
    <row r="791" spans="1:16" ht="10.5" customHeight="1" thickTop="1" thickBot="1">
      <c r="B791" s="32" t="s">
        <v/>
      </c>
      <c r="C791" s="23" t="s">
        <v/>
      </c>
      <c r="D791" s="23" t="s">
        <v>4034</v>
      </c>
      <c r="E791" s="32">
        <v/>
      </c>
      <c r="F791" s="33">
        <v>1.79</v>
      </c>
      <c r="G791" s="34">
        <v>0.470</v>
      </c>
      <c r="H791" s="35">
        <v>2.790</v>
      </c>
      <c r="I791" s="36">
        <f>ROUND(PRODUCT(E791:H791),2)</f>
        <v>2.35</v>
      </c>
      <c r="J791" s="32">
        <v/>
      </c>
      <c r="K791" s="32">
        <f/>
        <v/>
      </c>
      <c r="L791" s="32" t="s">
        <v/>
      </c>
      <c r="M791" s="32" t="s">
        <v/>
      </c>
      <c r="N791" s="32" t="s">
        <v/>
      </c>
      <!--$VAR_NUOVA_CELLA_PREZZI$-->
    </row>
    <row r="792" spans="1:16" ht="10.5" customHeight="1" thickTop="1" thickBot="1">
      <c r="B792" s="32" t="s">
        <v/>
      </c>
      <c r="C792" s="23" t="s">
        <v/>
      </c>
      <c r="D792" s="23" t="s">
        <v>4041</v>
      </c>
      <c r="E792" s="32">
        <v/>
      </c>
      <c r="F792" s="33">
        <v>1.26</v>
      </c>
      <c r="G792" s="34">
        <v>0.470</v>
      </c>
      <c r="H792" s="35">
        <v/>
      </c>
      <c r="I792" s="36">
        <f>ROUND(PRODUCT(E792:H792),2)</f>
        <v>0.59</v>
      </c>
      <c r="J792" s="32">
        <v/>
      </c>
      <c r="K792" s="32">
        <f/>
        <v/>
      </c>
      <c r="L792" s="32" t="s">
        <v/>
      </c>
      <c r="M792" s="32" t="s">
        <v/>
      </c>
      <c r="N792" s="32" t="s">
        <v/>
      </c>
      <!--$VAR_NUOVA_CELLA_PREZZI$-->
    </row>
    <row r="793" spans="1:16" ht="10.5" customHeight="1" thickTop="1" thickBot="1">
      <c r="B793" s="32" t="s">
        <v/>
      </c>
      <c r="C793" s="23" t="s">
        <v/>
      </c>
      <c r="D793" s="23" t="s">
        <v>4048</v>
      </c>
      <c r="E793" s="32">
        <v/>
      </c>
      <c r="F793" s="33">
        <v>1.09</v>
      </c>
      <c r="G793" s="34">
        <v>0.240</v>
      </c>
      <c r="H793" s="35">
        <v>2.120</v>
      </c>
      <c r="I793" s="36">
        <f>ROUND(PRODUCT(E793:H793),2)</f>
        <v>0.55</v>
      </c>
      <c r="J793" s="32">
        <v/>
      </c>
      <c r="K793" s="32">
        <f/>
        <v/>
      </c>
      <c r="L793" s="32" t="s">
        <v/>
      </c>
      <c r="M793" s="32" t="s">
        <v/>
      </c>
      <c r="N793" s="32" t="s">
        <v/>
      </c>
      <!--$VAR_NUOVA_CELLA_PREZZI$-->
    </row>
    <row r="794" spans="1:16" ht="10.5" customHeight="1" thickTop="1" thickBot="1">
      <c r="B794" s="32" t="s">
        <v/>
      </c>
      <c r="C794" s="23" t="s">
        <v/>
      </c>
      <c r="D794" s="23" t="s">
        <v>4055</v>
      </c>
      <c r="E794" s="32">
        <v/>
      </c>
      <c r="F794" s="33">
        <v/>
      </c>
      <c r="G794" s="34">
        <v/>
      </c>
      <c r="H794" s="35">
        <v>0</v>
      </c>
      <c r="I794" s="36">
        <f>ROUND(PRODUCT(E794:H794),2)</f>
        <v>0.00</v>
      </c>
      <c r="J794" s="32">
        <v/>
      </c>
      <c r="K794" s="32">
        <f/>
        <v/>
      </c>
      <c r="L794" s="32" t="s">
        <v/>
      </c>
      <c r="M794" s="32" t="s">
        <v/>
      </c>
      <c r="N794" s="32" t="s">
        <v/>
      </c>
      <!--$VAR_NUOVA_CELLA_PREZZI$-->
    </row>
    <row r="795" spans="1:16" ht="10.5" customHeight="1" thickTop="1" thickBot="1">
      <c r="B795" s="32" t="s">
        <v/>
      </c>
      <c r="C795" s="23" t="s">
        <v/>
      </c>
      <c r="D795" s="23" t="s">
        <v>4062</v>
      </c>
      <c r="E795" s="32">
        <v/>
      </c>
      <c r="F795" s="33">
        <v>1.03</v>
      </c>
      <c r="G795" s="34">
        <v>0.480</v>
      </c>
      <c r="H795" s="35">
        <v>2.050</v>
      </c>
      <c r="I795" s="36">
        <f>ROUND(PRODUCT(E795:H795),2)</f>
        <v>1.01</v>
      </c>
      <c r="J795" s="32">
        <v/>
      </c>
      <c r="K795" s="32">
        <f/>
        <v/>
      </c>
      <c r="L795" s="32" t="s">
        <v/>
      </c>
      <c r="M795" s="32" t="s">
        <v/>
      </c>
      <c r="N795" s="32" t="s">
        <v/>
      </c>
      <!--$VAR_NUOVA_CELLA_PREZZI$-->
    </row>
    <row r="796" spans="1:16" ht="10.5" customHeight="1" thickTop="1" thickBot="1">
      <c r="B796" s="32" t="s">
        <v/>
      </c>
      <c r="C796" s="23" t="s">
        <v/>
      </c>
      <c r="D796" s="32" t="s">
        <v/>
      </c>
      <c r="E796" s="32">
        <v/>
      </c>
      <c r="F796" s="33">
        <v/>
      </c>
      <c r="G796" s="34">
        <v/>
      </c>
      <c r="H796" s="35">
        <v/>
      </c>
      <c r="I796" s="36">
        <f/>
        <v/>
      </c>
      <c r="J796" s="32">
        <v/>
      </c>
      <c r="K796" s="32">
        <f/>
        <v/>
      </c>
      <c r="L796" s="32" t="s">
        <v/>
      </c>
      <c r="M796" s="32" t="s">
        <v/>
      </c>
      <c r="N796" s="32" t="s">
        <v>4069</v>
      </c>
      <!--$VAR_NUOVA_CELLA_PREZZI$-->
    </row>
    <row r="797" spans="1:16" ht="10.5" customHeight="1" thickTop="1" thickBot="1">
      <c r="B797" s="32" t="s">
        <v/>
      </c>
      <c r="C797" s="23" t="s">
        <v/>
      </c>
      <c r="D797" s="32" t="s">
        <v>4070</v>
      </c>
      <c r="E797" s="32">
        <v/>
      </c>
      <c r="F797" s="33">
        <v/>
      </c>
      <c r="G797" s="34">
        <v/>
      </c>
      <c r="H797" s="35">
        <v/>
      </c>
      <c r="I797" s="36">
        <f>ROUND(SUM(I786:I796),2)</f>
        <v>7.22</v>
      </c>
      <c r="J797" s="32">
        <v>126.95</v>
      </c>
      <c r="K797" s="32">
        <f>ROUND(PRODUCT(I797:J797),2)</f>
        <v>916.58</v>
      </c>
      <c r="L797" s="32" t="s">
        <v/>
      </c>
      <c r="M797" s="32" t="s">
        <v/>
      </c>
      <c r="N797" s="32" t="s">
        <v/>
      </c>
      <!--$VAR_NUOVA_CELLA_PREZZI$-->
    </row>
    <row r="798" spans="1:16" ht="10.5" customHeight="1" thickTop="1" thickBot="1">
      <c r="B798" s="32" t="s">
        <v/>
      </c>
      <c r="C798" s="23" t="s">
        <v/>
      </c>
      <c r="D798" s="32" t="s">
        <v>4076</v>
      </c>
      <c r="E798" s="32">
        <v/>
      </c>
      <c r="F798" s="33">
        <v/>
      </c>
      <c r="G798" s="34">
        <v/>
      </c>
      <c r="H798" s="35">
        <v/>
      </c>
      <c r="I798" s="36">
        <f/>
        <v/>
      </c>
      <c r="J798" s="32">
        <v/>
      </c>
      <c r="K798" s="32">
        <f/>
        <v/>
      </c>
      <c r="L798" s="32" t="s">
        <v/>
      </c>
      <c r="M798" s="32" t="s">
        <v/>
      </c>
      <c r="N798" s="32" t="s">
        <v/>
      </c>
      <!--$VAR_NUOVA_CELLA_PREZZI$-->
    </row>
    <row r="799" spans="1:16" ht="102.666666666667" customHeight="1" thickTop="1" thickBot="1">
      <c r="B799" s="32" t="s">
        <v>4077</v>
      </c>
      <c r="C799" s="23" t="s">
        <v>4078</v>
      </c>
      <c r="D799" s="62" t="s">
        <v>4079</v>
      </c>
      <c r="E799" s="32">
        <v/>
      </c>
      <c r="F799" s="33">
        <v/>
      </c>
      <c r="G799" s="34">
        <v/>
      </c>
      <c r="H799" s="35">
        <v/>
      </c>
      <c r="I799" s="36">
        <f/>
        <v/>
      </c>
      <c r="J799" s="32">
        <v/>
      </c>
      <c r="K799" s="32">
        <f/>
        <v/>
      </c>
      <c r="L799" s="32" t="s">
        <v/>
      </c>
      <c r="M799" s="32" t="s">
        <v/>
      </c>
      <c r="N799" s="32" t="s">
        <v/>
      </c>
      <!--$VAR_NUOVA_CELLA_PREZZI$-->
    </row>
    <row r="800" spans="1:16" ht="10.5" customHeight="1" thickTop="1" thickBot="1">
      <c r="B800" s="32" t="s">
        <v/>
      </c>
      <c r="C800" s="23" t="s">
        <v/>
      </c>
      <c r="D800" s="23" t="s">
        <v>4080</v>
      </c>
      <c r="E800" s="32">
        <v/>
      </c>
      <c r="F800" s="33">
        <v/>
      </c>
      <c r="G800" s="34">
        <v/>
      </c>
      <c r="H800" s="35">
        <v/>
      </c>
      <c r="I800" s="36">
        <f/>
        <v/>
      </c>
      <c r="J800" s="32">
        <v/>
      </c>
      <c r="K800" s="32">
        <f/>
        <v/>
      </c>
      <c r="L800" s="32" t="s">
        <v/>
      </c>
      <c r="M800" s="32" t="s">
        <v/>
      </c>
      <c r="N800" s="32" t="s">
        <v/>
      </c>
      <!--$VAR_NUOVA_CELLA_PREZZI$-->
    </row>
    <row r="801" spans="1:16" ht="10.5" customHeight="1" thickTop="1" thickBot="1">
      <c r="B801" s="32" t="s">
        <v/>
      </c>
      <c r="C801" s="23" t="s">
        <v/>
      </c>
      <c r="D801" s="23" t="s">
        <v>4081</v>
      </c>
      <c r="E801" s="32">
        <v/>
      </c>
      <c r="F801" s="33">
        <v/>
      </c>
      <c r="G801" s="34">
        <v/>
      </c>
      <c r="H801" s="35">
        <v>0</v>
      </c>
      <c r="I801" s="36">
        <f>ROUND(PRODUCT(E801:H801),2)</f>
        <v>0.00</v>
      </c>
      <c r="J801" s="32">
        <v/>
      </c>
      <c r="K801" s="32">
        <f/>
        <v/>
      </c>
      <c r="L801" s="32" t="s">
        <v/>
      </c>
      <c r="M801" s="32" t="s">
        <v/>
      </c>
      <c r="N801" s="32" t="s">
        <v/>
      </c>
      <!--$VAR_NUOVA_CELLA_PREZZI$-->
    </row>
    <row r="802" spans="1:16" ht="10.5" customHeight="1" thickTop="1" thickBot="1">
      <c r="B802" s="32" t="s">
        <v/>
      </c>
      <c r="C802" s="23" t="s">
        <v/>
      </c>
      <c r="D802" s="23" t="s">
        <v>4088</v>
      </c>
      <c r="E802" s="32">
        <v/>
      </c>
      <c r="F802" s="33">
        <v>4.72</v>
      </c>
      <c r="G802" s="34">
        <v>0.330</v>
      </c>
      <c r="H802" s="35">
        <v>5.000</v>
      </c>
      <c r="I802" s="36">
        <f>ROUND(PRODUCT(E802:H802),2)</f>
        <v>7.79</v>
      </c>
      <c r="J802" s="32">
        <v/>
      </c>
      <c r="K802" s="32">
        <f/>
        <v/>
      </c>
      <c r="L802" s="32" t="s">
        <v/>
      </c>
      <c r="M802" s="32" t="s">
        <v/>
      </c>
      <c r="N802" s="32" t="s">
        <v/>
      </c>
      <!--$VAR_NUOVA_CELLA_PREZZI$-->
    </row>
    <row r="803" spans="1:16" ht="10.5" customHeight="1" thickTop="1" thickBot="1">
      <c r="B803" s="32" t="s">
        <v/>
      </c>
      <c r="C803" s="23" t="s">
        <v/>
      </c>
      <c r="D803" s="32" t="s">
        <v/>
      </c>
      <c r="E803" s="32">
        <v/>
      </c>
      <c r="F803" s="33">
        <v/>
      </c>
      <c r="G803" s="34">
        <v/>
      </c>
      <c r="H803" s="35">
        <v/>
      </c>
      <c r="I803" s="36">
        <f/>
        <v/>
      </c>
      <c r="J803" s="32">
        <v/>
      </c>
      <c r="K803" s="32">
        <f/>
        <v/>
      </c>
      <c r="L803" s="32" t="s">
        <v/>
      </c>
      <c r="M803" s="32" t="s">
        <v/>
      </c>
      <c r="N803" s="32" t="s">
        <v>4095</v>
      </c>
      <!--$VAR_NUOVA_CELLA_PREZZI$-->
    </row>
    <row r="804" spans="1:16" ht="10.5" customHeight="1" thickTop="1" thickBot="1">
      <c r="B804" s="32" t="s">
        <v/>
      </c>
      <c r="C804" s="23" t="s">
        <v/>
      </c>
      <c r="D804" s="32" t="s">
        <v>4096</v>
      </c>
      <c r="E804" s="32">
        <v/>
      </c>
      <c r="F804" s="33">
        <v/>
      </c>
      <c r="G804" s="34">
        <v/>
      </c>
      <c r="H804" s="35">
        <v/>
      </c>
      <c r="I804" s="36">
        <f>ROUND(SUM(I800:I803),2)</f>
        <v>7.79</v>
      </c>
      <c r="J804" s="32">
        <v>98.08</v>
      </c>
      <c r="K804" s="32">
        <f>ROUND(PRODUCT(I804:J804),2)</f>
        <v>764.04</v>
      </c>
      <c r="L804" s="32" t="s">
        <v/>
      </c>
      <c r="M804" s="32" t="s">
        <v/>
      </c>
      <c r="N804" s="32" t="s">
        <v/>
      </c>
      <!--$VAR_NUOVA_CELLA_PREZZI$-->
    </row>
    <row r="805" spans="1:16" ht="10.5" customHeight="1" thickTop="1" thickBot="1">
      <c r="B805" s="32" t="s">
        <v/>
      </c>
      <c r="C805" s="23" t="s">
        <v/>
      </c>
      <c r="D805" s="32" t="s">
        <v>4102</v>
      </c>
      <c r="E805" s="32">
        <v/>
      </c>
      <c r="F805" s="33">
        <v/>
      </c>
      <c r="G805" s="34">
        <v/>
      </c>
      <c r="H805" s="35">
        <v/>
      </c>
      <c r="I805" s="36">
        <f/>
        <v/>
      </c>
      <c r="J805" s="32">
        <v/>
      </c>
      <c r="K805" s="32">
        <f/>
        <v/>
      </c>
      <c r="L805" s="32" t="s">
        <v/>
      </c>
      <c r="M805" s="32" t="s">
        <v/>
      </c>
      <c r="N805" s="32" t="s">
        <v/>
      </c>
      <!--$VAR_NUOVA_CELLA_PREZZI$-->
    </row>
    <row r="806" spans="1:16" ht="94" customHeight="1" thickTop="1" thickBot="1">
      <c r="B806" s="32" t="s">
        <v>4103</v>
      </c>
      <c r="C806" s="23" t="s">
        <v>4104</v>
      </c>
      <c r="D806" s="62" t="s">
        <v>4105</v>
      </c>
      <c r="E806" s="32">
        <v/>
      </c>
      <c r="F806" s="33">
        <v/>
      </c>
      <c r="G806" s="34">
        <v/>
      </c>
      <c r="H806" s="35">
        <v/>
      </c>
      <c r="I806" s="36">
        <f/>
        <v/>
      </c>
      <c r="J806" s="32">
        <v/>
      </c>
      <c r="K806" s="32">
        <f/>
        <v/>
      </c>
      <c r="L806" s="32" t="s">
        <v/>
      </c>
      <c r="M806" s="32" t="s">
        <v/>
      </c>
      <c r="N806" s="32" t="s">
        <v/>
      </c>
      <!--$VAR_NUOVA_CELLA_PREZZI$-->
    </row>
    <row r="807" spans="1:16" ht="10.5" customHeight="1" thickTop="1" thickBot="1">
      <c r="B807" s="32" t="s">
        <v/>
      </c>
      <c r="C807" s="23" t="s">
        <v/>
      </c>
      <c r="D807" s="23" t="s">
        <v>4106</v>
      </c>
      <c r="E807" s="32">
        <v/>
      </c>
      <c r="F807" s="33">
        <v/>
      </c>
      <c r="G807" s="34">
        <v/>
      </c>
      <c r="H807" s="35">
        <v/>
      </c>
      <c r="I807" s="36">
        <f/>
        <v/>
      </c>
      <c r="J807" s="32">
        <v/>
      </c>
      <c r="K807" s="32">
        <f/>
        <v/>
      </c>
      <c r="L807" s="32" t="s">
        <v/>
      </c>
      <c r="M807" s="32" t="s">
        <v/>
      </c>
      <c r="N807" s="32" t="s">
        <v/>
      </c>
      <!--$VAR_NUOVA_CELLA_PREZZI$-->
    </row>
    <row r="808" spans="1:16" ht="10.5" customHeight="1" thickTop="1" thickBot="1">
      <c r="B808" s="32" t="s">
        <v/>
      </c>
      <c r="C808" s="23" t="s">
        <v/>
      </c>
      <c r="D808" s="23" t="s">
        <v>4107</v>
      </c>
      <c r="E808" s="32">
        <v/>
      </c>
      <c r="F808" s="33">
        <v/>
      </c>
      <c r="G808" s="34">
        <v/>
      </c>
      <c r="H808" s="35">
        <v>0</v>
      </c>
      <c r="I808" s="36">
        <f>ROUND(PRODUCT(E808:H808),2)</f>
        <v>0.00</v>
      </c>
      <c r="J808" s="32">
        <v/>
      </c>
      <c r="K808" s="32">
        <f/>
        <v/>
      </c>
      <c r="L808" s="32" t="s">
        <v/>
      </c>
      <c r="M808" s="32" t="s">
        <v/>
      </c>
      <c r="N808" s="32" t="s">
        <v/>
      </c>
      <!--$VAR_NUOVA_CELLA_PREZZI$-->
    </row>
    <row r="809" spans="1:16" ht="10.5" customHeight="1" thickTop="1" thickBot="1">
      <c r="B809" s="32" t="s">
        <v/>
      </c>
      <c r="C809" s="23" t="s">
        <v/>
      </c>
      <c r="D809" s="23" t="s">
        <v>4114</v>
      </c>
      <c r="E809" s="32">
        <v/>
      </c>
      <c r="F809" s="33">
        <v>0.92</v>
      </c>
      <c r="G809" s="34">
        <v/>
      </c>
      <c r="H809" s="35">
        <v>2.040</v>
      </c>
      <c r="I809" s="36">
        <f>ROUND(PRODUCT(E809:H809),2)</f>
        <v>1.88</v>
      </c>
      <c r="J809" s="32">
        <v/>
      </c>
      <c r="K809" s="32">
        <f/>
        <v/>
      </c>
      <c r="L809" s="32" t="s">
        <v/>
      </c>
      <c r="M809" s="32" t="s">
        <v/>
      </c>
      <c r="N809" s="32" t="s">
        <v/>
      </c>
      <!--$VAR_NUOVA_CELLA_PREZZI$-->
    </row>
    <row r="810" spans="1:16" ht="10.5" customHeight="1" thickTop="1" thickBot="1">
      <c r="B810" s="32" t="s">
        <v/>
      </c>
      <c r="C810" s="23" t="s">
        <v/>
      </c>
      <c r="D810" s="32" t="s">
        <v/>
      </c>
      <c r="E810" s="32">
        <v/>
      </c>
      <c r="F810" s="33">
        <v/>
      </c>
      <c r="G810" s="34">
        <v/>
      </c>
      <c r="H810" s="35">
        <v/>
      </c>
      <c r="I810" s="36">
        <f/>
        <v/>
      </c>
      <c r="J810" s="32">
        <v/>
      </c>
      <c r="K810" s="32">
        <f/>
        <v/>
      </c>
      <c r="L810" s="32" t="s">
        <v/>
      </c>
      <c r="M810" s="32" t="s">
        <v/>
      </c>
      <c r="N810" s="32" t="s">
        <v>4121</v>
      </c>
      <!--$VAR_NUOVA_CELLA_PREZZI$-->
    </row>
    <row r="811" spans="1:16" ht="10.5" customHeight="1" thickTop="1" thickBot="1">
      <c r="B811" s="32" t="s">
        <v/>
      </c>
      <c r="C811" s="23" t="s">
        <v/>
      </c>
      <c r="D811" s="32" t="s">
        <v>4122</v>
      </c>
      <c r="E811" s="32">
        <v/>
      </c>
      <c r="F811" s="33">
        <v/>
      </c>
      <c r="G811" s="34">
        <v/>
      </c>
      <c r="H811" s="35">
        <v/>
      </c>
      <c r="I811" s="36">
        <f>ROUND(SUM(I807:I810),2)</f>
        <v>1.88</v>
      </c>
      <c r="J811" s="32">
        <v>14.50</v>
      </c>
      <c r="K811" s="32">
        <f>ROUND(PRODUCT(I811:J811),2)</f>
        <v>27.26</v>
      </c>
      <c r="L811" s="32" t="s">
        <v/>
      </c>
      <c r="M811" s="32" t="s">
        <v/>
      </c>
      <c r="N811" s="32" t="s">
        <v/>
      </c>
      <!--$VAR_NUOVA_CELLA_PREZZI$-->
    </row>
    <row r="812" spans="1:16" ht="10.5" customHeight="1" thickTop="1" thickBot="1">
      <c r="B812" s="32" t="s">
        <v/>
      </c>
      <c r="C812" s="23" t="s">
        <v/>
      </c>
      <c r="D812" s="32" t="s">
        <v>4128</v>
      </c>
      <c r="E812" s="32">
        <v/>
      </c>
      <c r="F812" s="33">
        <v/>
      </c>
      <c r="G812" s="34">
        <v/>
      </c>
      <c r="H812" s="35">
        <v/>
      </c>
      <c r="I812" s="36">
        <f/>
        <v/>
      </c>
      <c r="J812" s="32">
        <v/>
      </c>
      <c r="K812" s="32">
        <f/>
        <v/>
      </c>
      <c r="L812" s="32" t="s">
        <v/>
      </c>
      <c r="M812" s="32" t="s">
        <v/>
      </c>
      <c r="N812" s="32" t="s">
        <v/>
      </c>
      <!--$VAR_NUOVA_CELLA_PREZZI$-->
    </row>
    <row r="813" spans="1:16" ht="94" customHeight="1" thickTop="1" thickBot="1">
      <c r="B813" s="32" t="s">
        <v>4129</v>
      </c>
      <c r="C813" s="23" t="s">
        <v>4130</v>
      </c>
      <c r="D813" s="62" t="s">
        <v>4131</v>
      </c>
      <c r="E813" s="32">
        <v/>
      </c>
      <c r="F813" s="33">
        <v/>
      </c>
      <c r="G813" s="34">
        <v/>
      </c>
      <c r="H813" s="35">
        <v/>
      </c>
      <c r="I813" s="36">
        <f/>
        <v/>
      </c>
      <c r="J813" s="32">
        <v/>
      </c>
      <c r="K813" s="32">
        <f/>
        <v/>
      </c>
      <c r="L813" s="32" t="s">
        <v/>
      </c>
      <c r="M813" s="32" t="s">
        <v/>
      </c>
      <c r="N813" s="32" t="s">
        <v/>
      </c>
      <!--$VAR_NUOVA_CELLA_PREZZI$-->
    </row>
    <row r="814" spans="1:16" ht="10.5" customHeight="1" thickTop="1" thickBot="1">
      <c r="B814" s="32" t="s">
        <v/>
      </c>
      <c r="C814" s="23" t="s">
        <v/>
      </c>
      <c r="D814" s="23" t="s">
        <v>4132</v>
      </c>
      <c r="E814" s="32">
        <v/>
      </c>
      <c r="F814" s="33">
        <v/>
      </c>
      <c r="G814" s="34">
        <v/>
      </c>
      <c r="H814" s="35">
        <v/>
      </c>
      <c r="I814" s="36">
        <f/>
        <v/>
      </c>
      <c r="J814" s="32">
        <v/>
      </c>
      <c r="K814" s="32">
        <f/>
        <v/>
      </c>
      <c r="L814" s="32" t="s">
        <v/>
      </c>
      <c r="M814" s="32" t="s">
        <v/>
      </c>
      <c r="N814" s="32" t="s">
        <v/>
      </c>
      <!--$VAR_NUOVA_CELLA_PREZZI$-->
    </row>
    <row r="815" spans="1:16" ht="10.5" customHeight="1" thickTop="1" thickBot="1">
      <c r="B815" s="32" t="s">
        <v/>
      </c>
      <c r="C815" s="23" t="s">
        <v/>
      </c>
      <c r="D815" s="23" t="s">
        <v>4133</v>
      </c>
      <c r="E815" s="32">
        <v/>
      </c>
      <c r="F815" s="33">
        <v/>
      </c>
      <c r="G815" s="34">
        <v/>
      </c>
      <c r="H815" s="35">
        <v>0</v>
      </c>
      <c r="I815" s="36">
        <f>ROUND(PRODUCT(E815:H815),2)</f>
        <v>0.00</v>
      </c>
      <c r="J815" s="32">
        <v/>
      </c>
      <c r="K815" s="32">
        <f/>
        <v/>
      </c>
      <c r="L815" s="32" t="s">
        <v/>
      </c>
      <c r="M815" s="32" t="s">
        <v/>
      </c>
      <c r="N815" s="32" t="s">
        <v/>
      </c>
      <!--$VAR_NUOVA_CELLA_PREZZI$-->
    </row>
    <row r="816" spans="1:16" ht="10.5" customHeight="1" thickTop="1" thickBot="1">
      <c r="B816" s="32" t="s">
        <v/>
      </c>
      <c r="C816" s="23" t="s">
        <v/>
      </c>
      <c r="D816" s="23" t="s">
        <v>4140</v>
      </c>
      <c r="E816" s="32">
        <v/>
      </c>
      <c r="F816" s="33">
        <v>0.81</v>
      </c>
      <c r="G816" s="34">
        <v/>
      </c>
      <c r="H816" s="35">
        <v>1.930</v>
      </c>
      <c r="I816" s="36">
        <f>ROUND(PRODUCT(E816:H816),2)</f>
        <v>1.56</v>
      </c>
      <c r="J816" s="32">
        <v/>
      </c>
      <c r="K816" s="32">
        <f/>
        <v/>
      </c>
      <c r="L816" s="32" t="s">
        <v/>
      </c>
      <c r="M816" s="32" t="s">
        <v/>
      </c>
      <c r="N816" s="32" t="s">
        <v/>
      </c>
      <!--$VAR_NUOVA_CELLA_PREZZI$-->
    </row>
    <row r="817" spans="1:16" ht="10.5" customHeight="1" thickTop="1" thickBot="1">
      <c r="B817" s="32" t="s">
        <v/>
      </c>
      <c r="C817" s="23" t="s">
        <v/>
      </c>
      <c r="D817" s="23" t="s">
        <v>4147</v>
      </c>
      <c r="E817" s="32">
        <v/>
      </c>
      <c r="F817" s="33">
        <v>2.76</v>
      </c>
      <c r="G817" s="34">
        <v/>
      </c>
      <c r="H817" s="35">
        <v>4.540</v>
      </c>
      <c r="I817" s="36">
        <f>ROUND(PRODUCT(E817:H817),2)</f>
        <v>12.53</v>
      </c>
      <c r="J817" s="32">
        <v/>
      </c>
      <c r="K817" s="32">
        <f/>
        <v/>
      </c>
      <c r="L817" s="32" t="s">
        <v/>
      </c>
      <c r="M817" s="32" t="s">
        <v/>
      </c>
      <c r="N817" s="32" t="s">
        <v/>
      </c>
      <!--$VAR_NUOVA_CELLA_PREZZI$-->
    </row>
    <row r="818" spans="1:16" ht="10.5" customHeight="1" thickTop="1" thickBot="1">
      <c r="B818" s="32" t="s">
        <v/>
      </c>
      <c r="C818" s="23" t="s">
        <v/>
      </c>
      <c r="D818" s="23" t="s">
        <v>4154</v>
      </c>
      <c r="E818" s="32">
        <v/>
      </c>
      <c r="F818" s="33">
        <v/>
      </c>
      <c r="G818" s="34">
        <v/>
      </c>
      <c r="H818" s="35">
        <v>0</v>
      </c>
      <c r="I818" s="36">
        <f>ROUND(PRODUCT(E818:H818),2)</f>
        <v>0.00</v>
      </c>
      <c r="J818" s="32">
        <v/>
      </c>
      <c r="K818" s="32">
        <f/>
        <v/>
      </c>
      <c r="L818" s="32" t="s">
        <v/>
      </c>
      <c r="M818" s="32" t="s">
        <v/>
      </c>
      <c r="N818" s="32" t="s">
        <v/>
      </c>
      <!--$VAR_NUOVA_CELLA_PREZZI$-->
    </row>
    <row r="819" spans="1:16" ht="10.5" customHeight="1" thickTop="1" thickBot="1">
      <c r="B819" s="32" t="s">
        <v/>
      </c>
      <c r="C819" s="23" t="s">
        <v/>
      </c>
      <c r="D819" s="23" t="s">
        <v>4161</v>
      </c>
      <c r="E819" s="32">
        <v/>
      </c>
      <c r="F819" s="33">
        <v>2.97</v>
      </c>
      <c r="G819" s="34">
        <v/>
      </c>
      <c r="H819" s="35">
        <v>1.420</v>
      </c>
      <c r="I819" s="36">
        <f>ROUND(PRODUCT(E819:H819),2)</f>
        <v>4.22</v>
      </c>
      <c r="J819" s="32">
        <v/>
      </c>
      <c r="K819" s="32">
        <f/>
        <v/>
      </c>
      <c r="L819" s="32" t="s">
        <v/>
      </c>
      <c r="M819" s="32" t="s">
        <v/>
      </c>
      <c r="N819" s="32" t="s">
        <v/>
      </c>
      <!--$VAR_NUOVA_CELLA_PREZZI$-->
    </row>
    <row r="820" spans="1:16" ht="10.5" customHeight="1" thickTop="1" thickBot="1">
      <c r="B820" s="32" t="s">
        <v/>
      </c>
      <c r="C820" s="23" t="s">
        <v/>
      </c>
      <c r="D820" s="32" t="s">
        <v/>
      </c>
      <c r="E820" s="32">
        <v/>
      </c>
      <c r="F820" s="33">
        <v/>
      </c>
      <c r="G820" s="34">
        <v/>
      </c>
      <c r="H820" s="35">
        <v/>
      </c>
      <c r="I820" s="36">
        <f/>
        <v/>
      </c>
      <c r="J820" s="32">
        <v/>
      </c>
      <c r="K820" s="32">
        <f/>
        <v/>
      </c>
      <c r="L820" s="32" t="s">
        <v/>
      </c>
      <c r="M820" s="32" t="s">
        <v/>
      </c>
      <c r="N820" s="32" t="s">
        <v>4168</v>
      </c>
      <!--$VAR_NUOVA_CELLA_PREZZI$-->
    </row>
    <row r="821" spans="1:16" ht="10.5" customHeight="1" thickTop="1" thickBot="1">
      <c r="B821" s="32" t="s">
        <v/>
      </c>
      <c r="C821" s="23" t="s">
        <v/>
      </c>
      <c r="D821" s="32" t="s">
        <v>4169</v>
      </c>
      <c r="E821" s="32">
        <v/>
      </c>
      <c r="F821" s="33">
        <v/>
      </c>
      <c r="G821" s="34">
        <v/>
      </c>
      <c r="H821" s="35">
        <v/>
      </c>
      <c r="I821" s="36">
        <f>ROUND(SUM(I814:I820),2)</f>
        <v>18.31</v>
      </c>
      <c r="J821" s="32">
        <v>16.59</v>
      </c>
      <c r="K821" s="32">
        <f>ROUND(PRODUCT(I821:J821),2)</f>
        <v>303.76</v>
      </c>
      <c r="L821" s="32" t="s">
        <v/>
      </c>
      <c r="M821" s="32" t="s">
        <v/>
      </c>
      <c r="N821" s="32" t="s">
        <v/>
      </c>
      <!--$VAR_NUOVA_CELLA_PREZZI$-->
    </row>
    <row r="822" spans="1:16" ht="10.5" customHeight="1" thickTop="1" thickBot="1">
      <c r="B822" s="32" t="s">
        <v/>
      </c>
      <c r="C822" s="23" t="s">
        <v/>
      </c>
      <c r="D822" s="32" t="s">
        <v>4175</v>
      </c>
      <c r="E822" s="32">
        <v/>
      </c>
      <c r="F822" s="33">
        <v/>
      </c>
      <c r="G822" s="34">
        <v/>
      </c>
      <c r="H822" s="35">
        <v/>
      </c>
      <c r="I822" s="36">
        <f/>
        <v/>
      </c>
      <c r="J822" s="32">
        <v/>
      </c>
      <c r="K822" s="32">
        <f/>
        <v/>
      </c>
      <c r="L822" s="32" t="s">
        <v/>
      </c>
      <c r="M822" s="32" t="s">
        <v/>
      </c>
      <c r="N822" s="32" t="s">
        <v/>
      </c>
      <!--$VAR_NUOVA_CELLA_PREZZI$-->
    </row>
    <row r="823" spans="1:16" ht="76.6666666666667" customHeight="1" thickTop="1" thickBot="1">
      <c r="B823" s="32" t="s">
        <v>4176</v>
      </c>
      <c r="C823" s="23" t="s">
        <v>4177</v>
      </c>
      <c r="D823" s="62" t="s">
        <v>4178</v>
      </c>
      <c r="E823" s="32">
        <v/>
      </c>
      <c r="F823" s="33">
        <v/>
      </c>
      <c r="G823" s="34">
        <v/>
      </c>
      <c r="H823" s="35">
        <v/>
      </c>
      <c r="I823" s="36">
        <f/>
        <v/>
      </c>
      <c r="J823" s="32">
        <v/>
      </c>
      <c r="K823" s="32">
        <f/>
        <v/>
      </c>
      <c r="L823" s="32" t="s">
        <v/>
      </c>
      <c r="M823" s="32" t="s">
        <v/>
      </c>
      <c r="N823" s="32" t="s">
        <v/>
      </c>
      <!--$VAR_NUOVA_CELLA_PREZZI$-->
    </row>
    <row r="824" spans="1:16" ht="10.5" customHeight="1" thickTop="1" thickBot="1">
      <c r="B824" s="32" t="s">
        <v/>
      </c>
      <c r="C824" s="23" t="s">
        <v/>
      </c>
      <c r="D824" s="23" t="s">
        <v>4179</v>
      </c>
      <c r="E824" s="32">
        <v/>
      </c>
      <c r="F824" s="33">
        <v/>
      </c>
      <c r="G824" s="34">
        <v/>
      </c>
      <c r="H824" s="35">
        <v/>
      </c>
      <c r="I824" s="36">
        <f/>
        <v/>
      </c>
      <c r="J824" s="32">
        <v/>
      </c>
      <c r="K824" s="32">
        <f/>
        <v/>
      </c>
      <c r="L824" s="32" t="s">
        <v/>
      </c>
      <c r="M824" s="32" t="s">
        <v/>
      </c>
      <c r="N824" s="32" t="s">
        <v/>
      </c>
      <!--$VAR_NUOVA_CELLA_PREZZI$-->
    </row>
    <row r="825" spans="1:16" ht="10.5" customHeight="1" thickTop="1" thickBot="1">
      <c r="B825" s="32" t="s">
        <v/>
      </c>
      <c r="C825" s="23" t="s">
        <v/>
      </c>
      <c r="D825" s="23" t="s">
        <v>4180</v>
      </c>
      <c r="E825" s="32">
        <v/>
      </c>
      <c r="F825" s="33">
        <v/>
      </c>
      <c r="G825" s="34">
        <v/>
      </c>
      <c r="H825" s="35">
        <v>0</v>
      </c>
      <c r="I825" s="36">
        <f>ROUND(PRODUCT(E825:H825),2)</f>
        <v>0.00</v>
      </c>
      <c r="J825" s="32">
        <v/>
      </c>
      <c r="K825" s="32">
        <f/>
        <v/>
      </c>
      <c r="L825" s="32" t="s">
        <v/>
      </c>
      <c r="M825" s="32" t="s">
        <v/>
      </c>
      <c r="N825" s="32" t="s">
        <v/>
      </c>
      <!--$VAR_NUOVA_CELLA_PREZZI$-->
    </row>
    <row r="826" spans="1:16" ht="10.5" customHeight="1" thickTop="1" thickBot="1">
      <c r="B826" s="32" t="s">
        <v/>
      </c>
      <c r="C826" s="23" t="s">
        <v/>
      </c>
      <c r="D826" s="23" t="s">
        <v>4187</v>
      </c>
      <c r="E826" s="32">
        <v/>
      </c>
      <c r="F826" s="33">
        <v/>
      </c>
      <c r="G826" s="34">
        <v/>
      </c>
      <c r="H826" s="35">
        <v>0</v>
      </c>
      <c r="I826" s="36">
        <f>ROUND(PRODUCT(E826:H826),2)</f>
        <v>0.00</v>
      </c>
      <c r="J826" s="32">
        <v/>
      </c>
      <c r="K826" s="32">
        <f/>
        <v/>
      </c>
      <c r="L826" s="32" t="s">
        <v/>
      </c>
      <c r="M826" s="32" t="s">
        <v/>
      </c>
      <c r="N826" s="32" t="s">
        <v/>
      </c>
      <!--$VAR_NUOVA_CELLA_PREZZI$-->
    </row>
    <row r="827" spans="1:16" ht="10.5" customHeight="1" thickTop="1" thickBot="1">
      <c r="B827" s="32" t="s">
        <v/>
      </c>
      <c r="C827" s="23" t="s">
        <v/>
      </c>
      <c r="D827" s="23" t="s">
        <v>4194</v>
      </c>
      <c r="E827" s="32">
        <v/>
      </c>
      <c r="F827" s="33">
        <v>5.37</v>
      </c>
      <c r="G827" s="34">
        <v/>
      </c>
      <c r="H827" s="35">
        <v>0.660</v>
      </c>
      <c r="I827" s="36">
        <f>ROUND(PRODUCT(E827:H827),2)</f>
        <v>3.54</v>
      </c>
      <c r="J827" s="32">
        <v/>
      </c>
      <c r="K827" s="32">
        <f/>
        <v/>
      </c>
      <c r="L827" s="32" t="s">
        <v/>
      </c>
      <c r="M827" s="32" t="s">
        <v/>
      </c>
      <c r="N827" s="32" t="s">
        <v/>
      </c>
      <!--$VAR_NUOVA_CELLA_PREZZI$-->
    </row>
    <row r="828" spans="1:16" ht="10.5" customHeight="1" thickTop="1" thickBot="1">
      <c r="B828" s="32" t="s">
        <v/>
      </c>
      <c r="C828" s="23" t="s">
        <v/>
      </c>
      <c r="D828" s="23" t="s">
        <v>4201</v>
      </c>
      <c r="E828" s="32">
        <v/>
      </c>
      <c r="F828" s="33">
        <v>6.15</v>
      </c>
      <c r="G828" s="34">
        <v/>
      </c>
      <c r="H828" s="35">
        <v>0.550</v>
      </c>
      <c r="I828" s="36">
        <f>ROUND(PRODUCT(E828:H828),2)</f>
        <v>3.38</v>
      </c>
      <c r="J828" s="32">
        <v/>
      </c>
      <c r="K828" s="32">
        <f/>
        <v/>
      </c>
      <c r="L828" s="32" t="s">
        <v/>
      </c>
      <c r="M828" s="32" t="s">
        <v/>
      </c>
      <c r="N828" s="32" t="s">
        <v/>
      </c>
      <!--$VAR_NUOVA_CELLA_PREZZI$-->
    </row>
    <row r="829" spans="1:16" ht="10.5" customHeight="1" thickTop="1" thickBot="1">
      <c r="B829" s="32" t="s">
        <v/>
      </c>
      <c r="C829" s="23" t="s">
        <v/>
      </c>
      <c r="D829" s="23" t="s">
        <v>4208</v>
      </c>
      <c r="E829" s="32">
        <v/>
      </c>
      <c r="F829" s="33">
        <v>0.64</v>
      </c>
      <c r="G829" s="34">
        <v/>
      </c>
      <c r="H829" s="35">
        <v>4.940</v>
      </c>
      <c r="I829" s="36">
        <f>ROUND(PRODUCT(E829:H829),2)</f>
        <v>3.16</v>
      </c>
      <c r="J829" s="32">
        <v/>
      </c>
      <c r="K829" s="32">
        <f/>
        <v/>
      </c>
      <c r="L829" s="32" t="s">
        <v/>
      </c>
      <c r="M829" s="32" t="s">
        <v/>
      </c>
      <c r="N829" s="32" t="s">
        <v/>
      </c>
      <!--$VAR_NUOVA_CELLA_PREZZI$-->
    </row>
    <row r="830" spans="1:16" ht="10.5" customHeight="1" thickTop="1" thickBot="1">
      <c r="B830" s="32" t="s">
        <v/>
      </c>
      <c r="C830" s="23" t="s">
        <v/>
      </c>
      <c r="D830" s="23" t="s">
        <v>4215</v>
      </c>
      <c r="E830" s="32">
        <v/>
      </c>
      <c r="F830" s="33">
        <v>3.60</v>
      </c>
      <c r="G830" s="34">
        <v/>
      </c>
      <c r="H830" s="35">
        <v>5.050</v>
      </c>
      <c r="I830" s="36">
        <f>ROUND(PRODUCT(E830:H830),2)</f>
        <v>18.18</v>
      </c>
      <c r="J830" s="32">
        <v/>
      </c>
      <c r="K830" s="32">
        <f/>
        <v/>
      </c>
      <c r="L830" s="32" t="s">
        <v/>
      </c>
      <c r="M830" s="32" t="s">
        <v/>
      </c>
      <c r="N830" s="32" t="s">
        <v/>
      </c>
      <!--$VAR_NUOVA_CELLA_PREZZI$-->
    </row>
    <row r="831" spans="1:16" ht="10.5" customHeight="1" thickTop="1" thickBot="1">
      <c r="B831" s="32" t="s">
        <v/>
      </c>
      <c r="C831" s="23" t="s">
        <v/>
      </c>
      <c r="D831" s="23" t="s">
        <v>4222</v>
      </c>
      <c r="E831" s="32">
        <v/>
      </c>
      <c r="F831" s="33">
        <v>2.71</v>
      </c>
      <c r="G831" s="34">
        <v/>
      </c>
      <c r="H831" s="35">
        <v>5.050</v>
      </c>
      <c r="I831" s="36">
        <f>ROUND(PRODUCT(E831:H831),2)</f>
        <v>13.69</v>
      </c>
      <c r="J831" s="32">
        <v/>
      </c>
      <c r="K831" s="32">
        <f/>
        <v/>
      </c>
      <c r="L831" s="32" t="s">
        <v/>
      </c>
      <c r="M831" s="32" t="s">
        <v/>
      </c>
      <c r="N831" s="32" t="s">
        <v/>
      </c>
      <!--$VAR_NUOVA_CELLA_PREZZI$-->
    </row>
    <row r="832" spans="1:16" ht="10.5" customHeight="1" thickTop="1" thickBot="1">
      <c r="B832" s="32" t="s">
        <v/>
      </c>
      <c r="C832" s="23" t="s">
        <v/>
      </c>
      <c r="D832" s="23" t="s">
        <v>4229</v>
      </c>
      <c r="E832" s="32">
        <v/>
      </c>
      <c r="F832" s="33">
        <v/>
      </c>
      <c r="G832" s="34">
        <v/>
      </c>
      <c r="H832" s="35">
        <v>0</v>
      </c>
      <c r="I832" s="36">
        <f>ROUND(PRODUCT(E832:H832),2)</f>
        <v>0.00</v>
      </c>
      <c r="J832" s="32">
        <v/>
      </c>
      <c r="K832" s="32">
        <f/>
        <v/>
      </c>
      <c r="L832" s="32" t="s">
        <v/>
      </c>
      <c r="M832" s="32" t="s">
        <v/>
      </c>
      <c r="N832" s="32" t="s">
        <v/>
      </c>
      <!--$VAR_NUOVA_CELLA_PREZZI$-->
    </row>
    <row r="833" spans="1:16" ht="10.5" customHeight="1" thickTop="1" thickBot="1">
      <c r="B833" s="32" t="s">
        <v/>
      </c>
      <c r="C833" s="23" t="s">
        <v/>
      </c>
      <c r="D833" s="23" t="s">
        <v>4236</v>
      </c>
      <c r="E833" s="32">
        <v/>
      </c>
      <c r="F833" s="33">
        <v>2.30</v>
      </c>
      <c r="G833" s="34">
        <v/>
      </c>
      <c r="H833" s="35">
        <v>1.750</v>
      </c>
      <c r="I833" s="36">
        <f>ROUND(PRODUCT(E833:H833),2)</f>
        <v>4.03</v>
      </c>
      <c r="J833" s="32">
        <v/>
      </c>
      <c r="K833" s="32">
        <f/>
        <v/>
      </c>
      <c r="L833" s="32" t="s">
        <v/>
      </c>
      <c r="M833" s="32" t="s">
        <v/>
      </c>
      <c r="N833" s="32" t="s">
        <v/>
      </c>
      <!--$VAR_NUOVA_CELLA_PREZZI$-->
    </row>
    <row r="834" spans="1:16" ht="10.5" customHeight="1" thickTop="1" thickBot="1">
      <c r="B834" s="32" t="s">
        <v/>
      </c>
      <c r="C834" s="23" t="s">
        <v/>
      </c>
      <c r="D834" s="23" t="s">
        <v>4243</v>
      </c>
      <c r="E834" s="32">
        <v/>
      </c>
      <c r="F834" s="33">
        <v>5.67</v>
      </c>
      <c r="G834" s="34">
        <v/>
      </c>
      <c r="H834" s="35">
        <v>3.820</v>
      </c>
      <c r="I834" s="36">
        <f>ROUND(PRODUCT(E834:H834),2)</f>
        <v>21.66</v>
      </c>
      <c r="J834" s="32">
        <v/>
      </c>
      <c r="K834" s="32">
        <f/>
        <v/>
      </c>
      <c r="L834" s="32" t="s">
        <v/>
      </c>
      <c r="M834" s="32" t="s">
        <v/>
      </c>
      <c r="N834" s="32" t="s">
        <v/>
      </c>
      <!--$VAR_NUOVA_CELLA_PREZZI$-->
    </row>
    <row r="835" spans="1:16" ht="10.5" customHeight="1" thickTop="1" thickBot="1">
      <c r="B835" s="32" t="s">
        <v/>
      </c>
      <c r="C835" s="23" t="s">
        <v/>
      </c>
      <c r="D835" s="23" t="s">
        <v>4250</v>
      </c>
      <c r="E835" s="32">
        <v/>
      </c>
      <c r="F835" s="33">
        <v>2.60</v>
      </c>
      <c r="G835" s="34">
        <v/>
      </c>
      <c r="H835" s="35">
        <v>1.670</v>
      </c>
      <c r="I835" s="36">
        <f>ROUND(PRODUCT(E835:H835),2)</f>
        <v>4.34</v>
      </c>
      <c r="J835" s="32">
        <v/>
      </c>
      <c r="K835" s="32">
        <f/>
        <v/>
      </c>
      <c r="L835" s="32" t="s">
        <v/>
      </c>
      <c r="M835" s="32" t="s">
        <v/>
      </c>
      <c r="N835" s="32" t="s">
        <v/>
      </c>
      <!--$VAR_NUOVA_CELLA_PREZZI$-->
    </row>
    <row r="836" spans="1:16" ht="10.5" customHeight="1" thickTop="1" thickBot="1">
      <c r="B836" s="32" t="s">
        <v/>
      </c>
      <c r="C836" s="23" t="s">
        <v/>
      </c>
      <c r="D836" s="23" t="s">
        <v>4257</v>
      </c>
      <c r="E836" s="32">
        <v/>
      </c>
      <c r="F836" s="33">
        <v>1.26</v>
      </c>
      <c r="G836" s="34">
        <v/>
      </c>
      <c r="H836" s="35">
        <v>0.880</v>
      </c>
      <c r="I836" s="36">
        <f>ROUND(PRODUCT(E836:H836),2)</f>
        <v>1.11</v>
      </c>
      <c r="J836" s="32">
        <v/>
      </c>
      <c r="K836" s="32">
        <f/>
        <v/>
      </c>
      <c r="L836" s="32" t="s">
        <v/>
      </c>
      <c r="M836" s="32" t="s">
        <v/>
      </c>
      <c r="N836" s="32" t="s">
        <v/>
      </c>
      <!--$VAR_NUOVA_CELLA_PREZZI$-->
    </row>
    <row r="837" spans="1:16" ht="10.5" customHeight="1" thickTop="1" thickBot="1">
      <c r="B837" s="32" t="s">
        <v/>
      </c>
      <c r="C837" s="23" t="s">
        <v/>
      </c>
      <c r="D837" s="23" t="s">
        <v>4264</v>
      </c>
      <c r="E837" s="32">
        <v/>
      </c>
      <c r="F837" s="33">
        <v>0.80</v>
      </c>
      <c r="G837" s="34">
        <v/>
      </c>
      <c r="H837" s="35">
        <v>1.370</v>
      </c>
      <c r="I837" s="36">
        <f>ROUND(PRODUCT(E837:H837),2)</f>
        <v>1.10</v>
      </c>
      <c r="J837" s="32">
        <v/>
      </c>
      <c r="K837" s="32">
        <f/>
        <v/>
      </c>
      <c r="L837" s="32" t="s">
        <v/>
      </c>
      <c r="M837" s="32" t="s">
        <v/>
      </c>
      <c r="N837" s="32" t="s">
        <v/>
      </c>
      <!--$VAR_NUOVA_CELLA_PREZZI$-->
    </row>
    <row r="838" spans="1:16" ht="10.5" customHeight="1" thickTop="1" thickBot="1">
      <c r="B838" s="32" t="s">
        <v/>
      </c>
      <c r="C838" s="23" t="s">
        <v/>
      </c>
      <c r="D838" s="23" t="s">
        <v>4271</v>
      </c>
      <c r="E838" s="32">
        <v/>
      </c>
      <c r="F838" s="33">
        <v>8.81</v>
      </c>
      <c r="G838" s="34">
        <v/>
      </c>
      <c r="H838" s="35">
        <v>4.370</v>
      </c>
      <c r="I838" s="36">
        <f>ROUND(PRODUCT(E838:H838),2)</f>
        <v>38.50</v>
      </c>
      <c r="J838" s="32">
        <v/>
      </c>
      <c r="K838" s="32">
        <f/>
        <v/>
      </c>
      <c r="L838" s="32" t="s">
        <v/>
      </c>
      <c r="M838" s="32" t="s">
        <v/>
      </c>
      <c r="N838" s="32" t="s">
        <v/>
      </c>
      <!--$VAR_NUOVA_CELLA_PREZZI$-->
    </row>
    <row r="839" spans="1:16" ht="10.5" customHeight="1" thickTop="1" thickBot="1">
      <c r="B839" s="32" t="s">
        <v/>
      </c>
      <c r="C839" s="23" t="s">
        <v/>
      </c>
      <c r="D839" s="23" t="s">
        <v>4278</v>
      </c>
      <c r="E839" s="32">
        <v/>
      </c>
      <c r="F839" s="33">
        <v/>
      </c>
      <c r="G839" s="34">
        <v/>
      </c>
      <c r="H839" s="35">
        <v>0</v>
      </c>
      <c r="I839" s="36">
        <f>ROUND(PRODUCT(E839:H839),2)</f>
        <v>0.00</v>
      </c>
      <c r="J839" s="32">
        <v/>
      </c>
      <c r="K839" s="32">
        <f/>
        <v/>
      </c>
      <c r="L839" s="32" t="s">
        <v/>
      </c>
      <c r="M839" s="32" t="s">
        <v/>
      </c>
      <c r="N839" s="32" t="s">
        <v/>
      </c>
      <!--$VAR_NUOVA_CELLA_PREZZI$-->
    </row>
    <row r="840" spans="1:16" ht="10.5" customHeight="1" thickTop="1" thickBot="1">
      <c r="B840" s="32" t="s">
        <v/>
      </c>
      <c r="C840" s="23" t="s">
        <v/>
      </c>
      <c r="D840" s="23" t="s">
        <v>4285</v>
      </c>
      <c r="E840" s="32">
        <v/>
      </c>
      <c r="F840" s="33">
        <v>4.43</v>
      </c>
      <c r="G840" s="34">
        <v/>
      </c>
      <c r="H840" s="35">
        <v>0.620</v>
      </c>
      <c r="I840" s="36">
        <f>ROUND(PRODUCT(E840:H840),2)</f>
        <v>2.75</v>
      </c>
      <c r="J840" s="32">
        <v/>
      </c>
      <c r="K840" s="32">
        <f/>
        <v/>
      </c>
      <c r="L840" s="32" t="s">
        <v/>
      </c>
      <c r="M840" s="32" t="s">
        <v/>
      </c>
      <c r="N840" s="32" t="s">
        <v/>
      </c>
      <!--$VAR_NUOVA_CELLA_PREZZI$-->
    </row>
    <row r="841" spans="1:16" ht="10.5" customHeight="1" thickTop="1" thickBot="1">
      <c r="B841" s="32" t="s">
        <v/>
      </c>
      <c r="C841" s="23" t="s">
        <v/>
      </c>
      <c r="D841" s="23" t="s">
        <v>4292</v>
      </c>
      <c r="E841" s="32">
        <v/>
      </c>
      <c r="F841" s="33">
        <v>2.22</v>
      </c>
      <c r="G841" s="34">
        <v/>
      </c>
      <c r="H841" s="35">
        <v>1.160</v>
      </c>
      <c r="I841" s="36">
        <f>ROUND(PRODUCT(E841:H841),2)</f>
        <v>2.58</v>
      </c>
      <c r="J841" s="32">
        <v/>
      </c>
      <c r="K841" s="32">
        <f/>
        <v/>
      </c>
      <c r="L841" s="32" t="s">
        <v/>
      </c>
      <c r="M841" s="32" t="s">
        <v/>
      </c>
      <c r="N841" s="32" t="s">
        <v/>
      </c>
      <!--$VAR_NUOVA_CELLA_PREZZI$-->
    </row>
    <row r="842" spans="1:16" ht="10.5" customHeight="1" thickTop="1" thickBot="1">
      <c r="B842" s="32" t="s">
        <v/>
      </c>
      <c r="C842" s="23" t="s">
        <v/>
      </c>
      <c r="D842" s="23" t="s">
        <v>4299</v>
      </c>
      <c r="E842" s="32">
        <v/>
      </c>
      <c r="F842" s="33">
        <v>0.99</v>
      </c>
      <c r="G842" s="34">
        <v/>
      </c>
      <c r="H842" s="35">
        <v>0.860</v>
      </c>
      <c r="I842" s="36">
        <f>ROUND(PRODUCT(E842:H842),2)</f>
        <v>0.85</v>
      </c>
      <c r="J842" s="32">
        <v/>
      </c>
      <c r="K842" s="32">
        <f/>
        <v/>
      </c>
      <c r="L842" s="32" t="s">
        <v/>
      </c>
      <c r="M842" s="32" t="s">
        <v/>
      </c>
      <c r="N842" s="32" t="s">
        <v/>
      </c>
      <!--$VAR_NUOVA_CELLA_PREZZI$-->
    </row>
    <row r="843" spans="1:16" ht="10.5" customHeight="1" thickTop="1" thickBot="1">
      <c r="B843" s="32" t="s">
        <v/>
      </c>
      <c r="C843" s="23" t="s">
        <v/>
      </c>
      <c r="D843" s="32" t="s">
        <v/>
      </c>
      <c r="E843" s="32">
        <v/>
      </c>
      <c r="F843" s="33">
        <v/>
      </c>
      <c r="G843" s="34">
        <v/>
      </c>
      <c r="H843" s="35">
        <v/>
      </c>
      <c r="I843" s="36">
        <f/>
        <v/>
      </c>
      <c r="J843" s="32">
        <v/>
      </c>
      <c r="K843" s="32">
        <f/>
        <v/>
      </c>
      <c r="L843" s="32" t="s">
        <v/>
      </c>
      <c r="M843" s="32" t="s">
        <v/>
      </c>
      <c r="N843" s="32" t="s">
        <v>4306</v>
      </c>
      <!--$VAR_NUOVA_CELLA_PREZZI$-->
    </row>
    <row r="844" spans="1:16" ht="10.5" customHeight="1" thickTop="1" thickBot="1">
      <c r="B844" s="32" t="s">
        <v/>
      </c>
      <c r="C844" s="23" t="s">
        <v/>
      </c>
      <c r="D844" s="32" t="s">
        <v>4307</v>
      </c>
      <c r="E844" s="32">
        <v/>
      </c>
      <c r="F844" s="33">
        <v/>
      </c>
      <c r="G844" s="34">
        <v/>
      </c>
      <c r="H844" s="35">
        <v/>
      </c>
      <c r="I844" s="36">
        <f>ROUND(SUM(I824:I843),2)</f>
        <v>118.87</v>
      </c>
      <c r="J844" s="32">
        <v>10.19</v>
      </c>
      <c r="K844" s="32">
        <f>ROUND(PRODUCT(I844:J844),2)</f>
        <v>1211.29</v>
      </c>
      <c r="L844" s="32" t="s">
        <v/>
      </c>
      <c r="M844" s="32" t="s">
        <v/>
      </c>
      <c r="N844" s="32" t="s">
        <v/>
      </c>
      <!--$VAR_NUOVA_CELLA_PREZZI$-->
    </row>
    <row r="845" spans="1:16" ht="10.5" customHeight="1" thickTop="1" thickBot="1">
      <c r="B845" s="32" t="s">
        <v/>
      </c>
      <c r="C845" s="23" t="s">
        <v/>
      </c>
      <c r="D845" s="32" t="s">
        <v>4313</v>
      </c>
      <c r="E845" s="32">
        <v/>
      </c>
      <c r="F845" s="33">
        <v/>
      </c>
      <c r="G845" s="34">
        <v/>
      </c>
      <c r="H845" s="35">
        <v/>
      </c>
      <c r="I845" s="36">
        <f/>
        <v/>
      </c>
      <c r="J845" s="32">
        <v/>
      </c>
      <c r="K845" s="32">
        <f/>
        <v/>
      </c>
      <c r="L845" s="32" t="s">
        <v/>
      </c>
      <c r="M845" s="32" t="s">
        <v/>
      </c>
      <c r="N845" s="32" t="s">
        <v/>
      </c>
      <!--$VAR_NUOVA_CELLA_PREZZI$-->
    </row>
    <row r="846" spans="1:16" ht="34.1666666666667" customHeight="1" thickTop="1" thickBot="1">
      <c r="B846" s="32" t="s">
        <v>4314</v>
      </c>
      <c r="C846" s="23" t="s">
        <v>4315</v>
      </c>
      <c r="D846" s="62" t="s">
        <v>4316</v>
      </c>
      <c r="E846" s="32">
        <v/>
      </c>
      <c r="F846" s="33">
        <v/>
      </c>
      <c r="G846" s="34">
        <v/>
      </c>
      <c r="H846" s="35">
        <v/>
      </c>
      <c r="I846" s="36">
        <f/>
        <v/>
      </c>
      <c r="J846" s="32">
        <v/>
      </c>
      <c r="K846" s="32">
        <f/>
        <v/>
      </c>
      <c r="L846" s="32" t="s">
        <v/>
      </c>
      <c r="M846" s="32" t="s">
        <v/>
      </c>
      <c r="N846" s="32" t="s">
        <v/>
      </c>
      <!--$VAR_NUOVA_CELLA_PREZZI$-->
    </row>
    <row r="847" spans="1:16" ht="10.5" customHeight="1" thickTop="1" thickBot="1">
      <c r="B847" s="32" t="s">
        <v/>
      </c>
      <c r="C847" s="23" t="s">
        <v/>
      </c>
      <c r="D847" s="23" t="s">
        <v>4317</v>
      </c>
      <c r="E847" s="32">
        <v/>
      </c>
      <c r="F847" s="33">
        <v/>
      </c>
      <c r="G847" s="34">
        <v/>
      </c>
      <c r="H847" s="35">
        <v/>
      </c>
      <c r="I847" s="36">
        <f/>
        <v/>
      </c>
      <c r="J847" s="32">
        <v/>
      </c>
      <c r="K847" s="32">
        <f/>
        <v/>
      </c>
      <c r="L847" s="32" t="s">
        <v/>
      </c>
      <c r="M847" s="32" t="s">
        <v/>
      </c>
      <c r="N847" s="32" t="s">
        <v/>
      </c>
      <!--$VAR_NUOVA_CELLA_PREZZI$-->
    </row>
    <row r="848" spans="1:16" ht="10.5" customHeight="1" thickTop="1" thickBot="1">
      <c r="B848" s="32" t="s">
        <v/>
      </c>
      <c r="C848" s="23" t="s">
        <v/>
      </c>
      <c r="D848" s="23" t="s">
        <v>4318</v>
      </c>
      <c r="E848" s="32">
        <v/>
      </c>
      <c r="F848" s="33">
        <v/>
      </c>
      <c r="G848" s="34">
        <v/>
      </c>
      <c r="H848" s="35">
        <v/>
      </c>
      <c r="I848" s="36">
        <f>ROUND(PRODUCT(E848:H848,118.87),2)</f>
        <v>118.87</v>
      </c>
      <c r="J848" s="32">
        <v/>
      </c>
      <c r="K848" s="32">
        <f/>
        <v/>
      </c>
      <c r="L848" s="32" t="s">
        <v/>
      </c>
      <c r="M848" s="32" t="s">
        <v/>
      </c>
      <c r="N848" s="32" t="s">
        <v/>
      </c>
      <!--$VAR_NUOVA_CELLA_PREZZI$-->
    </row>
    <row r="849" spans="1:16" ht="10.5" customHeight="1" thickTop="1" thickBot="1">
      <c r="B849" s="32" t="s">
        <v/>
      </c>
      <c r="C849" s="23" t="s">
        <v/>
      </c>
      <c r="D849" s="32" t="s">
        <v/>
      </c>
      <c r="E849" s="32">
        <v/>
      </c>
      <c r="F849" s="33">
        <v/>
      </c>
      <c r="G849" s="34">
        <v/>
      </c>
      <c r="H849" s="35">
        <v/>
      </c>
      <c r="I849" s="36">
        <f/>
        <v/>
      </c>
      <c r="J849" s="32">
        <v/>
      </c>
      <c r="K849" s="32">
        <f/>
        <v/>
      </c>
      <c r="L849" s="32" t="s">
        <v/>
      </c>
      <c r="M849" s="32" t="s">
        <v/>
      </c>
      <c r="N849" s="32" t="s">
        <v>4325</v>
      </c>
      <!--$VAR_NUOVA_CELLA_PREZZI$-->
    </row>
    <row r="850" spans="1:16" ht="10.5" customHeight="1" thickTop="1" thickBot="1">
      <c r="B850" s="32" t="s">
        <v/>
      </c>
      <c r="C850" s="23" t="s">
        <v/>
      </c>
      <c r="D850" s="32" t="s">
        <v>4326</v>
      </c>
      <c r="E850" s="32">
        <v/>
      </c>
      <c r="F850" s="33">
        <v/>
      </c>
      <c r="G850" s="34">
        <v/>
      </c>
      <c r="H850" s="35">
        <v/>
      </c>
      <c r="I850" s="36">
        <f>ROUND(SUM(I847:I849),2)</f>
        <v>118.87</v>
      </c>
      <c r="J850" s="32">
        <v>7.28</v>
      </c>
      <c r="K850" s="32">
        <f>ROUND(PRODUCT(I850:J850),2)</f>
        <v>865.37</v>
      </c>
      <c r="L850" s="32" t="s">
        <v/>
      </c>
      <c r="M850" s="32" t="s">
        <v/>
      </c>
      <c r="N850" s="32" t="s">
        <v/>
      </c>
      <!--$VAR_NUOVA_CELLA_PREZZI$-->
    </row>
    <row r="851" spans="1:16" ht="10.5" customHeight="1" thickTop="1" thickBot="1">
      <c r="B851" s="32" t="s">
        <v/>
      </c>
      <c r="C851" s="23" t="s">
        <v/>
      </c>
      <c r="D851" s="32" t="s">
        <v>4332</v>
      </c>
      <c r="E851" s="32">
        <v/>
      </c>
      <c r="F851" s="33">
        <v/>
      </c>
      <c r="G851" s="34">
        <v/>
      </c>
      <c r="H851" s="35">
        <v/>
      </c>
      <c r="I851" s="36">
        <f/>
        <v/>
      </c>
      <c r="J851" s="32">
        <v/>
      </c>
      <c r="K851" s="32">
        <f/>
        <v/>
      </c>
      <c r="L851" s="32" t="s">
        <v/>
      </c>
      <c r="M851" s="32" t="s">
        <v/>
      </c>
      <c r="N851" s="32" t="s">
        <v/>
      </c>
      <!--$VAR_NUOVA_CELLA_PREZZI$-->
    </row>
    <row r="852" spans="1:16" ht="55" customHeight="1" thickTop="1" thickBot="1">
      <c r="B852" s="32" t="s">
        <v>4333</v>
      </c>
      <c r="C852" s="23" t="s">
        <v>4334</v>
      </c>
      <c r="D852" s="62" t="s">
        <v>4335</v>
      </c>
      <c r="E852" s="32">
        <v/>
      </c>
      <c r="F852" s="33">
        <v/>
      </c>
      <c r="G852" s="34">
        <v/>
      </c>
      <c r="H852" s="35">
        <v/>
      </c>
      <c r="I852" s="36">
        <f/>
        <v/>
      </c>
      <c r="J852" s="32">
        <v/>
      </c>
      <c r="K852" s="32">
        <f/>
        <v/>
      </c>
      <c r="L852" s="32" t="s">
        <v/>
      </c>
      <c r="M852" s="32" t="s">
        <v/>
      </c>
      <c r="N852" s="32" t="s">
        <v/>
      </c>
      <!--$VAR_NUOVA_CELLA_PREZZI$-->
    </row>
    <row r="853" spans="1:16" ht="10.5" customHeight="1" thickTop="1" thickBot="1">
      <c r="B853" s="32" t="s">
        <v/>
      </c>
      <c r="C853" s="23" t="s">
        <v/>
      </c>
      <c r="D853" s="23" t="s">
        <v>4336</v>
      </c>
      <c r="E853" s="32">
        <v/>
      </c>
      <c r="F853" s="33">
        <v/>
      </c>
      <c r="G853" s="34">
        <v/>
      </c>
      <c r="H853" s="35">
        <v/>
      </c>
      <c r="I853" s="36">
        <f/>
        <v/>
      </c>
      <c r="J853" s="32">
        <v/>
      </c>
      <c r="K853" s="32">
        <f/>
        <v/>
      </c>
      <c r="L853" s="32" t="s">
        <v/>
      </c>
      <c r="M853" s="32" t="s">
        <v/>
      </c>
      <c r="N853" s="32" t="s">
        <v/>
      </c>
      <!--$VAR_NUOVA_CELLA_PREZZI$-->
    </row>
    <row r="854" spans="1:16" ht="10.5" customHeight="1" thickTop="1" thickBot="1">
      <c r="B854" s="32" t="s">
        <v/>
      </c>
      <c r="C854" s="23" t="s">
        <v/>
      </c>
      <c r="D854" s="23" t="s">
        <v>4337</v>
      </c>
      <c r="E854" s="32">
        <v/>
      </c>
      <c r="F854" s="33">
        <v/>
      </c>
      <c r="G854" s="34">
        <v/>
      </c>
      <c r="H854" s="35">
        <v>0</v>
      </c>
      <c r="I854" s="36">
        <f>ROUND(PRODUCT(E854:H854),2)</f>
        <v>0.00</v>
      </c>
      <c r="J854" s="32">
        <v/>
      </c>
      <c r="K854" s="32">
        <f/>
        <v/>
      </c>
      <c r="L854" s="32" t="s">
        <v/>
      </c>
      <c r="M854" s="32" t="s">
        <v/>
      </c>
      <c r="N854" s="32" t="s">
        <v/>
      </c>
      <!--$VAR_NUOVA_CELLA_PREZZI$-->
    </row>
    <row r="855" spans="1:16" ht="10.5" customHeight="1" thickTop="1" thickBot="1">
      <c r="B855" s="32" t="s">
        <v/>
      </c>
      <c r="C855" s="23" t="s">
        <v/>
      </c>
      <c r="D855" s="23" t="s">
        <v>4344</v>
      </c>
      <c r="E855" s="32">
        <v/>
      </c>
      <c r="F855" s="33">
        <v/>
      </c>
      <c r="G855" s="34">
        <v/>
      </c>
      <c r="H855" s="35">
        <v>0</v>
      </c>
      <c r="I855" s="36">
        <f>ROUND(PRODUCT(E855:H855),2)</f>
        <v>0.00</v>
      </c>
      <c r="J855" s="32">
        <v/>
      </c>
      <c r="K855" s="32">
        <f/>
        <v/>
      </c>
      <c r="L855" s="32" t="s">
        <v/>
      </c>
      <c r="M855" s="32" t="s">
        <v/>
      </c>
      <c r="N855" s="32" t="s">
        <v/>
      </c>
      <!--$VAR_NUOVA_CELLA_PREZZI$-->
    </row>
    <row r="856" spans="1:16" ht="10.5" customHeight="1" thickTop="1" thickBot="1">
      <c r="B856" s="32" t="s">
        <v/>
      </c>
      <c r="C856" s="23" t="s">
        <v/>
      </c>
      <c r="D856" s="23" t="s">
        <v>4351</v>
      </c>
      <c r="E856" s="32">
        <v>0.30</v>
      </c>
      <c r="F856" s="33">
        <v/>
      </c>
      <c r="G856" s="34">
        <v/>
      </c>
      <c r="H856" s="35">
        <v>0.600</v>
      </c>
      <c r="I856" s="36">
        <f>ROUND(PRODUCT(E856:H856,588.16),2)</f>
        <v>105.87</v>
      </c>
      <c r="J856" s="32">
        <v/>
      </c>
      <c r="K856" s="32">
        <f/>
        <v/>
      </c>
      <c r="L856" s="32" t="s">
        <v/>
      </c>
      <c r="M856" s="32" t="s">
        <v/>
      </c>
      <c r="N856" s="32" t="s">
        <v/>
      </c>
      <!--$VAR_NUOVA_CELLA_PREZZI$-->
    </row>
    <row r="857" spans="1:16" ht="10.5" customHeight="1" thickTop="1" thickBot="1">
      <c r="B857" s="32" t="s">
        <v/>
      </c>
      <c r="C857" s="23" t="s">
        <v/>
      </c>
      <c r="D857" s="23" t="s">
        <v>4358</v>
      </c>
      <c r="E857" s="32">
        <v/>
      </c>
      <c r="F857" s="33">
        <v/>
      </c>
      <c r="G857" s="34">
        <v/>
      </c>
      <c r="H857" s="35">
        <v>0</v>
      </c>
      <c r="I857" s="36">
        <f>ROUND(PRODUCT(E857:H857),2)</f>
        <v>0.00</v>
      </c>
      <c r="J857" s="32">
        <v/>
      </c>
      <c r="K857" s="32">
        <f/>
        <v/>
      </c>
      <c r="L857" s="32" t="s">
        <v/>
      </c>
      <c r="M857" s="32" t="s">
        <v/>
      </c>
      <c r="N857" s="32" t="s">
        <v/>
      </c>
      <!--$VAR_NUOVA_CELLA_PREZZI$-->
    </row>
    <row r="858" spans="1:16" ht="10.5" customHeight="1" thickTop="1" thickBot="1">
      <c r="B858" s="32" t="s">
        <v/>
      </c>
      <c r="C858" s="23" t="s">
        <v/>
      </c>
      <c r="D858" s="23" t="s">
        <v>4365</v>
      </c>
      <c r="E858" s="32">
        <v/>
      </c>
      <c r="F858" s="33">
        <v/>
      </c>
      <c r="G858" s="34">
        <v/>
      </c>
      <c r="H858" s="35">
        <v>0</v>
      </c>
      <c r="I858" s="36">
        <f>ROUND(PRODUCT(E858:H858),2)</f>
        <v>0.00</v>
      </c>
      <c r="J858" s="32">
        <v/>
      </c>
      <c r="K858" s="32">
        <f/>
        <v/>
      </c>
      <c r="L858" s="32" t="s">
        <v/>
      </c>
      <c r="M858" s="32" t="s">
        <v/>
      </c>
      <c r="N858" s="32" t="s">
        <v/>
      </c>
      <!--$VAR_NUOVA_CELLA_PREZZI$-->
    </row>
    <row r="859" spans="1:16" ht="10.5" customHeight="1" thickTop="1" thickBot="1">
      <c r="B859" s="32" t="s">
        <v/>
      </c>
      <c r="C859" s="23" t="s">
        <v/>
      </c>
      <c r="D859" s="23" t="s">
        <v>4372</v>
      </c>
      <c r="E859" s="32">
        <v/>
      </c>
      <c r="F859" s="33">
        <v/>
      </c>
      <c r="G859" s="34">
        <v>0.060</v>
      </c>
      <c r="H859" s="35">
        <v>18.000</v>
      </c>
      <c r="I859" s="36">
        <f>ROUND(PRODUCT(E859:H859,180.01),2)</f>
        <v>194.41</v>
      </c>
      <c r="J859" s="32">
        <v/>
      </c>
      <c r="K859" s="32">
        <f/>
        <v/>
      </c>
      <c r="L859" s="32" t="s">
        <v/>
      </c>
      <c r="M859" s="32" t="s">
        <v/>
      </c>
      <c r="N859" s="32" t="s">
        <v/>
      </c>
      <!--$VAR_NUOVA_CELLA_PREZZI$-->
    </row>
    <row r="860" spans="1:16" ht="10.5" customHeight="1" thickTop="1" thickBot="1">
      <c r="B860" s="32" t="s">
        <v/>
      </c>
      <c r="C860" s="23" t="s">
        <v/>
      </c>
      <c r="D860" s="23" t="s">
        <v>4379</v>
      </c>
      <c r="E860" s="32">
        <v/>
      </c>
      <c r="F860" s="33">
        <v/>
      </c>
      <c r="G860" s="34">
        <v/>
      </c>
      <c r="H860" s="35">
        <v>0</v>
      </c>
      <c r="I860" s="36">
        <f>ROUND(PRODUCT(E860:H860),2)</f>
        <v>0.00</v>
      </c>
      <c r="J860" s="32">
        <v/>
      </c>
      <c r="K860" s="32">
        <f/>
        <v/>
      </c>
      <c r="L860" s="32" t="s">
        <v/>
      </c>
      <c r="M860" s="32" t="s">
        <v/>
      </c>
      <c r="N860" s="32" t="s">
        <v/>
      </c>
      <!--$VAR_NUOVA_CELLA_PREZZI$-->
    </row>
    <row r="861" spans="1:16" ht="10.5" customHeight="1" thickTop="1" thickBot="1">
      <c r="B861" s="32" t="s">
        <v/>
      </c>
      <c r="C861" s="23" t="s">
        <v/>
      </c>
      <c r="D861" s="23" t="s">
        <v>4386</v>
      </c>
      <c r="E861" s="32">
        <v/>
      </c>
      <c r="F861" s="33">
        <v/>
      </c>
      <c r="G861" s="34">
        <v/>
      </c>
      <c r="H861" s="35">
        <v>0</v>
      </c>
      <c r="I861" s="36">
        <f>ROUND(PRODUCT(E861:H861),2)</f>
        <v>0.00</v>
      </c>
      <c r="J861" s="32">
        <v/>
      </c>
      <c r="K861" s="32">
        <f/>
        <v/>
      </c>
      <c r="L861" s="32" t="s">
        <v/>
      </c>
      <c r="M861" s="32" t="s">
        <v/>
      </c>
      <c r="N861" s="32" t="s">
        <v/>
      </c>
      <!--$VAR_NUOVA_CELLA_PREZZI$-->
    </row>
    <row r="862" spans="1:16" ht="10.5" customHeight="1" thickTop="1" thickBot="1">
      <c r="B862" s="32" t="s">
        <v/>
      </c>
      <c r="C862" s="23" t="s">
        <v/>
      </c>
      <c r="D862" s="23" t="s">
        <v>4393</v>
      </c>
      <c r="E862" s="32">
        <v/>
      </c>
      <c r="F862" s="33">
        <v/>
      </c>
      <c r="G862" s="34">
        <v>0.040</v>
      </c>
      <c r="H862" s="35">
        <v>20.000</v>
      </c>
      <c r="I862" s="36">
        <f>ROUND(PRODUCT(E862:H862,685.78),2)</f>
        <v>548.62</v>
      </c>
      <c r="J862" s="32">
        <v/>
      </c>
      <c r="K862" s="32">
        <f/>
        <v/>
      </c>
      <c r="L862" s="32" t="s">
        <v/>
      </c>
      <c r="M862" s="32" t="s">
        <v/>
      </c>
      <c r="N862" s="32" t="s">
        <v/>
      </c>
      <!--$VAR_NUOVA_CELLA_PREZZI$-->
    </row>
    <row r="863" spans="1:16" ht="10.5" customHeight="1" thickTop="1" thickBot="1">
      <c r="B863" s="32" t="s">
        <v/>
      </c>
      <c r="C863" s="23" t="s">
        <v/>
      </c>
      <c r="D863" s="23" t="s">
        <v>4400</v>
      </c>
      <c r="E863" s="32">
        <v/>
      </c>
      <c r="F863" s="33">
        <v/>
      </c>
      <c r="G863" s="34">
        <v/>
      </c>
      <c r="H863" s="35">
        <v>0</v>
      </c>
      <c r="I863" s="36">
        <f>ROUND(PRODUCT(E863:H863),2)</f>
        <v>0.00</v>
      </c>
      <c r="J863" s="32">
        <v/>
      </c>
      <c r="K863" s="32">
        <f/>
        <v/>
      </c>
      <c r="L863" s="32" t="s">
        <v/>
      </c>
      <c r="M863" s="32" t="s">
        <v/>
      </c>
      <c r="N863" s="32" t="s">
        <v/>
      </c>
      <!--$VAR_NUOVA_CELLA_PREZZI$-->
    </row>
    <row r="864" spans="1:16" ht="10.5" customHeight="1" thickTop="1" thickBot="1">
      <c r="B864" s="32" t="s">
        <v/>
      </c>
      <c r="C864" s="23" t="s">
        <v/>
      </c>
      <c r="D864" s="23" t="s">
        <v>4407</v>
      </c>
      <c r="E864" s="32">
        <v/>
      </c>
      <c r="F864" s="33">
        <v/>
      </c>
      <c r="G864" s="34">
        <v/>
      </c>
      <c r="H864" s="35">
        <v>0</v>
      </c>
      <c r="I864" s="36">
        <f>ROUND(PRODUCT(E864:H864),2)</f>
        <v>0.00</v>
      </c>
      <c r="J864" s="32">
        <v/>
      </c>
      <c r="K864" s="32">
        <f/>
        <v/>
      </c>
      <c r="L864" s="32" t="s">
        <v/>
      </c>
      <c r="M864" s="32" t="s">
        <v/>
      </c>
      <c r="N864" s="32" t="s">
        <v/>
      </c>
      <!--$VAR_NUOVA_CELLA_PREZZI$-->
    </row>
    <row r="865" spans="1:16" ht="10.5" customHeight="1" thickTop="1" thickBot="1">
      <c r="B865" s="32" t="s">
        <v/>
      </c>
      <c r="C865" s="23" t="s">
        <v/>
      </c>
      <c r="D865" s="23" t="s">
        <v>4414</v>
      </c>
      <c r="E865" s="32">
        <v/>
      </c>
      <c r="F865" s="33">
        <v/>
      </c>
      <c r="G865" s="34">
        <v/>
      </c>
      <c r="H865" s="35">
        <v>18.000</v>
      </c>
      <c r="I865" s="36">
        <f>ROUND(PRODUCT(E865:H865,7.22),2)</f>
        <v>129.96</v>
      </c>
      <c r="J865" s="32">
        <v/>
      </c>
      <c r="K865" s="32">
        <f/>
        <v/>
      </c>
      <c r="L865" s="32" t="s">
        <v/>
      </c>
      <c r="M865" s="32" t="s">
        <v/>
      </c>
      <c r="N865" s="32" t="s">
        <v/>
      </c>
      <!--$VAR_NUOVA_CELLA_PREZZI$-->
    </row>
    <row r="866" spans="1:16" ht="10.5" customHeight="1" thickTop="1" thickBot="1">
      <c r="B866" s="32" t="s">
        <v/>
      </c>
      <c r="C866" s="23" t="s">
        <v/>
      </c>
      <c r="D866" s="23" t="s">
        <v>4421</v>
      </c>
      <c r="E866" s="32">
        <v/>
      </c>
      <c r="F866" s="33">
        <v/>
      </c>
      <c r="G866" s="34">
        <v/>
      </c>
      <c r="H866" s="35">
        <v>18.000</v>
      </c>
      <c r="I866" s="36">
        <f>ROUND(PRODUCT(E866:H866,7.79),2)</f>
        <v>140.22</v>
      </c>
      <c r="J866" s="32">
        <v/>
      </c>
      <c r="K866" s="32">
        <f/>
        <v/>
      </c>
      <c r="L866" s="32" t="s">
        <v/>
      </c>
      <c r="M866" s="32" t="s">
        <v/>
      </c>
      <c r="N866" s="32" t="s">
        <v/>
      </c>
      <!--$VAR_NUOVA_CELLA_PREZZI$-->
    </row>
    <row r="867" spans="1:16" ht="10.5" customHeight="1" thickTop="1" thickBot="1">
      <c r="B867" s="32" t="s">
        <v/>
      </c>
      <c r="C867" s="23" t="s">
        <v/>
      </c>
      <c r="D867" s="23" t="s">
        <v>4428</v>
      </c>
      <c r="E867" s="32">
        <v/>
      </c>
      <c r="F867" s="33">
        <v/>
      </c>
      <c r="G867" s="34">
        <v>0.120</v>
      </c>
      <c r="H867" s="35">
        <v>18.000</v>
      </c>
      <c r="I867" s="36">
        <f>ROUND(PRODUCT(E867:H867,1.88),2)</f>
        <v>4.06</v>
      </c>
      <c r="J867" s="32">
        <v/>
      </c>
      <c r="K867" s="32">
        <f/>
        <v/>
      </c>
      <c r="L867" s="32" t="s">
        <v/>
      </c>
      <c r="M867" s="32" t="s">
        <v/>
      </c>
      <c r="N867" s="32" t="s">
        <v/>
      </c>
      <!--$VAR_NUOVA_CELLA_PREZZI$-->
    </row>
    <row r="868" spans="1:16" ht="10.5" customHeight="1" thickTop="1" thickBot="1">
      <c r="B868" s="32" t="s">
        <v/>
      </c>
      <c r="C868" s="23" t="s">
        <v/>
      </c>
      <c r="D868" s="23" t="s">
        <v>4435</v>
      </c>
      <c r="E868" s="32">
        <v/>
      </c>
      <c r="F868" s="33">
        <v/>
      </c>
      <c r="G868" s="34">
        <v>0.150</v>
      </c>
      <c r="H868" s="35">
        <v>18.000</v>
      </c>
      <c r="I868" s="36">
        <f>ROUND(PRODUCT(E868:H868,18.31),2)</f>
        <v>49.44</v>
      </c>
      <c r="J868" s="32">
        <v/>
      </c>
      <c r="K868" s="32">
        <f/>
        <v/>
      </c>
      <c r="L868" s="32" t="s">
        <v/>
      </c>
      <c r="M868" s="32" t="s">
        <v/>
      </c>
      <c r="N868" s="32" t="s">
        <v/>
      </c>
      <!--$VAR_NUOVA_CELLA_PREZZI$-->
    </row>
    <row r="869" spans="1:16" ht="10.5" customHeight="1" thickTop="1" thickBot="1">
      <c r="B869" s="32" t="s">
        <v/>
      </c>
      <c r="C869" s="23" t="s">
        <v/>
      </c>
      <c r="D869" s="23" t="s">
        <v>4442</v>
      </c>
      <c r="E869" s="32">
        <v/>
      </c>
      <c r="F869" s="33">
        <v/>
      </c>
      <c r="G869" s="34">
        <v/>
      </c>
      <c r="H869" s="35">
        <v>0</v>
      </c>
      <c r="I869" s="36">
        <f>ROUND(PRODUCT(E869:H869),2)</f>
        <v>0.00</v>
      </c>
      <c r="J869" s="32">
        <v/>
      </c>
      <c r="K869" s="32">
        <f/>
        <v/>
      </c>
      <c r="L869" s="32" t="s">
        <v/>
      </c>
      <c r="M869" s="32" t="s">
        <v/>
      </c>
      <c r="N869" s="32" t="s">
        <v/>
      </c>
      <!--$VAR_NUOVA_CELLA_PREZZI$-->
    </row>
    <row r="870" spans="1:16" ht="10.5" customHeight="1" thickTop="1" thickBot="1">
      <c r="B870" s="32" t="s">
        <v/>
      </c>
      <c r="C870" s="23" t="s">
        <v/>
      </c>
      <c r="D870" s="23" t="s">
        <v>4449</v>
      </c>
      <c r="E870" s="32">
        <v/>
      </c>
      <c r="F870" s="33">
        <v/>
      </c>
      <c r="G870" s="34">
        <v/>
      </c>
      <c r="H870" s="35">
        <v>0</v>
      </c>
      <c r="I870" s="36">
        <f>ROUND(PRODUCT(E870:H870),2)</f>
        <v>0.00</v>
      </c>
      <c r="J870" s="32">
        <v/>
      </c>
      <c r="K870" s="32">
        <f/>
        <v/>
      </c>
      <c r="L870" s="32" t="s">
        <v/>
      </c>
      <c r="M870" s="32" t="s">
        <v/>
      </c>
      <c r="N870" s="32" t="s">
        <v/>
      </c>
      <!--$VAR_NUOVA_CELLA_PREZZI$-->
    </row>
    <row r="871" spans="1:16" ht="10.5" customHeight="1" thickTop="1" thickBot="1">
      <c r="B871" s="32" t="s">
        <v/>
      </c>
      <c r="C871" s="23" t="s">
        <v/>
      </c>
      <c r="D871" s="23" t="s">
        <v>4456</v>
      </c>
      <c r="E871" s="32">
        <v/>
      </c>
      <c r="F871" s="33">
        <v/>
      </c>
      <c r="G871" s="34">
        <v/>
      </c>
      <c r="H871" s="35">
        <v>0.600</v>
      </c>
      <c r="I871" s="36">
        <f>ROUND(PRODUCT(E871:H871,118.87),2)</f>
        <v>71.32</v>
      </c>
      <c r="J871" s="32">
        <v/>
      </c>
      <c r="K871" s="32">
        <f/>
        <v/>
      </c>
      <c r="L871" s="32" t="s">
        <v/>
      </c>
      <c r="M871" s="32" t="s">
        <v/>
      </c>
      <c r="N871" s="32" t="s">
        <v/>
      </c>
      <!--$VAR_NUOVA_CELLA_PREZZI$-->
    </row>
    <row r="872" spans="1:16" ht="10.5" customHeight="1" thickTop="1" thickBot="1">
      <c r="B872" s="32" t="s">
        <v/>
      </c>
      <c r="C872" s="23" t="s">
        <v/>
      </c>
      <c r="D872" s="32" t="s">
        <v/>
      </c>
      <c r="E872" s="32">
        <v/>
      </c>
      <c r="F872" s="33">
        <v/>
      </c>
      <c r="G872" s="34">
        <v/>
      </c>
      <c r="H872" s="35">
        <v/>
      </c>
      <c r="I872" s="36">
        <f/>
        <v/>
      </c>
      <c r="J872" s="32">
        <v/>
      </c>
      <c r="K872" s="32">
        <f/>
        <v/>
      </c>
      <c r="L872" s="32" t="s">
        <v/>
      </c>
      <c r="M872" s="32" t="s">
        <v/>
      </c>
      <c r="N872" s="32" t="s">
        <v>4463</v>
      </c>
      <!--$VAR_NUOVA_CELLA_PREZZI$-->
    </row>
    <row r="873" spans="1:16" ht="10.5" customHeight="1" thickTop="1" thickBot="1">
      <c r="B873" s="32" t="s">
        <v/>
      </c>
      <c r="C873" s="23" t="s">
        <v/>
      </c>
      <c r="D873" s="32" t="s">
        <v>4464</v>
      </c>
      <c r="E873" s="32">
        <v/>
      </c>
      <c r="F873" s="33">
        <v/>
      </c>
      <c r="G873" s="34">
        <v/>
      </c>
      <c r="H873" s="35">
        <v/>
      </c>
      <c r="I873" s="36">
        <f>ROUND(SUM(I853:I872),2)</f>
        <v>1243.90</v>
      </c>
      <c r="J873" s="32">
        <v>1.90</v>
      </c>
      <c r="K873" s="32">
        <f>ROUND(PRODUCT(I873:J873),2)</f>
        <v>2363.41</v>
      </c>
      <c r="L873" s="32" t="s">
        <v/>
      </c>
      <c r="M873" s="32" t="s">
        <v/>
      </c>
      <c r="N873" s="32" t="s">
        <v/>
      </c>
      <!--$VAR_NUOVA_CELLA_PREZZI$-->
    </row>
    <row r="874" spans="1:16" ht="10.5" customHeight="1" thickTop="1" thickBot="1">
      <c r="B874" s="32" t="s">
        <v/>
      </c>
      <c r="C874" s="23" t="s">
        <v/>
      </c>
      <c r="D874" s="32" t="s">
        <v>4470</v>
      </c>
      <c r="E874" s="32">
        <v/>
      </c>
      <c r="F874" s="33">
        <v/>
      </c>
      <c r="G874" s="34">
        <v/>
      </c>
      <c r="H874" s="35">
        <v/>
      </c>
      <c r="I874" s="36">
        <f/>
        <v/>
      </c>
      <c r="J874" s="32">
        <v/>
      </c>
      <c r="K874" s="32">
        <f/>
        <v/>
      </c>
      <c r="L874" s="32" t="s">
        <v/>
      </c>
      <c r="M874" s="32" t="s">
        <v/>
      </c>
      <c r="N874" s="32" t="s">
        <v/>
      </c>
      <!--$VAR_NUOVA_CELLA_PREZZI$-->
    </row>
    <row r="875" spans="1:16" ht="36.6666666666667" customHeight="1" thickTop="1" thickBot="1">
      <c r="B875" s="32" t="s">
        <v>4471</v>
      </c>
      <c r="C875" s="23" t="s">
        <v>4472</v>
      </c>
      <c r="D875" s="62" t="s">
        <v>4473</v>
      </c>
      <c r="E875" s="32">
        <v/>
      </c>
      <c r="F875" s="33">
        <v/>
      </c>
      <c r="G875" s="34">
        <v/>
      </c>
      <c r="H875" s="35">
        <v/>
      </c>
      <c r="I875" s="36">
        <f/>
        <v/>
      </c>
      <c r="J875" s="32">
        <v/>
      </c>
      <c r="K875" s="32">
        <f/>
        <v/>
      </c>
      <c r="L875" s="32" t="s">
        <v/>
      </c>
      <c r="M875" s="32" t="s">
        <v/>
      </c>
      <c r="N875" s="32" t="s">
        <v/>
      </c>
      <!--$VAR_NUOVA_CELLA_PREZZI$-->
    </row>
    <row r="876" spans="1:16" ht="10.5" customHeight="1" thickTop="1" thickBot="1">
      <c r="B876" s="32" t="s">
        <v/>
      </c>
      <c r="C876" s="23" t="s">
        <v/>
      </c>
      <c r="D876" s="23" t="s">
        <v>4474</v>
      </c>
      <c r="E876" s="32">
        <v/>
      </c>
      <c r="F876" s="33">
        <v/>
      </c>
      <c r="G876" s="34">
        <v/>
      </c>
      <c r="H876" s="35">
        <v/>
      </c>
      <c r="I876" s="36">
        <f/>
        <v/>
      </c>
      <c r="J876" s="32">
        <v/>
      </c>
      <c r="K876" s="32">
        <f/>
        <v/>
      </c>
      <c r="L876" s="32" t="s">
        <v/>
      </c>
      <c r="M876" s="32" t="s">
        <v/>
      </c>
      <c r="N876" s="32" t="s">
        <v/>
      </c>
      <!--$VAR_NUOVA_CELLA_PREZZI$-->
    </row>
    <row r="877" spans="1:16" ht="10.5" customHeight="1" thickTop="1" thickBot="1">
      <c r="B877" s="32" t="s">
        <v/>
      </c>
      <c r="C877" s="23" t="s">
        <v/>
      </c>
      <c r="D877" s="23" t="s">
        <v>4475</v>
      </c>
      <c r="E877" s="32">
        <v/>
      </c>
      <c r="F877" s="33">
        <v/>
      </c>
      <c r="G877" s="34">
        <v/>
      </c>
      <c r="H877" s="35">
        <v>0</v>
      </c>
      <c r="I877" s="36">
        <f>ROUND(PRODUCT(E877:H877),2)</f>
        <v>0.00</v>
      </c>
      <c r="J877" s="32">
        <v/>
      </c>
      <c r="K877" s="32">
        <f/>
        <v/>
      </c>
      <c r="L877" s="32" t="s">
        <v/>
      </c>
      <c r="M877" s="32" t="s">
        <v/>
      </c>
      <c r="N877" s="32" t="s">
        <v/>
      </c>
      <!--$VAR_NUOVA_CELLA_PREZZI$-->
    </row>
    <row r="878" spans="1:16" ht="10.5" customHeight="1" thickTop="1" thickBot="1">
      <c r="B878" s="32" t="s">
        <v/>
      </c>
      <c r="C878" s="23" t="s">
        <v/>
      </c>
      <c r="D878" s="23" t="s">
        <v>4482</v>
      </c>
      <c r="E878" s="32">
        <v/>
      </c>
      <c r="F878" s="33">
        <v/>
      </c>
      <c r="G878" s="34">
        <v/>
      </c>
      <c r="H878" s="35">
        <v>0</v>
      </c>
      <c r="I878" s="36">
        <f>ROUND(PRODUCT(E878:H878),2)</f>
        <v>0.00</v>
      </c>
      <c r="J878" s="32">
        <v/>
      </c>
      <c r="K878" s="32">
        <f/>
        <v/>
      </c>
      <c r="L878" s="32" t="s">
        <v/>
      </c>
      <c r="M878" s="32" t="s">
        <v/>
      </c>
      <c r="N878" s="32" t="s">
        <v/>
      </c>
      <!--$VAR_NUOVA_CELLA_PREZZI$-->
    </row>
    <row r="879" spans="1:16" ht="10.5" customHeight="1" thickTop="1" thickBot="1">
      <c r="B879" s="32" t="s">
        <v/>
      </c>
      <c r="C879" s="23" t="s">
        <v/>
      </c>
      <c r="D879" s="23" t="s">
        <v>4489</v>
      </c>
      <c r="E879" s="32">
        <v/>
      </c>
      <c r="F879" s="33">
        <v/>
      </c>
      <c r="G879" s="34">
        <v/>
      </c>
      <c r="H879" s="35">
        <v>0</v>
      </c>
      <c r="I879" s="36">
        <f>ROUND(PRODUCT(E879:H879),2)</f>
        <v>0.00</v>
      </c>
      <c r="J879" s="32">
        <v/>
      </c>
      <c r="K879" s="32">
        <f/>
        <v/>
      </c>
      <c r="L879" s="32" t="s">
        <v/>
      </c>
      <c r="M879" s="32" t="s">
        <v/>
      </c>
      <c r="N879" s="32" t="s">
        <v/>
      </c>
      <!--$VAR_NUOVA_CELLA_PREZZI$-->
    </row>
    <row r="880" spans="1:16" ht="10.5" customHeight="1" thickTop="1" thickBot="1">
      <c r="B880" s="32" t="s">
        <v/>
      </c>
      <c r="C880" s="23" t="s">
        <v/>
      </c>
      <c r="D880" s="23" t="s">
        <v>4496</v>
      </c>
      <c r="E880" s="32">
        <v/>
      </c>
      <c r="F880" s="33">
        <v>0.20</v>
      </c>
      <c r="G880" s="34">
        <v>0.200</v>
      </c>
      <c r="H880" s="35">
        <v>7.500</v>
      </c>
      <c r="I880" s="36">
        <f>ROUND(PRODUCT(E880:H880,164.26),2)</f>
        <v>49.28</v>
      </c>
      <c r="J880" s="32">
        <v/>
      </c>
      <c r="K880" s="32">
        <f/>
        <v/>
      </c>
      <c r="L880" s="32" t="s">
        <v/>
      </c>
      <c r="M880" s="32" t="s">
        <v/>
      </c>
      <c r="N880" s="32" t="s">
        <v/>
      </c>
      <!--$VAR_NUOVA_CELLA_PREZZI$-->
    </row>
    <row r="881" spans="1:16" ht="10.5" customHeight="1" thickTop="1" thickBot="1">
      <c r="B881" s="32" t="s">
        <v/>
      </c>
      <c r="C881" s="23" t="s">
        <v/>
      </c>
      <c r="D881" s="23" t="s">
        <v>4503</v>
      </c>
      <c r="E881" s="32">
        <v/>
      </c>
      <c r="F881" s="33">
        <v/>
      </c>
      <c r="G881" s="34">
        <v/>
      </c>
      <c r="H881" s="35">
        <v>0</v>
      </c>
      <c r="I881" s="36">
        <f>ROUND(PRODUCT(E881:H881),2)</f>
        <v>0.00</v>
      </c>
      <c r="J881" s="32">
        <v/>
      </c>
      <c r="K881" s="32">
        <f/>
        <v/>
      </c>
      <c r="L881" s="32" t="s">
        <v/>
      </c>
      <c r="M881" s="32" t="s">
        <v/>
      </c>
      <c r="N881" s="32" t="s">
        <v/>
      </c>
      <!--$VAR_NUOVA_CELLA_PREZZI$-->
    </row>
    <row r="882" spans="1:16" ht="10.5" customHeight="1" thickTop="1" thickBot="1">
      <c r="B882" s="32" t="s">
        <v/>
      </c>
      <c r="C882" s="23" t="s">
        <v/>
      </c>
      <c r="D882" s="23" t="s">
        <v>4510</v>
      </c>
      <c r="E882" s="32">
        <v/>
      </c>
      <c r="F882" s="33">
        <v>0.15</v>
      </c>
      <c r="G882" s="34">
        <v>0.150</v>
      </c>
      <c r="H882" s="35">
        <v>7.500</v>
      </c>
      <c r="I882" s="36">
        <f>ROUND(PRODUCT(E882:H882,87.72),2)</f>
        <v>14.80</v>
      </c>
      <c r="J882" s="32">
        <v/>
      </c>
      <c r="K882" s="32">
        <f/>
        <v/>
      </c>
      <c r="L882" s="32" t="s">
        <v/>
      </c>
      <c r="M882" s="32" t="s">
        <v/>
      </c>
      <c r="N882" s="32" t="s">
        <v/>
      </c>
      <!--$VAR_NUOVA_CELLA_PREZZI$-->
    </row>
    <row r="883" spans="1:16" ht="10.5" customHeight="1" thickTop="1" thickBot="1">
      <c r="B883" s="32" t="s">
        <v/>
      </c>
      <c r="C883" s="23" t="s">
        <v/>
      </c>
      <c r="D883" s="23" t="s">
        <v>4517</v>
      </c>
      <c r="E883" s="32">
        <v/>
      </c>
      <c r="F883" s="33">
        <v/>
      </c>
      <c r="G883" s="34">
        <v/>
      </c>
      <c r="H883" s="35">
        <v>0</v>
      </c>
      <c r="I883" s="36">
        <f>ROUND(PRODUCT(E883:H883),2)</f>
        <v>0.00</v>
      </c>
      <c r="J883" s="32">
        <v/>
      </c>
      <c r="K883" s="32">
        <f/>
        <v/>
      </c>
      <c r="L883" s="32" t="s">
        <v/>
      </c>
      <c r="M883" s="32" t="s">
        <v/>
      </c>
      <c r="N883" s="32" t="s">
        <v/>
      </c>
      <!--$VAR_NUOVA_CELLA_PREZZI$-->
    </row>
    <row r="884" spans="1:16" ht="10.5" customHeight="1" thickTop="1" thickBot="1">
      <c r="B884" s="32" t="s">
        <v/>
      </c>
      <c r="C884" s="23" t="s">
        <v/>
      </c>
      <c r="D884" s="23" t="s">
        <v>4524</v>
      </c>
      <c r="E884" s="32">
        <v/>
      </c>
      <c r="F884" s="33">
        <v>0.08</v>
      </c>
      <c r="G884" s="34">
        <v>0.100</v>
      </c>
      <c r="H884" s="35">
        <v>7.500</v>
      </c>
      <c r="I884" s="36">
        <f>ROUND(PRODUCT(E884:H884,1176.32),2)</f>
        <v>70.58</v>
      </c>
      <c r="J884" s="32">
        <v/>
      </c>
      <c r="K884" s="32">
        <f/>
        <v/>
      </c>
      <c r="L884" s="32" t="s">
        <v/>
      </c>
      <c r="M884" s="32" t="s">
        <v/>
      </c>
      <c r="N884" s="32" t="s">
        <v/>
      </c>
      <!--$VAR_NUOVA_CELLA_PREZZI$-->
    </row>
    <row r="885" spans="1:16" ht="10.5" customHeight="1" thickTop="1" thickBot="1">
      <c r="B885" s="32" t="s">
        <v/>
      </c>
      <c r="C885" s="23" t="s">
        <v/>
      </c>
      <c r="D885" s="23" t="s">
        <v>4531</v>
      </c>
      <c r="E885" s="32">
        <v/>
      </c>
      <c r="F885" s="33">
        <v/>
      </c>
      <c r="G885" s="34">
        <v/>
      </c>
      <c r="H885" s="35">
        <v>0</v>
      </c>
      <c r="I885" s="36">
        <f>ROUND(PRODUCT(E885:H885),2)</f>
        <v>0.00</v>
      </c>
      <c r="J885" s="32">
        <v/>
      </c>
      <c r="K885" s="32">
        <f/>
        <v/>
      </c>
      <c r="L885" s="32" t="s">
        <v/>
      </c>
      <c r="M885" s="32" t="s">
        <v/>
      </c>
      <c r="N885" s="32" t="s">
        <v/>
      </c>
      <!--$VAR_NUOVA_CELLA_PREZZI$-->
    </row>
    <row r="886" spans="1:16" ht="10.5" customHeight="1" thickTop="1" thickBot="1">
      <c r="B886" s="32" t="s">
        <v/>
      </c>
      <c r="C886" s="23" t="s">
        <v/>
      </c>
      <c r="D886" s="23" t="s">
        <v>4538</v>
      </c>
      <c r="E886" s="32">
        <v/>
      </c>
      <c r="F886" s="33">
        <v/>
      </c>
      <c r="G886" s="34">
        <v>0.040</v>
      </c>
      <c r="H886" s="35">
        <v>7.500</v>
      </c>
      <c r="I886" s="36">
        <f>ROUND(PRODUCT(E886:H886,408.15),2)</f>
        <v>122.45</v>
      </c>
      <c r="J886" s="32">
        <v/>
      </c>
      <c r="K886" s="32">
        <f/>
        <v/>
      </c>
      <c r="L886" s="32" t="s">
        <v/>
      </c>
      <c r="M886" s="32" t="s">
        <v/>
      </c>
      <c r="N886" s="32" t="s">
        <v/>
      </c>
      <!--$VAR_NUOVA_CELLA_PREZZI$-->
    </row>
    <row r="887" spans="1:16" ht="10.5" customHeight="1" thickTop="1" thickBot="1">
      <c r="B887" s="32" t="s">
        <v/>
      </c>
      <c r="C887" s="23" t="s">
        <v/>
      </c>
      <c r="D887" s="23" t="s">
        <v>4545</v>
      </c>
      <c r="E887" s="32">
        <v/>
      </c>
      <c r="F887" s="33">
        <v/>
      </c>
      <c r="G887" s="34">
        <v/>
      </c>
      <c r="H887" s="35">
        <v>0</v>
      </c>
      <c r="I887" s="36">
        <f>ROUND(PRODUCT(E887:H887),2)</f>
        <v>0.00</v>
      </c>
      <c r="J887" s="32">
        <v/>
      </c>
      <c r="K887" s="32">
        <f/>
        <v/>
      </c>
      <c r="L887" s="32" t="s">
        <v/>
      </c>
      <c r="M887" s="32" t="s">
        <v/>
      </c>
      <c r="N887" s="32" t="s">
        <v/>
      </c>
      <!--$VAR_NUOVA_CELLA_PREZZI$-->
    </row>
    <row r="888" spans="1:16" ht="10.5" customHeight="1" thickTop="1" thickBot="1">
      <c r="B888" s="32" t="s">
        <v/>
      </c>
      <c r="C888" s="23" t="s">
        <v/>
      </c>
      <c r="D888" s="23" t="s">
        <v>4552</v>
      </c>
      <c r="E888" s="32">
        <v/>
      </c>
      <c r="F888" s="33">
        <v/>
      </c>
      <c r="G888" s="34">
        <v>0.300</v>
      </c>
      <c r="H888" s="35">
        <v/>
      </c>
      <c r="I888" s="36">
        <f>ROUND(PRODUCT(E888:H888,149.08),2)</f>
        <v>44.72</v>
      </c>
      <c r="J888" s="32">
        <v/>
      </c>
      <c r="K888" s="32">
        <f/>
        <v/>
      </c>
      <c r="L888" s="32" t="s">
        <v/>
      </c>
      <c r="M888" s="32" t="s">
        <v/>
      </c>
      <c r="N888" s="32" t="s">
        <v/>
      </c>
      <!--$VAR_NUOVA_CELLA_PREZZI$-->
    </row>
    <row r="889" spans="1:16" ht="10.5" customHeight="1" thickTop="1" thickBot="1">
      <c r="B889" s="32" t="s">
        <v/>
      </c>
      <c r="C889" s="23" t="s">
        <v/>
      </c>
      <c r="D889" s="60" t="s">
        <v>4559</v>
      </c>
      <c r="E889" s="65">
        <v/>
      </c>
      <c r="F889" s="66">
        <v>3.10</v>
      </c>
      <c r="G889" s="67">
        <v>3.830</v>
      </c>
      <c r="H889" s="68">
        <v>0.300</v>
      </c>
      <c r="I889" s="69">
        <f>ROUND(PRODUCT(E889:H889,-1),2)</f>
        <v>-3.56</v>
      </c>
      <c r="J889" s="32">
        <v/>
      </c>
      <c r="K889" s="32">
        <f/>
        <v/>
      </c>
      <c r="L889" s="32" t="s">
        <v/>
      </c>
      <c r="M889" s="32" t="s">
        <v>4566</v>
      </c>
      <c r="N889" s="32" t="s">
        <v/>
      </c>
      <!--$VAR_NUOVA_CELLA_PREZZI$-->
    </row>
    <row r="890" spans="1:16" ht="10.5" customHeight="1" thickTop="1" thickBot="1">
      <c r="B890" s="32" t="s">
        <v/>
      </c>
      <c r="C890" s="23" t="s">
        <v/>
      </c>
      <c r="D890" s="23" t="s">
        <v>4567</v>
      </c>
      <c r="E890" s="32">
        <v/>
      </c>
      <c r="F890" s="33">
        <v>3.43</v>
      </c>
      <c r="G890" s="34">
        <v>0.240</v>
      </c>
      <c r="H890" s="35">
        <v>0.240</v>
      </c>
      <c r="I890" s="36">
        <f>ROUND(PRODUCT(E890:H890),2)</f>
        <v>0.20</v>
      </c>
      <c r="J890" s="32">
        <v/>
      </c>
      <c r="K890" s="32">
        <f/>
        <v/>
      </c>
      <c r="L890" s="32" t="s">
        <v/>
      </c>
      <c r="M890" s="32" t="s">
        <v/>
      </c>
      <c r="N890" s="32" t="s">
        <v/>
      </c>
      <!--$VAR_NUOVA_CELLA_PREZZI$-->
    </row>
    <row r="891" spans="1:16" ht="10.5" customHeight="1" thickTop="1" thickBot="1">
      <c r="B891" s="32" t="s">
        <v/>
      </c>
      <c r="C891" s="23" t="s">
        <v/>
      </c>
      <c r="D891" s="23" t="s">
        <v>4574</v>
      </c>
      <c r="E891" s="32">
        <v/>
      </c>
      <c r="F891" s="33">
        <v/>
      </c>
      <c r="G891" s="34">
        <v/>
      </c>
      <c r="H891" s="35">
        <v>0</v>
      </c>
      <c r="I891" s="36">
        <f>ROUND(PRODUCT(E891:H891),2)</f>
        <v>0.00</v>
      </c>
      <c r="J891" s="32">
        <v/>
      </c>
      <c r="K891" s="32">
        <f/>
        <v/>
      </c>
      <c r="L891" s="32" t="s">
        <v/>
      </c>
      <c r="M891" s="32" t="s">
        <v/>
      </c>
      <c r="N891" s="32" t="s">
        <v/>
      </c>
      <!--$VAR_NUOVA_CELLA_PREZZI$-->
    </row>
    <row r="892" spans="1:16" ht="10.5" customHeight="1" thickTop="1" thickBot="1">
      <c r="B892" s="32" t="s">
        <v/>
      </c>
      <c r="C892" s="23" t="s">
        <v/>
      </c>
      <c r="D892" s="23" t="s">
        <v>4581</v>
      </c>
      <c r="E892" s="32">
        <v/>
      </c>
      <c r="F892" s="33">
        <v/>
      </c>
      <c r="G892" s="34">
        <v/>
      </c>
      <c r="H892" s="35">
        <v>0</v>
      </c>
      <c r="I892" s="36">
        <f>ROUND(PRODUCT(E892:H892),2)</f>
        <v>0.00</v>
      </c>
      <c r="J892" s="32">
        <v/>
      </c>
      <c r="K892" s="32">
        <f/>
        <v/>
      </c>
      <c r="L892" s="32" t="s">
        <v/>
      </c>
      <c r="M892" s="32" t="s">
        <v/>
      </c>
      <c r="N892" s="32" t="s">
        <v/>
      </c>
      <!--$VAR_NUOVA_CELLA_PREZZI$-->
    </row>
    <row r="893" spans="1:16" ht="10.5" customHeight="1" thickTop="1" thickBot="1">
      <c r="B893" s="32" t="s">
        <v/>
      </c>
      <c r="C893" s="23" t="s">
        <v/>
      </c>
      <c r="D893" s="23" t="s">
        <v>4588</v>
      </c>
      <c r="E893" s="32">
        <v/>
      </c>
      <c r="F893" s="33">
        <v/>
      </c>
      <c r="G893" s="34">
        <v/>
      </c>
      <c r="H893" s="35">
        <v>0</v>
      </c>
      <c r="I893" s="36">
        <f>ROUND(PRODUCT(E893:H893),2)</f>
        <v>0.00</v>
      </c>
      <c r="J893" s="32">
        <v/>
      </c>
      <c r="K893" s="32">
        <f/>
        <v/>
      </c>
      <c r="L893" s="32" t="s">
        <v/>
      </c>
      <c r="M893" s="32" t="s">
        <v/>
      </c>
      <c r="N893" s="32" t="s">
        <v/>
      </c>
      <!--$VAR_NUOVA_CELLA_PREZZI$-->
    </row>
    <row r="894" spans="1:16" ht="10.5" customHeight="1" thickTop="1" thickBot="1">
      <c r="B894" s="32" t="s">
        <v/>
      </c>
      <c r="C894" s="23" t="s">
        <v/>
      </c>
      <c r="D894" s="23" t="s">
        <v>4595</v>
      </c>
      <c r="E894" s="32">
        <v/>
      </c>
      <c r="F894" s="33">
        <v/>
      </c>
      <c r="G894" s="34">
        <v/>
      </c>
      <c r="H894" s="35">
        <v>0</v>
      </c>
      <c r="I894" s="36">
        <f>ROUND(PRODUCT(E894:H894),2)</f>
        <v>0.00</v>
      </c>
      <c r="J894" s="32">
        <v/>
      </c>
      <c r="K894" s="32">
        <f/>
        <v/>
      </c>
      <c r="L894" s="32" t="s">
        <v/>
      </c>
      <c r="M894" s="32" t="s">
        <v/>
      </c>
      <c r="N894" s="32" t="s">
        <v/>
      </c>
      <!--$VAR_NUOVA_CELLA_PREZZI$-->
    </row>
    <row r="895" spans="1:16" ht="10.5" customHeight="1" thickTop="1" thickBot="1">
      <c r="B895" s="32" t="s">
        <v/>
      </c>
      <c r="C895" s="23" t="s">
        <v/>
      </c>
      <c r="D895" s="23" t="s">
        <v>4602</v>
      </c>
      <c r="E895" s="32">
        <v>0.35</v>
      </c>
      <c r="F895" s="33">
        <v>0.69</v>
      </c>
      <c r="G895" s="34">
        <v/>
      </c>
      <c r="H895" s="35">
        <v>1.230</v>
      </c>
      <c r="I895" s="36">
        <f>ROUND(PRODUCT(E895:H895),2)</f>
        <v>0.30</v>
      </c>
      <c r="J895" s="32">
        <v/>
      </c>
      <c r="K895" s="32">
        <f/>
        <v/>
      </c>
      <c r="L895" s="32" t="s">
        <v/>
      </c>
      <c r="M895" s="32" t="s">
        <v/>
      </c>
      <c r="N895" s="32" t="s">
        <v/>
      </c>
      <!--$VAR_NUOVA_CELLA_PREZZI$-->
    </row>
    <row r="896" spans="1:16" ht="10.5" customHeight="1" thickTop="1" thickBot="1">
      <c r="B896" s="32" t="s">
        <v/>
      </c>
      <c r="C896" s="23" t="s">
        <v/>
      </c>
      <c r="D896" s="23" t="s">
        <v>4609</v>
      </c>
      <c r="E896" s="32">
        <v>0.35</v>
      </c>
      <c r="F896" s="33">
        <v>0.66</v>
      </c>
      <c r="G896" s="34">
        <v/>
      </c>
      <c r="H896" s="35">
        <v>1.200</v>
      </c>
      <c r="I896" s="36">
        <f>ROUND(PRODUCT(E896:H896),2)</f>
        <v>0.28</v>
      </c>
      <c r="J896" s="32">
        <v/>
      </c>
      <c r="K896" s="32">
        <f/>
        <v/>
      </c>
      <c r="L896" s="32" t="s">
        <v/>
      </c>
      <c r="M896" s="32" t="s">
        <v/>
      </c>
      <c r="N896" s="32" t="s">
        <v/>
      </c>
      <!--$VAR_NUOVA_CELLA_PREZZI$-->
    </row>
    <row r="897" spans="1:16" ht="10.5" customHeight="1" thickTop="1" thickBot="1">
      <c r="B897" s="32" t="s">
        <v/>
      </c>
      <c r="C897" s="23" t="s">
        <v/>
      </c>
      <c r="D897" s="23" t="s">
        <v>4616</v>
      </c>
      <c r="E897" s="32">
        <v>0.35</v>
      </c>
      <c r="F897" s="33">
        <v>1.01</v>
      </c>
      <c r="G897" s="34">
        <v/>
      </c>
      <c r="H897" s="35">
        <v>1.860</v>
      </c>
      <c r="I897" s="36">
        <f>ROUND(PRODUCT(E897:H897),2)</f>
        <v>0.66</v>
      </c>
      <c r="J897" s="32">
        <v/>
      </c>
      <c r="K897" s="32">
        <f/>
        <v/>
      </c>
      <c r="L897" s="32" t="s">
        <v/>
      </c>
      <c r="M897" s="32" t="s">
        <v/>
      </c>
      <c r="N897" s="32" t="s">
        <v/>
      </c>
      <!--$VAR_NUOVA_CELLA_PREZZI$-->
    </row>
    <row r="898" spans="1:16" ht="10.5" customHeight="1" thickTop="1" thickBot="1">
      <c r="B898" s="32" t="s">
        <v/>
      </c>
      <c r="C898" s="23" t="s">
        <v/>
      </c>
      <c r="D898" s="23" t="s">
        <v>4623</v>
      </c>
      <c r="E898" s="32">
        <v>0.35</v>
      </c>
      <c r="F898" s="33">
        <v>0.97</v>
      </c>
      <c r="G898" s="34">
        <v/>
      </c>
      <c r="H898" s="35">
        <v>1.880</v>
      </c>
      <c r="I898" s="36">
        <f>ROUND(PRODUCT(E898:H898),2)</f>
        <v>0.64</v>
      </c>
      <c r="J898" s="32">
        <v/>
      </c>
      <c r="K898" s="32">
        <f/>
        <v/>
      </c>
      <c r="L898" s="32" t="s">
        <v/>
      </c>
      <c r="M898" s="32" t="s">
        <v/>
      </c>
      <c r="N898" s="32" t="s">
        <v/>
      </c>
      <!--$VAR_NUOVA_CELLA_PREZZI$-->
    </row>
    <row r="899" spans="1:16" ht="10.5" customHeight="1" thickTop="1" thickBot="1">
      <c r="B899" s="32" t="s">
        <v/>
      </c>
      <c r="C899" s="23" t="s">
        <v/>
      </c>
      <c r="D899" s="23" t="s">
        <v>4630</v>
      </c>
      <c r="E899" s="32">
        <v>0.70</v>
      </c>
      <c r="F899" s="33">
        <v>1.01</v>
      </c>
      <c r="G899" s="34">
        <v/>
      </c>
      <c r="H899" s="35">
        <v>1.920</v>
      </c>
      <c r="I899" s="36">
        <f>ROUND(PRODUCT(E899:H899),2)</f>
        <v>1.36</v>
      </c>
      <c r="J899" s="32">
        <v/>
      </c>
      <c r="K899" s="32">
        <f/>
        <v/>
      </c>
      <c r="L899" s="32" t="s">
        <v/>
      </c>
      <c r="M899" s="32" t="s">
        <v/>
      </c>
      <c r="N899" s="32" t="s">
        <v/>
      </c>
      <!--$VAR_NUOVA_CELLA_PREZZI$-->
    </row>
    <row r="900" spans="1:16" ht="10.5" customHeight="1" thickTop="1" thickBot="1">
      <c r="B900" s="32" t="s">
        <v/>
      </c>
      <c r="C900" s="23" t="s">
        <v/>
      </c>
      <c r="D900" s="23" t="s">
        <v>4637</v>
      </c>
      <c r="E900" s="32">
        <v>0.35</v>
      </c>
      <c r="F900" s="33">
        <v>1.01</v>
      </c>
      <c r="G900" s="34">
        <v/>
      </c>
      <c r="H900" s="35">
        <v>1.450</v>
      </c>
      <c r="I900" s="36">
        <f>ROUND(PRODUCT(E900:H900),2)</f>
        <v>0.51</v>
      </c>
      <c r="J900" s="32">
        <v/>
      </c>
      <c r="K900" s="32">
        <f/>
        <v/>
      </c>
      <c r="L900" s="32" t="s">
        <v/>
      </c>
      <c r="M900" s="32" t="s">
        <v/>
      </c>
      <c r="N900" s="32" t="s">
        <v/>
      </c>
      <!--$VAR_NUOVA_CELLA_PREZZI$-->
    </row>
    <row r="901" spans="1:16" ht="10.5" customHeight="1" thickTop="1" thickBot="1">
      <c r="B901" s="32" t="s">
        <v/>
      </c>
      <c r="C901" s="23" t="s">
        <v/>
      </c>
      <c r="D901" s="23" t="s">
        <v>4644</v>
      </c>
      <c r="E901" s="32">
        <v>0.35</v>
      </c>
      <c r="F901" s="33">
        <v>1.09</v>
      </c>
      <c r="G901" s="34">
        <v/>
      </c>
      <c r="H901" s="35">
        <v>2.120</v>
      </c>
      <c r="I901" s="36">
        <f>ROUND(PRODUCT(E901:H901),2)</f>
        <v>0.81</v>
      </c>
      <c r="J901" s="32">
        <v/>
      </c>
      <c r="K901" s="32">
        <f/>
        <v/>
      </c>
      <c r="L901" s="32" t="s">
        <v/>
      </c>
      <c r="M901" s="32" t="s">
        <v/>
      </c>
      <c r="N901" s="32" t="s">
        <v/>
      </c>
      <!--$VAR_NUOVA_CELLA_PREZZI$-->
    </row>
    <row r="902" spans="1:16" ht="10.5" customHeight="1" thickTop="1" thickBot="1">
      <c r="B902" s="32" t="s">
        <v/>
      </c>
      <c r="C902" s="23" t="s">
        <v/>
      </c>
      <c r="D902" s="23" t="s">
        <v>4651</v>
      </c>
      <c r="E902" s="32">
        <v>0.35</v>
      </c>
      <c r="F902" s="33">
        <v>1.08</v>
      </c>
      <c r="G902" s="34">
        <v/>
      </c>
      <c r="H902" s="35">
        <v>2.100</v>
      </c>
      <c r="I902" s="36">
        <f>ROUND(PRODUCT(E902:H902),2)</f>
        <v>0.79</v>
      </c>
      <c r="J902" s="32">
        <v/>
      </c>
      <c r="K902" s="32">
        <f/>
        <v/>
      </c>
      <c r="L902" s="32" t="s">
        <v/>
      </c>
      <c r="M902" s="32" t="s">
        <v/>
      </c>
      <c r="N902" s="32" t="s">
        <v/>
      </c>
      <!--$VAR_NUOVA_CELLA_PREZZI$-->
    </row>
    <row r="903" spans="1:16" ht="10.5" customHeight="1" thickTop="1" thickBot="1">
      <c r="B903" s="32" t="s">
        <v/>
      </c>
      <c r="C903" s="23" t="s">
        <v/>
      </c>
      <c r="D903" s="23" t="s">
        <v>4658</v>
      </c>
      <c r="E903" s="32">
        <v>0.35</v>
      </c>
      <c r="F903" s="33">
        <v>1.03</v>
      </c>
      <c r="G903" s="34">
        <v/>
      </c>
      <c r="H903" s="35">
        <v>1.650</v>
      </c>
      <c r="I903" s="36">
        <f>ROUND(PRODUCT(E903:H903),2)</f>
        <v>0.59</v>
      </c>
      <c r="J903" s="32">
        <v/>
      </c>
      <c r="K903" s="32">
        <f/>
        <v/>
      </c>
      <c r="L903" s="32" t="s">
        <v/>
      </c>
      <c r="M903" s="32" t="s">
        <v/>
      </c>
      <c r="N903" s="32" t="s">
        <v/>
      </c>
      <!--$VAR_NUOVA_CELLA_PREZZI$-->
    </row>
    <row r="904" spans="1:16" ht="10.5" customHeight="1" thickTop="1" thickBot="1">
      <c r="B904" s="32" t="s">
        <v/>
      </c>
      <c r="C904" s="23" t="s">
        <v/>
      </c>
      <c r="D904" s="23" t="s">
        <v>4665</v>
      </c>
      <c r="E904" s="32">
        <v>0.35</v>
      </c>
      <c r="F904" s="33">
        <v>1.02</v>
      </c>
      <c r="G904" s="34">
        <v/>
      </c>
      <c r="H904" s="35">
        <v>1.970</v>
      </c>
      <c r="I904" s="36">
        <f>ROUND(PRODUCT(E904:H904),2)</f>
        <v>0.70</v>
      </c>
      <c r="J904" s="32">
        <v/>
      </c>
      <c r="K904" s="32">
        <f/>
        <v/>
      </c>
      <c r="L904" s="32" t="s">
        <v/>
      </c>
      <c r="M904" s="32" t="s">
        <v/>
      </c>
      <c r="N904" s="32" t="s">
        <v/>
      </c>
      <!--$VAR_NUOVA_CELLA_PREZZI$-->
    </row>
    <row r="905" spans="1:16" ht="10.5" customHeight="1" thickTop="1" thickBot="1">
      <c r="B905" s="32" t="s">
        <v/>
      </c>
      <c r="C905" s="23" t="s">
        <v/>
      </c>
      <c r="D905" s="23" t="s">
        <v>4672</v>
      </c>
      <c r="E905" s="32">
        <v>0.35</v>
      </c>
      <c r="F905" s="33">
        <v>1.05</v>
      </c>
      <c r="G905" s="34">
        <v/>
      </c>
      <c r="H905" s="35">
        <v>1.950</v>
      </c>
      <c r="I905" s="36">
        <f>ROUND(PRODUCT(E905:H905),2)</f>
        <v>0.72</v>
      </c>
      <c r="J905" s="32">
        <v/>
      </c>
      <c r="K905" s="32">
        <f/>
        <v/>
      </c>
      <c r="L905" s="32" t="s">
        <v/>
      </c>
      <c r="M905" s="32" t="s">
        <v/>
      </c>
      <c r="N905" s="32" t="s">
        <v/>
      </c>
      <!--$VAR_NUOVA_CELLA_PREZZI$-->
    </row>
    <row r="906" spans="1:16" ht="10.5" customHeight="1" thickTop="1" thickBot="1">
      <c r="B906" s="32" t="s">
        <v/>
      </c>
      <c r="C906" s="23" t="s">
        <v/>
      </c>
      <c r="D906" s="23" t="s">
        <v>4679</v>
      </c>
      <c r="E906" s="32">
        <v>0.35</v>
      </c>
      <c r="F906" s="33">
        <v>0.99</v>
      </c>
      <c r="G906" s="34">
        <v/>
      </c>
      <c r="H906" s="35">
        <v>1.910</v>
      </c>
      <c r="I906" s="36">
        <f>ROUND(PRODUCT(E906:H906),2)</f>
        <v>0.66</v>
      </c>
      <c r="J906" s="32">
        <v/>
      </c>
      <c r="K906" s="32">
        <f/>
        <v/>
      </c>
      <c r="L906" s="32" t="s">
        <v/>
      </c>
      <c r="M906" s="32" t="s">
        <v/>
      </c>
      <c r="N906" s="32" t="s">
        <v/>
      </c>
      <!--$VAR_NUOVA_CELLA_PREZZI$-->
    </row>
    <row r="907" spans="1:16" ht="10.5" customHeight="1" thickTop="1" thickBot="1">
      <c r="B907" s="32" t="s">
        <v/>
      </c>
      <c r="C907" s="23" t="s">
        <v/>
      </c>
      <c r="D907" s="23" t="s">
        <v>4686</v>
      </c>
      <c r="E907" s="32">
        <v/>
      </c>
      <c r="F907" s="33">
        <v/>
      </c>
      <c r="G907" s="34">
        <v/>
      </c>
      <c r="H907" s="35">
        <v>0</v>
      </c>
      <c r="I907" s="36">
        <f>ROUND(PRODUCT(E907:H907),2)</f>
        <v>0.00</v>
      </c>
      <c r="J907" s="32">
        <v/>
      </c>
      <c r="K907" s="32">
        <f/>
        <v/>
      </c>
      <c r="L907" s="32" t="s">
        <v/>
      </c>
      <c r="M907" s="32" t="s">
        <v/>
      </c>
      <c r="N907" s="32" t="s">
        <v/>
      </c>
      <!--$VAR_NUOVA_CELLA_PREZZI$-->
    </row>
    <row r="908" spans="1:16" ht="10.5" customHeight="1" thickTop="1" thickBot="1">
      <c r="B908" s="32" t="s">
        <v/>
      </c>
      <c r="C908" s="23" t="s">
        <v/>
      </c>
      <c r="D908" s="23" t="s">
        <v>4693</v>
      </c>
      <c r="E908" s="32">
        <v>0.35</v>
      </c>
      <c r="F908" s="33">
        <v>0.99</v>
      </c>
      <c r="G908" s="34">
        <v/>
      </c>
      <c r="H908" s="35">
        <v>1.910</v>
      </c>
      <c r="I908" s="36">
        <f>ROUND(PRODUCT(E908:H908),2)</f>
        <v>0.66</v>
      </c>
      <c r="J908" s="32">
        <v/>
      </c>
      <c r="K908" s="32">
        <f/>
        <v/>
      </c>
      <c r="L908" s="32" t="s">
        <v/>
      </c>
      <c r="M908" s="32" t="s">
        <v/>
      </c>
      <c r="N908" s="32" t="s">
        <v/>
      </c>
      <!--$VAR_NUOVA_CELLA_PREZZI$-->
    </row>
    <row r="909" spans="1:16" ht="10.5" customHeight="1" thickTop="1" thickBot="1">
      <c r="B909" s="32" t="s">
        <v/>
      </c>
      <c r="C909" s="23" t="s">
        <v/>
      </c>
      <c r="D909" s="23" t="s">
        <v>4700</v>
      </c>
      <c r="E909" s="32">
        <v>0.70</v>
      </c>
      <c r="F909" s="33">
        <v>0.98</v>
      </c>
      <c r="G909" s="34">
        <v/>
      </c>
      <c r="H909" s="35">
        <v>1.920</v>
      </c>
      <c r="I909" s="36">
        <f>ROUND(PRODUCT(E909:H909),2)</f>
        <v>1.32</v>
      </c>
      <c r="J909" s="32">
        <v/>
      </c>
      <c r="K909" s="32">
        <f/>
        <v/>
      </c>
      <c r="L909" s="32" t="s">
        <v/>
      </c>
      <c r="M909" s="32" t="s">
        <v/>
      </c>
      <c r="N909" s="32" t="s">
        <v/>
      </c>
      <!--$VAR_NUOVA_CELLA_PREZZI$-->
    </row>
    <row r="910" spans="1:16" ht="10.5" customHeight="1" thickTop="1" thickBot="1">
      <c r="B910" s="32" t="s">
        <v/>
      </c>
      <c r="C910" s="23" t="s">
        <v/>
      </c>
      <c r="D910" s="23" t="s">
        <v>4707</v>
      </c>
      <c r="E910" s="32">
        <v>0.70</v>
      </c>
      <c r="F910" s="33">
        <v>0.98</v>
      </c>
      <c r="G910" s="34">
        <v/>
      </c>
      <c r="H910" s="35">
        <v>1.940</v>
      </c>
      <c r="I910" s="36">
        <f>ROUND(PRODUCT(E910:H910),2)</f>
        <v>1.33</v>
      </c>
      <c r="J910" s="32">
        <v/>
      </c>
      <c r="K910" s="32">
        <f/>
        <v/>
      </c>
      <c r="L910" s="32" t="s">
        <v/>
      </c>
      <c r="M910" s="32" t="s">
        <v/>
      </c>
      <c r="N910" s="32" t="s">
        <v/>
      </c>
      <!--$VAR_NUOVA_CELLA_PREZZI$-->
    </row>
    <row r="911" spans="1:16" ht="10.5" customHeight="1" thickTop="1" thickBot="1">
      <c r="B911" s="32" t="s">
        <v/>
      </c>
      <c r="C911" s="23" t="s">
        <v/>
      </c>
      <c r="D911" s="23" t="s">
        <v>4714</v>
      </c>
      <c r="E911" s="32">
        <v>0.35</v>
      </c>
      <c r="F911" s="33">
        <v>0.99</v>
      </c>
      <c r="G911" s="34">
        <v/>
      </c>
      <c r="H911" s="35">
        <v>1.830</v>
      </c>
      <c r="I911" s="36">
        <f>ROUND(PRODUCT(E911:H911),2)</f>
        <v>0.63</v>
      </c>
      <c r="J911" s="32">
        <v/>
      </c>
      <c r="K911" s="32">
        <f/>
        <v/>
      </c>
      <c r="L911" s="32" t="s">
        <v/>
      </c>
      <c r="M911" s="32" t="s">
        <v/>
      </c>
      <c r="N911" s="32" t="s">
        <v/>
      </c>
      <!--$VAR_NUOVA_CELLA_PREZZI$-->
    </row>
    <row r="912" spans="1:16" ht="10.5" customHeight="1" thickTop="1" thickBot="1">
      <c r="B912" s="32" t="s">
        <v/>
      </c>
      <c r="C912" s="23" t="s">
        <v/>
      </c>
      <c r="D912" s="23" t="s">
        <v>4721</v>
      </c>
      <c r="E912" s="32">
        <v>0.35</v>
      </c>
      <c r="F912" s="33">
        <v>0.99</v>
      </c>
      <c r="G912" s="34">
        <v/>
      </c>
      <c r="H912" s="35">
        <v>1.920</v>
      </c>
      <c r="I912" s="36">
        <f>ROUND(PRODUCT(E912:H912),2)</f>
        <v>0.67</v>
      </c>
      <c r="J912" s="32">
        <v/>
      </c>
      <c r="K912" s="32">
        <f/>
        <v/>
      </c>
      <c r="L912" s="32" t="s">
        <v/>
      </c>
      <c r="M912" s="32" t="s">
        <v/>
      </c>
      <c r="N912" s="32" t="s">
        <v/>
      </c>
      <!--$VAR_NUOVA_CELLA_PREZZI$-->
    </row>
    <row r="913" spans="1:16" ht="10.5" customHeight="1" thickTop="1" thickBot="1">
      <c r="B913" s="32" t="s">
        <v/>
      </c>
      <c r="C913" s="23" t="s">
        <v/>
      </c>
      <c r="D913" s="23" t="s">
        <v>4728</v>
      </c>
      <c r="E913" s="32">
        <v>0.35</v>
      </c>
      <c r="F913" s="33">
        <v>0.98</v>
      </c>
      <c r="G913" s="34">
        <v/>
      </c>
      <c r="H913" s="35">
        <v>1.820</v>
      </c>
      <c r="I913" s="36">
        <f>ROUND(PRODUCT(E913:H913),2)</f>
        <v>0.62</v>
      </c>
      <c r="J913" s="32">
        <v/>
      </c>
      <c r="K913" s="32">
        <f/>
        <v/>
      </c>
      <c r="L913" s="32" t="s">
        <v/>
      </c>
      <c r="M913" s="32" t="s">
        <v/>
      </c>
      <c r="N913" s="32" t="s">
        <v/>
      </c>
      <!--$VAR_NUOVA_CELLA_PREZZI$-->
    </row>
    <row r="914" spans="1:16" ht="10.5" customHeight="1" thickTop="1" thickBot="1">
      <c r="B914" s="32" t="s">
        <v/>
      </c>
      <c r="C914" s="23" t="s">
        <v/>
      </c>
      <c r="D914" s="23" t="s">
        <v>4735</v>
      </c>
      <c r="E914" s="32">
        <v>0.70</v>
      </c>
      <c r="F914" s="33">
        <v>0.99</v>
      </c>
      <c r="G914" s="34">
        <v/>
      </c>
      <c r="H914" s="35">
        <v>1.860</v>
      </c>
      <c r="I914" s="36">
        <f>ROUND(PRODUCT(E914:H914),2)</f>
        <v>1.29</v>
      </c>
      <c r="J914" s="32">
        <v/>
      </c>
      <c r="K914" s="32">
        <f/>
        <v/>
      </c>
      <c r="L914" s="32" t="s">
        <v/>
      </c>
      <c r="M914" s="32" t="s">
        <v/>
      </c>
      <c r="N914" s="32" t="s">
        <v/>
      </c>
      <!--$VAR_NUOVA_CELLA_PREZZI$-->
    </row>
    <row r="915" spans="1:16" ht="10.5" customHeight="1" thickTop="1" thickBot="1">
      <c r="B915" s="32" t="s">
        <v/>
      </c>
      <c r="C915" s="23" t="s">
        <v/>
      </c>
      <c r="D915" s="23" t="s">
        <v>4742</v>
      </c>
      <c r="E915" s="32">
        <v>0.35</v>
      </c>
      <c r="F915" s="33">
        <v>1.00</v>
      </c>
      <c r="G915" s="34">
        <v/>
      </c>
      <c r="H915" s="35">
        <v>2.030</v>
      </c>
      <c r="I915" s="36">
        <f>ROUND(PRODUCT(E915:H915),2)</f>
        <v>0.71</v>
      </c>
      <c r="J915" s="32">
        <v/>
      </c>
      <c r="K915" s="32">
        <f/>
        <v/>
      </c>
      <c r="L915" s="32" t="s">
        <v/>
      </c>
      <c r="M915" s="32" t="s">
        <v/>
      </c>
      <c r="N915" s="32" t="s">
        <v/>
      </c>
      <!--$VAR_NUOVA_CELLA_PREZZI$-->
    </row>
    <row r="916" spans="1:16" ht="10.5" customHeight="1" thickTop="1" thickBot="1">
      <c r="B916" s="32" t="s">
        <v/>
      </c>
      <c r="C916" s="23" t="s">
        <v/>
      </c>
      <c r="D916" s="23" t="s">
        <v>4749</v>
      </c>
      <c r="E916" s="32">
        <v>0.35</v>
      </c>
      <c r="F916" s="33">
        <v>0.96</v>
      </c>
      <c r="G916" s="34">
        <v/>
      </c>
      <c r="H916" s="35">
        <v>1.780</v>
      </c>
      <c r="I916" s="36">
        <f>ROUND(PRODUCT(E916:H916),2)</f>
        <v>0.60</v>
      </c>
      <c r="J916" s="32">
        <v/>
      </c>
      <c r="K916" s="32">
        <f/>
        <v/>
      </c>
      <c r="L916" s="32" t="s">
        <v/>
      </c>
      <c r="M916" s="32" t="s">
        <v/>
      </c>
      <c r="N916" s="32" t="s">
        <v/>
      </c>
      <!--$VAR_NUOVA_CELLA_PREZZI$-->
    </row>
    <row r="917" spans="1:16" ht="10.5" customHeight="1" thickTop="1" thickBot="1">
      <c r="B917" s="32" t="s">
        <v/>
      </c>
      <c r="C917" s="23" t="s">
        <v/>
      </c>
      <c r="D917" s="23" t="s">
        <v>4756</v>
      </c>
      <c r="E917" s="32">
        <v>0.35</v>
      </c>
      <c r="F917" s="33">
        <v>0.98</v>
      </c>
      <c r="G917" s="34">
        <v/>
      </c>
      <c r="H917" s="35">
        <v>1.860</v>
      </c>
      <c r="I917" s="36">
        <f>ROUND(PRODUCT(E917:H917),2)</f>
        <v>0.64</v>
      </c>
      <c r="J917" s="32">
        <v/>
      </c>
      <c r="K917" s="32">
        <f/>
        <v/>
      </c>
      <c r="L917" s="32" t="s">
        <v/>
      </c>
      <c r="M917" s="32" t="s">
        <v/>
      </c>
      <c r="N917" s="32" t="s">
        <v/>
      </c>
      <!--$VAR_NUOVA_CELLA_PREZZI$-->
    </row>
    <row r="918" spans="1:16" ht="10.5" customHeight="1" thickTop="1" thickBot="1">
      <c r="B918" s="32" t="s">
        <v/>
      </c>
      <c r="C918" s="23" t="s">
        <v/>
      </c>
      <c r="D918" s="23" t="s">
        <v>4763</v>
      </c>
      <c r="E918" s="32">
        <v>0.70</v>
      </c>
      <c r="F918" s="33">
        <v>0.96</v>
      </c>
      <c r="G918" s="34">
        <v/>
      </c>
      <c r="H918" s="35">
        <v>1.930</v>
      </c>
      <c r="I918" s="36">
        <f>ROUND(PRODUCT(E918:H918),2)</f>
        <v>1.30</v>
      </c>
      <c r="J918" s="32">
        <v/>
      </c>
      <c r="K918" s="32">
        <f/>
        <v/>
      </c>
      <c r="L918" s="32" t="s">
        <v/>
      </c>
      <c r="M918" s="32" t="s">
        <v/>
      </c>
      <c r="N918" s="32" t="s">
        <v/>
      </c>
      <!--$VAR_NUOVA_CELLA_PREZZI$-->
    </row>
    <row r="919" spans="1:16" ht="10.5" customHeight="1" thickTop="1" thickBot="1">
      <c r="B919" s="32" t="s">
        <v/>
      </c>
      <c r="C919" s="23" t="s">
        <v/>
      </c>
      <c r="D919" s="23" t="s">
        <v>4770</v>
      </c>
      <c r="E919" s="32">
        <v>0.70</v>
      </c>
      <c r="F919" s="33">
        <v>0.99</v>
      </c>
      <c r="G919" s="34">
        <v/>
      </c>
      <c r="H919" s="35">
        <v>1.800</v>
      </c>
      <c r="I919" s="36">
        <f>ROUND(PRODUCT(E919:H919),2)</f>
        <v>1.25</v>
      </c>
      <c r="J919" s="32">
        <v/>
      </c>
      <c r="K919" s="32">
        <f/>
        <v/>
      </c>
      <c r="L919" s="32" t="s">
        <v/>
      </c>
      <c r="M919" s="32" t="s">
        <v/>
      </c>
      <c r="N919" s="32" t="s">
        <v/>
      </c>
      <!--$VAR_NUOVA_CELLA_PREZZI$-->
    </row>
    <row r="920" spans="1:16" ht="10.5" customHeight="1" thickTop="1" thickBot="1">
      <c r="B920" s="32" t="s">
        <v/>
      </c>
      <c r="C920" s="23" t="s">
        <v/>
      </c>
      <c r="D920" s="23" t="s">
        <v>4777</v>
      </c>
      <c r="E920" s="32">
        <v>0.35</v>
      </c>
      <c r="F920" s="33">
        <v>0.94</v>
      </c>
      <c r="G920" s="34">
        <v/>
      </c>
      <c r="H920" s="35">
        <v>1.770</v>
      </c>
      <c r="I920" s="36">
        <f>ROUND(PRODUCT(E920:H920),2)</f>
        <v>0.58</v>
      </c>
      <c r="J920" s="32">
        <v/>
      </c>
      <c r="K920" s="32">
        <f/>
        <v/>
      </c>
      <c r="L920" s="32" t="s">
        <v/>
      </c>
      <c r="M920" s="32" t="s">
        <v/>
      </c>
      <c r="N920" s="32" t="s">
        <v/>
      </c>
      <!--$VAR_NUOVA_CELLA_PREZZI$-->
    </row>
    <row r="921" spans="1:16" ht="10.5" customHeight="1" thickTop="1" thickBot="1">
      <c r="B921" s="32" t="s">
        <v/>
      </c>
      <c r="C921" s="23" t="s">
        <v/>
      </c>
      <c r="D921" s="23" t="s">
        <v>4784</v>
      </c>
      <c r="E921" s="32">
        <v/>
      </c>
      <c r="F921" s="33">
        <v/>
      </c>
      <c r="G921" s="34">
        <v/>
      </c>
      <c r="H921" s="35">
        <v>0</v>
      </c>
      <c r="I921" s="36">
        <f>ROUND(PRODUCT(E921:H921),2)</f>
        <v>0.00</v>
      </c>
      <c r="J921" s="32">
        <v/>
      </c>
      <c r="K921" s="32">
        <f/>
        <v/>
      </c>
      <c r="L921" s="32" t="s">
        <v/>
      </c>
      <c r="M921" s="32" t="s">
        <v/>
      </c>
      <c r="N921" s="32" t="s">
        <v/>
      </c>
      <!--$VAR_NUOVA_CELLA_PREZZI$-->
    </row>
    <row r="922" spans="1:16" ht="10.5" customHeight="1" thickTop="1" thickBot="1">
      <c r="B922" s="32" t="s">
        <v/>
      </c>
      <c r="C922" s="23" t="s">
        <v/>
      </c>
      <c r="D922" s="23" t="s">
        <v>4791</v>
      </c>
      <c r="E922" s="32">
        <v>0.35</v>
      </c>
      <c r="F922" s="33">
        <v>1.04</v>
      </c>
      <c r="G922" s="34">
        <v/>
      </c>
      <c r="H922" s="35">
        <v>0.950</v>
      </c>
      <c r="I922" s="36">
        <f>ROUND(PRODUCT(E922:H922),2)</f>
        <v>0.35</v>
      </c>
      <c r="J922" s="32">
        <v/>
      </c>
      <c r="K922" s="32">
        <f/>
        <v/>
      </c>
      <c r="L922" s="32" t="s">
        <v/>
      </c>
      <c r="M922" s="32" t="s">
        <v/>
      </c>
      <c r="N922" s="32" t="s">
        <v/>
      </c>
      <!--$VAR_NUOVA_CELLA_PREZZI$-->
    </row>
    <row r="923" spans="1:16" ht="10.5" customHeight="1" thickTop="1" thickBot="1">
      <c r="B923" s="32" t="s">
        <v/>
      </c>
      <c r="C923" s="23" t="s">
        <v/>
      </c>
      <c r="D923" s="23" t="s">
        <v>4798</v>
      </c>
      <c r="E923" s="32">
        <v/>
      </c>
      <c r="F923" s="33">
        <v/>
      </c>
      <c r="G923" s="34">
        <v/>
      </c>
      <c r="H923" s="35">
        <v>0</v>
      </c>
      <c r="I923" s="36">
        <f>ROUND(PRODUCT(E923:H923),2)</f>
        <v>0.00</v>
      </c>
      <c r="J923" s="32">
        <v/>
      </c>
      <c r="K923" s="32">
        <f/>
        <v/>
      </c>
      <c r="L923" s="32" t="s">
        <v/>
      </c>
      <c r="M923" s="32" t="s">
        <v/>
      </c>
      <c r="N923" s="32" t="s">
        <v/>
      </c>
      <!--$VAR_NUOVA_CELLA_PREZZI$-->
    </row>
    <row r="924" spans="1:16" ht="10.5" customHeight="1" thickTop="1" thickBot="1">
      <c r="B924" s="32" t="s">
        <v/>
      </c>
      <c r="C924" s="23" t="s">
        <v/>
      </c>
      <c r="D924" s="23" t="s">
        <v>4805</v>
      </c>
      <c r="E924" s="32">
        <v/>
      </c>
      <c r="F924" s="33">
        <v/>
      </c>
      <c r="G924" s="34">
        <v/>
      </c>
      <c r="H924" s="35">
        <v>0</v>
      </c>
      <c r="I924" s="36">
        <f>ROUND(PRODUCT(E924:H924),2)</f>
        <v>0.00</v>
      </c>
      <c r="J924" s="32">
        <v/>
      </c>
      <c r="K924" s="32">
        <f/>
        <v/>
      </c>
      <c r="L924" s="32" t="s">
        <v/>
      </c>
      <c r="M924" s="32" t="s">
        <v/>
      </c>
      <c r="N924" s="32" t="s">
        <v/>
      </c>
      <!--$VAR_NUOVA_CELLA_PREZZI$-->
    </row>
    <row r="925" spans="1:16" ht="10.5" customHeight="1" thickTop="1" thickBot="1">
      <c r="B925" s="32" t="s">
        <v/>
      </c>
      <c r="C925" s="23" t="s">
        <v/>
      </c>
      <c r="D925" s="23" t="s">
        <v>4812</v>
      </c>
      <c r="E925" s="32">
        <v/>
      </c>
      <c r="F925" s="33">
        <v/>
      </c>
      <c r="G925" s="34">
        <v/>
      </c>
      <c r="H925" s="35">
        <v>0</v>
      </c>
      <c r="I925" s="36">
        <f>ROUND(PRODUCT(E925:H925),2)</f>
        <v>0.00</v>
      </c>
      <c r="J925" s="32">
        <v/>
      </c>
      <c r="K925" s="32">
        <f/>
        <v/>
      </c>
      <c r="L925" s="32" t="s">
        <v/>
      </c>
      <c r="M925" s="32" t="s">
        <v/>
      </c>
      <c r="N925" s="32" t="s">
        <v/>
      </c>
      <!--$VAR_NUOVA_CELLA_PREZZI$-->
    </row>
    <row r="926" spans="1:16" ht="10.5" customHeight="1" thickTop="1" thickBot="1">
      <c r="B926" s="32" t="s">
        <v/>
      </c>
      <c r="C926" s="23" t="s">
        <v/>
      </c>
      <c r="D926" s="23" t="s">
        <v>4819</v>
      </c>
      <c r="E926" s="32">
        <v>0.45</v>
      </c>
      <c r="F926" s="33">
        <v>1.09</v>
      </c>
      <c r="G926" s="34">
        <v/>
      </c>
      <c r="H926" s="35">
        <v>2.200</v>
      </c>
      <c r="I926" s="36">
        <f>ROUND(PRODUCT(E926:H926),2)</f>
        <v>1.08</v>
      </c>
      <c r="J926" s="32">
        <v/>
      </c>
      <c r="K926" s="32">
        <f/>
        <v/>
      </c>
      <c r="L926" s="32" t="s">
        <v/>
      </c>
      <c r="M926" s="32" t="s">
        <v/>
      </c>
      <c r="N926" s="32" t="s">
        <v/>
      </c>
      <!--$VAR_NUOVA_CELLA_PREZZI$-->
    </row>
    <row r="927" spans="1:16" ht="10.5" customHeight="1" thickTop="1" thickBot="1">
      <c r="B927" s="32" t="s">
        <v/>
      </c>
      <c r="C927" s="23" t="s">
        <v/>
      </c>
      <c r="D927" s="23" t="s">
        <v>4826</v>
      </c>
      <c r="E927" s="32">
        <v/>
      </c>
      <c r="F927" s="33">
        <v/>
      </c>
      <c r="G927" s="34">
        <v/>
      </c>
      <c r="H927" s="35">
        <v>0</v>
      </c>
      <c r="I927" s="36">
        <f>ROUND(PRODUCT(E927:H927),2)</f>
        <v>0.00</v>
      </c>
      <c r="J927" s="32">
        <v/>
      </c>
      <c r="K927" s="32">
        <f/>
        <v/>
      </c>
      <c r="L927" s="32" t="s">
        <v/>
      </c>
      <c r="M927" s="32" t="s">
        <v/>
      </c>
      <c r="N927" s="32" t="s">
        <v/>
      </c>
      <!--$VAR_NUOVA_CELLA_PREZZI$-->
    </row>
    <row r="928" spans="1:16" ht="10.5" customHeight="1" thickTop="1" thickBot="1">
      <c r="B928" s="32" t="s">
        <v/>
      </c>
      <c r="C928" s="23" t="s">
        <v/>
      </c>
      <c r="D928" s="23" t="s">
        <v>4833</v>
      </c>
      <c r="E928" s="32">
        <v/>
      </c>
      <c r="F928" s="33">
        <v/>
      </c>
      <c r="G928" s="34">
        <v/>
      </c>
      <c r="H928" s="35">
        <v>0</v>
      </c>
      <c r="I928" s="36">
        <f>ROUND(PRODUCT(E928:H928),2)</f>
        <v>0.00</v>
      </c>
      <c r="J928" s="32">
        <v/>
      </c>
      <c r="K928" s="32">
        <f/>
        <v/>
      </c>
      <c r="L928" s="32" t="s">
        <v/>
      </c>
      <c r="M928" s="32" t="s">
        <v/>
      </c>
      <c r="N928" s="32" t="s">
        <v/>
      </c>
      <!--$VAR_NUOVA_CELLA_PREZZI$-->
    </row>
    <row r="929" spans="1:16" ht="10.5" customHeight="1" thickTop="1" thickBot="1">
      <c r="B929" s="32" t="s">
        <v/>
      </c>
      <c r="C929" s="23" t="s">
        <v/>
      </c>
      <c r="D929" s="23" t="s">
        <v>4840</v>
      </c>
      <c r="E929" s="32">
        <v/>
      </c>
      <c r="F929" s="33">
        <v/>
      </c>
      <c r="G929" s="34">
        <v/>
      </c>
      <c r="H929" s="35">
        <v>0</v>
      </c>
      <c r="I929" s="36">
        <f>ROUND(PRODUCT(E929:H929),2)</f>
        <v>0.00</v>
      </c>
      <c r="J929" s="32">
        <v/>
      </c>
      <c r="K929" s="32">
        <f/>
        <v/>
      </c>
      <c r="L929" s="32" t="s">
        <v/>
      </c>
      <c r="M929" s="32" t="s">
        <v/>
      </c>
      <c r="N929" s="32" t="s">
        <v/>
      </c>
      <!--$VAR_NUOVA_CELLA_PREZZI$-->
    </row>
    <row r="930" spans="1:16" ht="10.5" customHeight="1" thickTop="1" thickBot="1">
      <c r="B930" s="32" t="s">
        <v/>
      </c>
      <c r="C930" s="23" t="s">
        <v/>
      </c>
      <c r="D930" s="23" t="s">
        <v>4847</v>
      </c>
      <c r="E930" s="32">
        <v>0.38</v>
      </c>
      <c r="F930" s="33">
        <v>0.77</v>
      </c>
      <c r="G930" s="34">
        <v/>
      </c>
      <c r="H930" s="35">
        <v>1.900</v>
      </c>
      <c r="I930" s="36">
        <f>ROUND(PRODUCT(E930:H930),2)</f>
        <v>0.56</v>
      </c>
      <c r="J930" s="32">
        <v/>
      </c>
      <c r="K930" s="32">
        <f/>
        <v/>
      </c>
      <c r="L930" s="32" t="s">
        <v/>
      </c>
      <c r="M930" s="32" t="s">
        <v/>
      </c>
      <c r="N930" s="32" t="s">
        <v/>
      </c>
      <!--$VAR_NUOVA_CELLA_PREZZI$-->
    </row>
    <row r="931" spans="1:16" ht="10.5" customHeight="1" thickTop="1" thickBot="1">
      <c r="B931" s="32" t="s">
        <v/>
      </c>
      <c r="C931" s="23" t="s">
        <v/>
      </c>
      <c r="D931" s="23" t="s">
        <v>4854</v>
      </c>
      <c r="E931" s="32">
        <v>0.38</v>
      </c>
      <c r="F931" s="33">
        <v>1.10</v>
      </c>
      <c r="G931" s="34">
        <v/>
      </c>
      <c r="H931" s="35">
        <v>2.150</v>
      </c>
      <c r="I931" s="36">
        <f>ROUND(PRODUCT(E931:H931),2)</f>
        <v>0.90</v>
      </c>
      <c r="J931" s="32">
        <v/>
      </c>
      <c r="K931" s="32">
        <f/>
        <v/>
      </c>
      <c r="L931" s="32" t="s">
        <v/>
      </c>
      <c r="M931" s="32" t="s">
        <v/>
      </c>
      <c r="N931" s="32" t="s">
        <v/>
      </c>
      <!--$VAR_NUOVA_CELLA_PREZZI$-->
    </row>
    <row r="932" spans="1:16" ht="10.5" customHeight="1" thickTop="1" thickBot="1">
      <c r="B932" s="32" t="s">
        <v/>
      </c>
      <c r="C932" s="23" t="s">
        <v/>
      </c>
      <c r="D932" s="32" t="s">
        <v/>
      </c>
      <c r="E932" s="32">
        <v/>
      </c>
      <c r="F932" s="33">
        <v/>
      </c>
      <c r="G932" s="34">
        <v/>
      </c>
      <c r="H932" s="35">
        <v/>
      </c>
      <c r="I932" s="36">
        <f/>
        <v/>
      </c>
      <c r="J932" s="32">
        <v/>
      </c>
      <c r="K932" s="32">
        <f/>
        <v/>
      </c>
      <c r="L932" s="32" t="s">
        <v/>
      </c>
      <c r="M932" s="32" t="s">
        <v/>
      </c>
      <c r="N932" s="32" t="s">
        <v>4861</v>
      </c>
      <!--$VAR_NUOVA_CELLA_PREZZI$-->
    </row>
    <row r="933" spans="1:16" ht="10.5" customHeight="1" thickTop="1" thickBot="1">
      <c r="B933" s="32" t="s">
        <v/>
      </c>
      <c r="C933" s="23" t="s">
        <v/>
      </c>
      <c r="D933" s="32" t="s">
        <v>4862</v>
      </c>
      <c r="E933" s="32">
        <v/>
      </c>
      <c r="F933" s="33">
        <v/>
      </c>
      <c r="G933" s="34">
        <v/>
      </c>
      <c r="H933" s="35">
        <v/>
      </c>
      <c r="I933" s="36">
        <f>ROUND(SUM(I876:I932),2)</f>
        <v>320.98</v>
      </c>
      <c r="J933" s="32">
        <v>17.71</v>
      </c>
      <c r="K933" s="32">
        <f>ROUND(PRODUCT(I933:J933),2)</f>
        <v>5684.56</v>
      </c>
      <c r="L933" s="32" t="s">
        <v/>
      </c>
      <c r="M933" s="32" t="s">
        <v/>
      </c>
      <c r="N933" s="32" t="s">
        <v/>
      </c>
      <!--$VAR_NUOVA_CELLA_PREZZI$-->
    </row>
    <row r="934" spans="1:16" ht="10.5" customHeight="1" thickTop="1" thickBot="1">
      <c r="B934" s="32" t="s">
        <v/>
      </c>
      <c r="C934" s="23" t="s">
        <v/>
      </c>
      <c r="D934" s="32" t="s">
        <v>4868</v>
      </c>
      <c r="E934" s="32">
        <v/>
      </c>
      <c r="F934" s="33">
        <v/>
      </c>
      <c r="G934" s="34">
        <v/>
      </c>
      <c r="H934" s="35">
        <v/>
      </c>
      <c r="I934" s="36">
        <f/>
        <v/>
      </c>
      <c r="J934" s="32">
        <v/>
      </c>
      <c r="K934" s="32">
        <f/>
        <v/>
      </c>
      <c r="L934" s="32" t="s">
        <v/>
      </c>
      <c r="M934" s="32" t="s">
        <v/>
      </c>
      <c r="N934" s="32" t="s">
        <v/>
      </c>
      <!--$VAR_NUOVA_CELLA_PREZZI$-->
    </row>
    <row r="935" spans="1:16" ht="54" customHeight="1" thickTop="1" thickBot="1">
      <c r="B935" s="32" t="s">
        <v>4869</v>
      </c>
      <c r="C935" s="23" t="s">
        <v>4870</v>
      </c>
      <c r="D935" s="62" t="s">
        <v>4871</v>
      </c>
      <c r="E935" s="32">
        <v/>
      </c>
      <c r="F935" s="33">
        <v/>
      </c>
      <c r="G935" s="34">
        <v/>
      </c>
      <c r="H935" s="35">
        <v/>
      </c>
      <c r="I935" s="36">
        <f/>
        <v/>
      </c>
      <c r="J935" s="32">
        <v/>
      </c>
      <c r="K935" s="32">
        <f/>
        <v/>
      </c>
      <c r="L935" s="32" t="s">
        <v/>
      </c>
      <c r="M935" s="32" t="s">
        <v/>
      </c>
      <c r="N935" s="32" t="s">
        <v/>
      </c>
      <!--$VAR_NUOVA_CELLA_PREZZI$-->
    </row>
    <row r="936" spans="1:16" ht="10.5" customHeight="1" thickTop="1" thickBot="1">
      <c r="B936" s="32" t="s">
        <v/>
      </c>
      <c r="C936" s="23" t="s">
        <v/>
      </c>
      <c r="D936" s="23" t="s">
        <v>4872</v>
      </c>
      <c r="E936" s="32">
        <v/>
      </c>
      <c r="F936" s="33">
        <v/>
      </c>
      <c r="G936" s="34">
        <v/>
      </c>
      <c r="H936" s="35">
        <v/>
      </c>
      <c r="I936" s="36">
        <f/>
        <v/>
      </c>
      <c r="J936" s="32">
        <v/>
      </c>
      <c r="K936" s="32">
        <f/>
        <v/>
      </c>
      <c r="L936" s="32" t="s">
        <v/>
      </c>
      <c r="M936" s="32" t="s">
        <v/>
      </c>
      <c r="N936" s="32" t="s">
        <v/>
      </c>
      <!--$VAR_NUOVA_CELLA_PREZZI$-->
    </row>
    <row r="937" spans="1:16" ht="10.5" customHeight="1" thickTop="1" thickBot="1">
      <c r="B937" s="32" t="s">
        <v/>
      </c>
      <c r="C937" s="23" t="s">
        <v/>
      </c>
      <c r="D937" s="23" t="s">
        <v>4873</v>
      </c>
      <c r="E937" s="32">
        <v/>
      </c>
      <c r="F937" s="33">
        <v/>
      </c>
      <c r="G937" s="34">
        <v/>
      </c>
      <c r="H937" s="35">
        <v>0</v>
      </c>
      <c r="I937" s="36">
        <f>ROUND(PRODUCT(E937:H937),2)</f>
        <v>0.00</v>
      </c>
      <c r="J937" s="32">
        <v/>
      </c>
      <c r="K937" s="32">
        <f/>
        <v/>
      </c>
      <c r="L937" s="32" t="s">
        <v/>
      </c>
      <c r="M937" s="32" t="s">
        <v/>
      </c>
      <c r="N937" s="32" t="s">
        <v/>
      </c>
      <!--$VAR_NUOVA_CELLA_PREZZI$-->
    </row>
    <row r="938" spans="1:16" ht="10.5" customHeight="1" thickTop="1" thickBot="1">
      <c r="B938" s="32" t="s">
        <v/>
      </c>
      <c r="C938" s="23" t="s">
        <v/>
      </c>
      <c r="D938" s="23" t="s">
        <v>4880</v>
      </c>
      <c r="E938" s="32">
        <v>0.30</v>
      </c>
      <c r="F938" s="33">
        <v/>
      </c>
      <c r="G938" s="34">
        <v/>
      </c>
      <c r="H938" s="35">
        <v>17.000</v>
      </c>
      <c r="I938" s="36">
        <f>ROUND(PRODUCT(E938:H938,212.47),2)</f>
        <v>1083.60</v>
      </c>
      <c r="J938" s="32">
        <v/>
      </c>
      <c r="K938" s="32">
        <f/>
        <v/>
      </c>
      <c r="L938" s="32" t="s">
        <v/>
      </c>
      <c r="M938" s="32" t="s">
        <v/>
      </c>
      <c r="N938" s="32" t="s">
        <v/>
      </c>
      <!--$VAR_NUOVA_CELLA_PREZZI$-->
    </row>
    <row r="939" spans="1:16" ht="10.5" customHeight="1" thickTop="1" thickBot="1">
      <c r="B939" s="32" t="s">
        <v/>
      </c>
      <c r="C939" s="23" t="s">
        <v/>
      </c>
      <c r="D939" s="23" t="s">
        <v>4887</v>
      </c>
      <c r="E939" s="32">
        <v>0.30</v>
      </c>
      <c r="F939" s="33">
        <v/>
      </c>
      <c r="G939" s="34">
        <v/>
      </c>
      <c r="H939" s="35">
        <v>17.000</v>
      </c>
      <c r="I939" s="36">
        <f>ROUND(PRODUCT(E939:H939,317.11),2)</f>
        <v>1617.26</v>
      </c>
      <c r="J939" s="32">
        <v/>
      </c>
      <c r="K939" s="32">
        <f/>
        <v/>
      </c>
      <c r="L939" s="32" t="s">
        <v/>
      </c>
      <c r="M939" s="32" t="s">
        <v/>
      </c>
      <c r="N939" s="32" t="s">
        <v/>
      </c>
      <!--$VAR_NUOVA_CELLA_PREZZI$-->
    </row>
    <row r="940" spans="1:16" ht="10.5" customHeight="1" thickTop="1" thickBot="1">
      <c r="B940" s="32" t="s">
        <v/>
      </c>
      <c r="C940" s="23" t="s">
        <v/>
      </c>
      <c r="D940" s="23" t="s">
        <v>4894</v>
      </c>
      <c r="E940" s="32">
        <v/>
      </c>
      <c r="F940" s="33">
        <v/>
      </c>
      <c r="G940" s="34">
        <v/>
      </c>
      <c r="H940" s="35">
        <v>17.000</v>
      </c>
      <c r="I940" s="36">
        <f>ROUND(PRODUCT(E940:H940,328.09),2)</f>
        <v>5577.53</v>
      </c>
      <c r="J940" s="32">
        <v/>
      </c>
      <c r="K940" s="32">
        <f/>
        <v/>
      </c>
      <c r="L940" s="32" t="s">
        <v/>
      </c>
      <c r="M940" s="32" t="s">
        <v/>
      </c>
      <c r="N940" s="32" t="s">
        <v/>
      </c>
      <!--$VAR_NUOVA_CELLA_PREZZI$-->
    </row>
    <row r="941" spans="1:16" ht="10.5" customHeight="1" thickTop="1" thickBot="1">
      <c r="B941" s="32" t="s">
        <v/>
      </c>
      <c r="C941" s="23" t="s">
        <v/>
      </c>
      <c r="D941" s="23" t="s">
        <v>4901</v>
      </c>
      <c r="E941" s="32">
        <v/>
      </c>
      <c r="F941" s="33">
        <v/>
      </c>
      <c r="G941" s="34">
        <v/>
      </c>
      <c r="H941" s="35">
        <v>17.000</v>
      </c>
      <c r="I941" s="36">
        <f>ROUND(PRODUCT(E941:H941,8.68),2)</f>
        <v>147.56</v>
      </c>
      <c r="J941" s="32">
        <v/>
      </c>
      <c r="K941" s="32">
        <f/>
        <v/>
      </c>
      <c r="L941" s="32" t="s">
        <v/>
      </c>
      <c r="M941" s="32" t="s">
        <v/>
      </c>
      <c r="N941" s="32" t="s">
        <v/>
      </c>
      <!--$VAR_NUOVA_CELLA_PREZZI$-->
    </row>
    <row r="942" spans="1:16" ht="10.5" customHeight="1" thickTop="1" thickBot="1">
      <c r="B942" s="32" t="s">
        <v/>
      </c>
      <c r="C942" s="23" t="s">
        <v/>
      </c>
      <c r="D942" s="23" t="s">
        <v>4908</v>
      </c>
      <c r="E942" s="32">
        <v/>
      </c>
      <c r="F942" s="33">
        <v/>
      </c>
      <c r="G942" s="34">
        <v/>
      </c>
      <c r="H942" s="35">
        <v>17.000</v>
      </c>
      <c r="I942" s="36">
        <f>ROUND(PRODUCT(E942:H942,17.77),2)</f>
        <v>302.09</v>
      </c>
      <c r="J942" s="32">
        <v/>
      </c>
      <c r="K942" s="32">
        <f/>
        <v/>
      </c>
      <c r="L942" s="32" t="s">
        <v/>
      </c>
      <c r="M942" s="32" t="s">
        <v/>
      </c>
      <c r="N942" s="32" t="s">
        <v/>
      </c>
      <!--$VAR_NUOVA_CELLA_PREZZI$-->
    </row>
    <row r="943" spans="1:16" ht="10.5" customHeight="1" thickTop="1" thickBot="1">
      <c r="B943" s="32" t="s">
        <v/>
      </c>
      <c r="C943" s="23" t="s">
        <v/>
      </c>
      <c r="D943" s="23" t="s">
        <v>4915</v>
      </c>
      <c r="E943" s="32">
        <v/>
      </c>
      <c r="F943" s="33">
        <v/>
      </c>
      <c r="G943" s="34">
        <v/>
      </c>
      <c r="H943" s="35">
        <v>17.000</v>
      </c>
      <c r="I943" s="36">
        <f>ROUND(PRODUCT(E943:H943,181.42),2)</f>
        <v>3084.14</v>
      </c>
      <c r="J943" s="32">
        <v/>
      </c>
      <c r="K943" s="32">
        <f/>
        <v/>
      </c>
      <c r="L943" s="32" t="s">
        <v/>
      </c>
      <c r="M943" s="32" t="s">
        <v/>
      </c>
      <c r="N943" s="32" t="s">
        <v/>
      </c>
      <!--$VAR_NUOVA_CELLA_PREZZI$-->
    </row>
    <row r="944" spans="1:16" ht="10.5" customHeight="1" thickTop="1" thickBot="1">
      <c r="B944" s="32" t="s">
        <v/>
      </c>
      <c r="C944" s="23" t="s">
        <v/>
      </c>
      <c r="D944" s="23" t="s">
        <v>4922</v>
      </c>
      <c r="E944" s="32">
        <v/>
      </c>
      <c r="F944" s="33">
        <v/>
      </c>
      <c r="G944" s="34">
        <v/>
      </c>
      <c r="H944" s="35">
        <v>17.000</v>
      </c>
      <c r="I944" s="36">
        <f>ROUND(PRODUCT(E944:H944,15.33),2)</f>
        <v>260.61</v>
      </c>
      <c r="J944" s="32">
        <v/>
      </c>
      <c r="K944" s="32">
        <f/>
        <v/>
      </c>
      <c r="L944" s="32" t="s">
        <v/>
      </c>
      <c r="M944" s="32" t="s">
        <v/>
      </c>
      <c r="N944" s="32" t="s">
        <v/>
      </c>
      <!--$VAR_NUOVA_CELLA_PREZZI$-->
    </row>
    <row r="945" spans="1:16" ht="10.5" customHeight="1" thickTop="1" thickBot="1">
      <c r="B945" s="32" t="s">
        <v/>
      </c>
      <c r="C945" s="23" t="s">
        <v/>
      </c>
      <c r="D945" s="23" t="s">
        <v>4929</v>
      </c>
      <c r="E945" s="32">
        <v/>
      </c>
      <c r="F945" s="33">
        <v/>
      </c>
      <c r="G945" s="34">
        <v/>
      </c>
      <c r="H945" s="35">
        <v>17.000</v>
      </c>
      <c r="I945" s="36">
        <f>ROUND(PRODUCT(E945:H945,43.99),2)</f>
        <v>747.83</v>
      </c>
      <c r="J945" s="32">
        <v/>
      </c>
      <c r="K945" s="32">
        <f/>
        <v/>
      </c>
      <c r="L945" s="32" t="s">
        <v/>
      </c>
      <c r="M945" s="32" t="s">
        <v/>
      </c>
      <c r="N945" s="32" t="s">
        <v/>
      </c>
      <!--$VAR_NUOVA_CELLA_PREZZI$-->
    </row>
    <row r="946" spans="1:16" ht="10.5" customHeight="1" thickTop="1" thickBot="1">
      <c r="B946" s="32" t="s">
        <v/>
      </c>
      <c r="C946" s="23" t="s">
        <v/>
      </c>
      <c r="D946" s="23" t="s">
        <v>4936</v>
      </c>
      <c r="E946" s="32">
        <v/>
      </c>
      <c r="F946" s="33">
        <v/>
      </c>
      <c r="G946" s="34">
        <v/>
      </c>
      <c r="H946" s="35">
        <v>17.000</v>
      </c>
      <c r="I946" s="36">
        <f>ROUND(PRODUCT(E946:H946,7.00),2)</f>
        <v>119.00</v>
      </c>
      <c r="J946" s="32">
        <v/>
      </c>
      <c r="K946" s="32">
        <f/>
        <v/>
      </c>
      <c r="L946" s="32" t="s">
        <v/>
      </c>
      <c r="M946" s="32" t="s">
        <v/>
      </c>
      <c r="N946" s="32" t="s">
        <v/>
      </c>
      <!--$VAR_NUOVA_CELLA_PREZZI$-->
    </row>
    <row r="947" spans="1:16" ht="10.5" customHeight="1" thickTop="1" thickBot="1">
      <c r="B947" s="32" t="s">
        <v/>
      </c>
      <c r="C947" s="23" t="s">
        <v/>
      </c>
      <c r="D947" s="23" t="s">
        <v>4943</v>
      </c>
      <c r="E947" s="32">
        <v/>
      </c>
      <c r="F947" s="33">
        <v/>
      </c>
      <c r="G947" s="34">
        <v/>
      </c>
      <c r="H947" s="35">
        <v>17.000</v>
      </c>
      <c r="I947" s="36">
        <f>ROUND(PRODUCT(E947:H947,1.75),2)</f>
        <v>29.75</v>
      </c>
      <c r="J947" s="32">
        <v/>
      </c>
      <c r="K947" s="32">
        <f/>
        <v/>
      </c>
      <c r="L947" s="32" t="s">
        <v/>
      </c>
      <c r="M947" s="32" t="s">
        <v/>
      </c>
      <c r="N947" s="32" t="s">
        <v/>
      </c>
      <!--$VAR_NUOVA_CELLA_PREZZI$-->
    </row>
    <row r="948" spans="1:16" ht="10.5" customHeight="1" thickTop="1" thickBot="1">
      <c r="B948" s="32" t="s">
        <v/>
      </c>
      <c r="C948" s="23" t="s">
        <v/>
      </c>
      <c r="D948" s="32" t="s">
        <v/>
      </c>
      <c r="E948" s="32">
        <v/>
      </c>
      <c r="F948" s="33">
        <v/>
      </c>
      <c r="G948" s="34">
        <v/>
      </c>
      <c r="H948" s="35">
        <v/>
      </c>
      <c r="I948" s="36">
        <f/>
        <v/>
      </c>
      <c r="J948" s="32">
        <v/>
      </c>
      <c r="K948" s="32">
        <f/>
        <v/>
      </c>
      <c r="L948" s="32" t="s">
        <v/>
      </c>
      <c r="M948" s="32" t="s">
        <v/>
      </c>
      <c r="N948" s="32" t="s">
        <v>4950</v>
      </c>
      <!--$VAR_NUOVA_CELLA_PREZZI$-->
    </row>
    <row r="949" spans="1:16" ht="10.5" customHeight="1" thickTop="1" thickBot="1">
      <c r="B949" s="32" t="s">
        <v/>
      </c>
      <c r="C949" s="23" t="s">
        <v/>
      </c>
      <c r="D949" s="32" t="s">
        <v>4951</v>
      </c>
      <c r="E949" s="32">
        <v/>
      </c>
      <c r="F949" s="33">
        <v/>
      </c>
      <c r="G949" s="34">
        <v/>
      </c>
      <c r="H949" s="35">
        <v/>
      </c>
      <c r="I949" s="36">
        <f>ROUND(SUM(I936:I948),2)</f>
        <v>12969.37</v>
      </c>
      <c r="J949" s="32">
        <v>2.21</v>
      </c>
      <c r="K949" s="32">
        <f>ROUND(PRODUCT(I949:J949),2)</f>
        <v>28662.31</v>
      </c>
      <c r="L949" s="32" t="s">
        <v/>
      </c>
      <c r="M949" s="32" t="s">
        <v/>
      </c>
      <c r="N949" s="32" t="s">
        <v/>
      </c>
      <!--$VAR_NUOVA_CELLA_PREZZI$-->
    </row>
    <row r="950" spans="1:16" ht="10.5" customHeight="1" thickTop="1" thickBot="1">
      <c r="B950" s="32" t="s">
        <v/>
      </c>
      <c r="C950" s="23" t="s">
        <v/>
      </c>
      <c r="D950" s="32" t="s">
        <v>4957</v>
      </c>
      <c r="E950" s="32">
        <v/>
      </c>
      <c r="F950" s="33">
        <v/>
      </c>
      <c r="G950" s="34">
        <v/>
      </c>
      <c r="H950" s="35">
        <v/>
      </c>
      <c r="I950" s="36">
        <f/>
        <v/>
      </c>
      <c r="J950" s="32">
        <v/>
      </c>
      <c r="K950" s="32">
        <f/>
        <v/>
      </c>
      <c r="L950" s="32" t="s">
        <v/>
      </c>
      <c r="M950" s="32" t="s">
        <v/>
      </c>
      <c r="N950" s="32" t="s">
        <v/>
      </c>
      <!--$VAR_NUOVA_CELLA_PREZZI$-->
    </row>
    <row r="951" spans="1:16" ht="80.6666666666667" customHeight="1" thickTop="1" thickBot="1">
      <c r="B951" s="32" t="s">
        <v>4958</v>
      </c>
      <c r="C951" s="23" t="s">
        <v>4959</v>
      </c>
      <c r="D951" s="62" t="s">
        <v>4960</v>
      </c>
      <c r="E951" s="32">
        <v/>
      </c>
      <c r="F951" s="33">
        <v/>
      </c>
      <c r="G951" s="34">
        <v/>
      </c>
      <c r="H951" s="35">
        <v/>
      </c>
      <c r="I951" s="36">
        <f/>
        <v/>
      </c>
      <c r="J951" s="32">
        <v/>
      </c>
      <c r="K951" s="32">
        <f/>
        <v/>
      </c>
      <c r="L951" s="32" t="s">
        <v/>
      </c>
      <c r="M951" s="32" t="s">
        <v/>
      </c>
      <c r="N951" s="32" t="s">
        <v/>
      </c>
      <!--$VAR_NUOVA_CELLA_PREZZI$-->
    </row>
    <row r="952" spans="1:16" ht="10.5" customHeight="1" thickTop="1" thickBot="1">
      <c r="B952" s="32" t="s">
        <v/>
      </c>
      <c r="C952" s="23" t="s">
        <v/>
      </c>
      <c r="D952" s="23" t="s">
        <v>4961</v>
      </c>
      <c r="E952" s="32">
        <v/>
      </c>
      <c r="F952" s="33">
        <v/>
      </c>
      <c r="G952" s="34">
        <v/>
      </c>
      <c r="H952" s="35">
        <v/>
      </c>
      <c r="I952" s="36">
        <f/>
        <v/>
      </c>
      <c r="J952" s="32">
        <v/>
      </c>
      <c r="K952" s="32">
        <f/>
        <v/>
      </c>
      <c r="L952" s="32" t="s">
        <v/>
      </c>
      <c r="M952" s="32" t="s">
        <v/>
      </c>
      <c r="N952" s="32" t="s">
        <v/>
      </c>
      <!--$VAR_NUOVA_CELLA_PREZZI$-->
    </row>
    <row r="953" spans="1:16" ht="10.5" customHeight="1" thickTop="1" thickBot="1">
      <c r="B953" s="32" t="s">
        <v/>
      </c>
      <c r="C953" s="23" t="s">
        <v/>
      </c>
      <c r="D953" s="23" t="s">
        <v>4962</v>
      </c>
      <c r="E953" s="32">
        <v/>
      </c>
      <c r="F953" s="33">
        <v/>
      </c>
      <c r="G953" s="34">
        <v/>
      </c>
      <c r="H953" s="35">
        <v>0</v>
      </c>
      <c r="I953" s="36">
        <f>ROUND(PRODUCT(E953:H953),2)</f>
        <v>0.00</v>
      </c>
      <c r="J953" s="32">
        <v/>
      </c>
      <c r="K953" s="32">
        <f/>
        <v/>
      </c>
      <c r="L953" s="32" t="s">
        <v/>
      </c>
      <c r="M953" s="32" t="s">
        <v/>
      </c>
      <c r="N953" s="32" t="s">
        <v/>
      </c>
      <!--$VAR_NUOVA_CELLA_PREZZI$-->
    </row>
    <row r="954" spans="1:16" ht="10.5" customHeight="1" thickTop="1" thickBot="1">
      <c r="B954" s="32" t="s">
        <v/>
      </c>
      <c r="C954" s="23" t="s">
        <v/>
      </c>
      <c r="D954" s="23" t="s">
        <v>4969</v>
      </c>
      <c r="E954" s="32">
        <v/>
      </c>
      <c r="F954" s="33">
        <v>3.13</v>
      </c>
      <c r="G954" s="34">
        <v>4.580</v>
      </c>
      <c r="H954" s="35">
        <v/>
      </c>
      <c r="I954" s="36">
        <f>ROUND(PRODUCT(E954:H954),2)</f>
        <v>14.34</v>
      </c>
      <c r="J954" s="32">
        <v/>
      </c>
      <c r="K954" s="32">
        <f/>
        <v/>
      </c>
      <c r="L954" s="32" t="s">
        <v/>
      </c>
      <c r="M954" s="32" t="s">
        <v/>
      </c>
      <c r="N954" s="32" t="s">
        <v/>
      </c>
      <!--$VAR_NUOVA_CELLA_PREZZI$-->
    </row>
    <row r="955" spans="1:16" ht="10.5" customHeight="1" thickTop="1" thickBot="1">
      <c r="B955" s="32" t="s">
        <v/>
      </c>
      <c r="C955" s="23" t="s">
        <v/>
      </c>
      <c r="D955" s="32" t="s">
        <v/>
      </c>
      <c r="E955" s="32">
        <v/>
      </c>
      <c r="F955" s="33">
        <v/>
      </c>
      <c r="G955" s="34">
        <v/>
      </c>
      <c r="H955" s="35">
        <v/>
      </c>
      <c r="I955" s="36">
        <f/>
        <v/>
      </c>
      <c r="J955" s="32">
        <v/>
      </c>
      <c r="K955" s="32">
        <f/>
        <v/>
      </c>
      <c r="L955" s="32" t="s">
        <v/>
      </c>
      <c r="M955" s="32" t="s">
        <v/>
      </c>
      <c r="N955" s="32" t="s">
        <v>4976</v>
      </c>
      <!--$VAR_NUOVA_CELLA_PREZZI$-->
    </row>
    <row r="956" spans="1:16" ht="10.5" customHeight="1" thickTop="1" thickBot="1">
      <c r="B956" s="32" t="s">
        <v/>
      </c>
      <c r="C956" s="23" t="s">
        <v/>
      </c>
      <c r="D956" s="32" t="s">
        <v>4977</v>
      </c>
      <c r="E956" s="32">
        <v/>
      </c>
      <c r="F956" s="33">
        <v/>
      </c>
      <c r="G956" s="34">
        <v/>
      </c>
      <c r="H956" s="35">
        <v/>
      </c>
      <c r="I956" s="36">
        <f>ROUND(SUM(I952:I955),2)</f>
        <v>14.34</v>
      </c>
      <c r="J956" s="32">
        <v>6.59</v>
      </c>
      <c r="K956" s="32">
        <f>ROUND(PRODUCT(I956:J956),2)</f>
        <v>94.50</v>
      </c>
      <c r="L956" s="32" t="s">
        <v/>
      </c>
      <c r="M956" s="32" t="s">
        <v/>
      </c>
      <c r="N956" s="32" t="s">
        <v/>
      </c>
      <!--$VAR_NUOVA_CELLA_PREZZI$-->
    </row>
    <row r="957" spans="1:16" ht="10.5" customHeight="1" thickTop="1" thickBot="1">
      <c r="B957" s="32" t="s">
        <v/>
      </c>
      <c r="C957" s="23" t="s">
        <v/>
      </c>
      <c r="D957" s="32" t="s">
        <v>4983</v>
      </c>
      <c r="E957" s="32">
        <v/>
      </c>
      <c r="F957" s="33">
        <v/>
      </c>
      <c r="G957" s="34">
        <v/>
      </c>
      <c r="H957" s="35">
        <v/>
      </c>
      <c r="I957" s="36">
        <f/>
        <v/>
      </c>
      <c r="J957" s="32">
        <v/>
      </c>
      <c r="K957" s="32">
        <f/>
        <v/>
      </c>
      <c r="L957" s="32" t="s">
        <v/>
      </c>
      <c r="M957" s="32" t="s">
        <v/>
      </c>
      <c r="N957" s="32" t="s">
        <v/>
      </c>
      <!--$VAR_NUOVA_CELLA_PREZZI$-->
    </row>
    <row r="958" spans="1:16" ht="106.333333333333" customHeight="1" thickTop="1" thickBot="1">
      <c r="B958" s="32" t="s">
        <v>4984</v>
      </c>
      <c r="C958" s="23" t="s">
        <v>4985</v>
      </c>
      <c r="D958" s="62" t="s">
        <v>4986</v>
      </c>
      <c r="E958" s="32">
        <v/>
      </c>
      <c r="F958" s="33">
        <v/>
      </c>
      <c r="G958" s="34">
        <v/>
      </c>
      <c r="H958" s="35">
        <v/>
      </c>
      <c r="I958" s="36">
        <f/>
        <v/>
      </c>
      <c r="J958" s="32">
        <v/>
      </c>
      <c r="K958" s="32">
        <f/>
        <v/>
      </c>
      <c r="L958" s="32" t="s">
        <v/>
      </c>
      <c r="M958" s="32" t="s">
        <v/>
      </c>
      <c r="N958" s="32" t="s">
        <v/>
      </c>
      <!--$VAR_NUOVA_CELLA_PREZZI$-->
    </row>
    <row r="959" spans="1:16" ht="10.5" customHeight="1" thickTop="1" thickBot="1">
      <c r="B959" s="32" t="s">
        <v/>
      </c>
      <c r="C959" s="23" t="s">
        <v/>
      </c>
      <c r="D959" s="23" t="s">
        <v>4987</v>
      </c>
      <c r="E959" s="32">
        <v/>
      </c>
      <c r="F959" s="33">
        <v/>
      </c>
      <c r="G959" s="34">
        <v/>
      </c>
      <c r="H959" s="35">
        <v/>
      </c>
      <c r="I959" s="36">
        <f/>
        <v/>
      </c>
      <c r="J959" s="32">
        <v/>
      </c>
      <c r="K959" s="32">
        <f/>
        <v/>
      </c>
      <c r="L959" s="32" t="s">
        <v/>
      </c>
      <c r="M959" s="32" t="s">
        <v/>
      </c>
      <c r="N959" s="32" t="s">
        <v/>
      </c>
      <!--$VAR_NUOVA_CELLA_PREZZI$-->
    </row>
    <row r="960" spans="1:16" ht="10.5" customHeight="1" thickTop="1" thickBot="1">
      <c r="B960" s="32" t="s">
        <v/>
      </c>
      <c r="C960" s="23" t="s">
        <v/>
      </c>
      <c r="D960" s="23" t="s">
        <v>4988</v>
      </c>
      <c r="E960" s="32">
        <v/>
      </c>
      <c r="F960" s="33">
        <v/>
      </c>
      <c r="G960" s="34">
        <v/>
      </c>
      <c r="H960" s="35">
        <v>0</v>
      </c>
      <c r="I960" s="36">
        <f>ROUND(PRODUCT(E960:H960),2)</f>
        <v>0.00</v>
      </c>
      <c r="J960" s="32">
        <v/>
      </c>
      <c r="K960" s="32">
        <f/>
        <v/>
      </c>
      <c r="L960" s="32" t="s">
        <v/>
      </c>
      <c r="M960" s="32" t="s">
        <v/>
      </c>
      <c r="N960" s="32" t="s">
        <v/>
      </c>
      <!--$VAR_NUOVA_CELLA_PREZZI$-->
    </row>
    <row r="961" spans="1:16" ht="10.5" customHeight="1" thickTop="1" thickBot="1">
      <c r="B961" s="32" t="s">
        <v/>
      </c>
      <c r="C961" s="23" t="s">
        <v/>
      </c>
      <c r="D961" s="23" t="s">
        <v>4995</v>
      </c>
      <c r="E961" s="32">
        <v>3.00</v>
      </c>
      <c r="F961" s="33">
        <v>5.63</v>
      </c>
      <c r="G961" s="34">
        <v>0.400</v>
      </c>
      <c r="H961" s="35">
        <v>0.050</v>
      </c>
      <c r="I961" s="36">
        <f>ROUND(PRODUCT(E961:H961),2)</f>
        <v>0.34</v>
      </c>
      <c r="J961" s="32">
        <v/>
      </c>
      <c r="K961" s="32">
        <f/>
        <v/>
      </c>
      <c r="L961" s="32" t="s">
        <v/>
      </c>
      <c r="M961" s="32" t="s">
        <v/>
      </c>
      <c r="N961" s="32" t="s">
        <v/>
      </c>
      <!--$VAR_NUOVA_CELLA_PREZZI$-->
    </row>
    <row r="962" spans="1:16" ht="10.5" customHeight="1" thickTop="1" thickBot="1">
      <c r="B962" s="32" t="s">
        <v/>
      </c>
      <c r="C962" s="23" t="s">
        <v/>
      </c>
      <c r="D962" s="32" t="s">
        <v/>
      </c>
      <c r="E962" s="32">
        <v/>
      </c>
      <c r="F962" s="33">
        <v/>
      </c>
      <c r="G962" s="34">
        <v/>
      </c>
      <c r="H962" s="35">
        <v/>
      </c>
      <c r="I962" s="36">
        <f/>
        <v/>
      </c>
      <c r="J962" s="32">
        <v/>
      </c>
      <c r="K962" s="32">
        <f/>
        <v/>
      </c>
      <c r="L962" s="32" t="s">
        <v/>
      </c>
      <c r="M962" s="32" t="s">
        <v/>
      </c>
      <c r="N962" s="32" t="s">
        <v>5002</v>
      </c>
      <!--$VAR_NUOVA_CELLA_PREZZI$-->
    </row>
    <row r="963" spans="1:16" ht="10.5" customHeight="1" thickTop="1" thickBot="1">
      <c r="B963" s="32" t="s">
        <v/>
      </c>
      <c r="C963" s="23" t="s">
        <v/>
      </c>
      <c r="D963" s="32" t="s">
        <v>5003</v>
      </c>
      <c r="E963" s="32">
        <v/>
      </c>
      <c r="F963" s="33">
        <v/>
      </c>
      <c r="G963" s="34">
        <v/>
      </c>
      <c r="H963" s="35">
        <v/>
      </c>
      <c r="I963" s="36">
        <f>ROUND(SUM(I959:I962),2)</f>
        <v>0.34</v>
      </c>
      <c r="J963" s="32">
        <v>277.86</v>
      </c>
      <c r="K963" s="32">
        <f>ROUND(PRODUCT(I963:J963),2)</f>
        <v>94.47</v>
      </c>
      <c r="L963" s="32" t="s">
        <v/>
      </c>
      <c r="M963" s="32" t="s">
        <v/>
      </c>
      <c r="N963" s="32" t="s">
        <v/>
      </c>
      <!--$VAR_NUOVA_CELLA_PREZZI$-->
    </row>
    <row r="964" spans="1:16" ht="10.5" customHeight="1" thickTop="1" thickBot="1">
      <c r="B964" s="32" t="s">
        <v/>
      </c>
      <c r="C964" s="23" t="s">
        <v/>
      </c>
      <c r="D964" s="32" t="s">
        <v>5009</v>
      </c>
      <c r="E964" s="32">
        <v/>
      </c>
      <c r="F964" s="33">
        <v/>
      </c>
      <c r="G964" s="34">
        <v/>
      </c>
      <c r="H964" s="35">
        <v/>
      </c>
      <c r="I964" s="36">
        <f/>
        <v/>
      </c>
      <c r="J964" s="32">
        <v/>
      </c>
      <c r="K964" s="32">
        <f/>
        <v/>
      </c>
      <c r="L964" s="32" t="s">
        <v/>
      </c>
      <c r="M964" s="32" t="s">
        <v/>
      </c>
      <c r="N964" s="32" t="s">
        <v/>
      </c>
      <!--$VAR_NUOVA_CELLA_PREZZI$-->
    </row>
    <row r="965" spans="1:16" ht="72.5" customHeight="1" thickTop="1" thickBot="1">
      <c r="B965" s="32" t="s">
        <v>5010</v>
      </c>
      <c r="C965" s="23" t="s">
        <v>5011</v>
      </c>
      <c r="D965" s="62" t="s">
        <v>5012</v>
      </c>
      <c r="E965" s="32">
        <v/>
      </c>
      <c r="F965" s="33">
        <v/>
      </c>
      <c r="G965" s="34">
        <v/>
      </c>
      <c r="H965" s="35">
        <v/>
      </c>
      <c r="I965" s="36">
        <f/>
        <v/>
      </c>
      <c r="J965" s="32">
        <v/>
      </c>
      <c r="K965" s="32">
        <f/>
        <v/>
      </c>
      <c r="L965" s="32" t="s">
        <v/>
      </c>
      <c r="M965" s="32" t="s">
        <v/>
      </c>
      <c r="N965" s="32" t="s">
        <v/>
      </c>
      <!--$VAR_NUOVA_CELLA_PREZZI$-->
    </row>
    <row r="966" spans="1:16" ht="10.5" customHeight="1" thickTop="1" thickBot="1">
      <c r="B966" s="32" t="s">
        <v/>
      </c>
      <c r="C966" s="23" t="s">
        <v/>
      </c>
      <c r="D966" s="23" t="s">
        <v>5013</v>
      </c>
      <c r="E966" s="32">
        <v/>
      </c>
      <c r="F966" s="33">
        <v/>
      </c>
      <c r="G966" s="34">
        <v/>
      </c>
      <c r="H966" s="35">
        <v/>
      </c>
      <c r="I966" s="36">
        <f/>
        <v/>
      </c>
      <c r="J966" s="32">
        <v/>
      </c>
      <c r="K966" s="32">
        <f/>
        <v/>
      </c>
      <c r="L966" s="32" t="s">
        <v/>
      </c>
      <c r="M966" s="32" t="s">
        <v/>
      </c>
      <c r="N966" s="32" t="s">
        <v/>
      </c>
      <!--$VAR_NUOVA_CELLA_PREZZI$-->
    </row>
    <row r="967" spans="1:16" ht="10.5" customHeight="1" thickTop="1" thickBot="1">
      <c r="B967" s="32" t="s">
        <v/>
      </c>
      <c r="C967" s="23" t="s">
        <v/>
      </c>
      <c r="D967" s="23" t="s">
        <v>5014</v>
      </c>
      <c r="E967" s="32">
        <v/>
      </c>
      <c r="F967" s="33">
        <v/>
      </c>
      <c r="G967" s="34">
        <v/>
      </c>
      <c r="H967" s="35">
        <v>0</v>
      </c>
      <c r="I967" s="36">
        <f>ROUND(PRODUCT(E967:H967),2)</f>
        <v>0.00</v>
      </c>
      <c r="J967" s="32">
        <v/>
      </c>
      <c r="K967" s="32">
        <f/>
        <v/>
      </c>
      <c r="L967" s="32" t="s">
        <v/>
      </c>
      <c r="M967" s="32" t="s">
        <v/>
      </c>
      <c r="N967" s="32" t="s">
        <v/>
      </c>
      <!--$VAR_NUOVA_CELLA_PREZZI$-->
    </row>
    <row r="968" spans="1:16" ht="10.5" customHeight="1" thickTop="1" thickBot="1">
      <c r="B968" s="32" t="s">
        <v/>
      </c>
      <c r="C968" s="23" t="s">
        <v/>
      </c>
      <c r="D968" s="23" t="s">
        <v>5021</v>
      </c>
      <c r="E968" s="32">
        <v/>
      </c>
      <c r="F968" s="33">
        <v/>
      </c>
      <c r="G968" s="34">
        <v/>
      </c>
      <c r="H968" s="35">
        <v>0</v>
      </c>
      <c r="I968" s="36">
        <f>ROUND(PRODUCT(E968:H968),2)</f>
        <v>0.00</v>
      </c>
      <c r="J968" s="32">
        <v/>
      </c>
      <c r="K968" s="32">
        <f/>
        <v/>
      </c>
      <c r="L968" s="32" t="s">
        <v/>
      </c>
      <c r="M968" s="32" t="s">
        <v/>
      </c>
      <c r="N968" s="32" t="s">
        <v/>
      </c>
      <!--$VAR_NUOVA_CELLA_PREZZI$-->
    </row>
    <row r="969" spans="1:16" ht="10.5" customHeight="1" thickTop="1" thickBot="1">
      <c r="B969" s="32" t="s">
        <v/>
      </c>
      <c r="C969" s="23" t="s">
        <v/>
      </c>
      <c r="D969" s="23" t="s">
        <v>5028</v>
      </c>
      <c r="E969" s="32">
        <v>2.00</v>
      </c>
      <c r="F969" s="33">
        <v>10.43</v>
      </c>
      <c r="G969" s="34">
        <v>0.120</v>
      </c>
      <c r="H969" s="35">
        <v>80.000</v>
      </c>
      <c r="I969" s="36">
        <f>ROUND(PRODUCT(E969:H969),2)</f>
        <v>200.26</v>
      </c>
      <c r="J969" s="32">
        <v/>
      </c>
      <c r="K969" s="32">
        <f/>
        <v/>
      </c>
      <c r="L969" s="32" t="s">
        <v/>
      </c>
      <c r="M969" s="32" t="s">
        <v/>
      </c>
      <c r="N969" s="32" t="s">
        <v/>
      </c>
      <!--$VAR_NUOVA_CELLA_PREZZI$-->
    </row>
    <row r="970" spans="1:16" ht="10.5" customHeight="1" thickTop="1" thickBot="1">
      <c r="B970" s="32" t="s">
        <v/>
      </c>
      <c r="C970" s="23" t="s">
        <v/>
      </c>
      <c r="D970" s="23" t="s">
        <v>5035</v>
      </c>
      <c r="E970" s="32">
        <v/>
      </c>
      <c r="F970" s="33">
        <v>14.41</v>
      </c>
      <c r="G970" s="34">
        <v>0.120</v>
      </c>
      <c r="H970" s="35">
        <v>80.000</v>
      </c>
      <c r="I970" s="36">
        <f>ROUND(PRODUCT(E970:H970),2)</f>
        <v>138.34</v>
      </c>
      <c r="J970" s="32">
        <v/>
      </c>
      <c r="K970" s="32">
        <f/>
        <v/>
      </c>
      <c r="L970" s="32" t="s">
        <v/>
      </c>
      <c r="M970" s="32" t="s">
        <v/>
      </c>
      <c r="N970" s="32" t="s">
        <v/>
      </c>
      <!--$VAR_NUOVA_CELLA_PREZZI$-->
    </row>
    <row r="971" spans="1:16" ht="10.5" customHeight="1" thickTop="1" thickBot="1">
      <c r="B971" s="32" t="s">
        <v/>
      </c>
      <c r="C971" s="23" t="s">
        <v/>
      </c>
      <c r="D971" s="23" t="s">
        <v>5042</v>
      </c>
      <c r="E971" s="32">
        <v>2.00</v>
      </c>
      <c r="F971" s="33">
        <v>8.33</v>
      </c>
      <c r="G971" s="34">
        <v>0.120</v>
      </c>
      <c r="H971" s="35">
        <v>80.000</v>
      </c>
      <c r="I971" s="36">
        <f>ROUND(PRODUCT(E971:H971),2)</f>
        <v>159.94</v>
      </c>
      <c r="J971" s="32">
        <v/>
      </c>
      <c r="K971" s="32">
        <f/>
        <v/>
      </c>
      <c r="L971" s="32" t="s">
        <v/>
      </c>
      <c r="M971" s="32" t="s">
        <v/>
      </c>
      <c r="N971" s="32" t="s">
        <v/>
      </c>
      <!--$VAR_NUOVA_CELLA_PREZZI$-->
    </row>
    <row r="972" spans="1:16" ht="10.5" customHeight="1" thickTop="1" thickBot="1">
      <c r="B972" s="32" t="s">
        <v/>
      </c>
      <c r="C972" s="23" t="s">
        <v/>
      </c>
      <c r="D972" s="23" t="s">
        <v>5049</v>
      </c>
      <c r="E972" s="32">
        <v/>
      </c>
      <c r="F972" s="33">
        <v>8.33</v>
      </c>
      <c r="G972" s="34">
        <v>0.120</v>
      </c>
      <c r="H972" s="35">
        <v>80.000</v>
      </c>
      <c r="I972" s="36">
        <f>ROUND(PRODUCT(E972:H972),2)</f>
        <v>79.97</v>
      </c>
      <c r="J972" s="32">
        <v/>
      </c>
      <c r="K972" s="32">
        <f/>
        <v/>
      </c>
      <c r="L972" s="32" t="s">
        <v/>
      </c>
      <c r="M972" s="32" t="s">
        <v/>
      </c>
      <c r="N972" s="32" t="s">
        <v/>
      </c>
      <!--$VAR_NUOVA_CELLA_PREZZI$-->
    </row>
    <row r="973" spans="1:16" ht="10.5" customHeight="1" thickTop="1" thickBot="1">
      <c r="B973" s="32" t="s">
        <v/>
      </c>
      <c r="C973" s="23" t="s">
        <v/>
      </c>
      <c r="D973" s="23" t="s">
        <v>5056</v>
      </c>
      <c r="E973" s="32">
        <v/>
      </c>
      <c r="F973" s="33">
        <v/>
      </c>
      <c r="G973" s="34">
        <v/>
      </c>
      <c r="H973" s="35">
        <v>0</v>
      </c>
      <c r="I973" s="36">
        <f>ROUND(PRODUCT(E973:H973),2)</f>
        <v>0.00</v>
      </c>
      <c r="J973" s="32">
        <v/>
      </c>
      <c r="K973" s="32">
        <f/>
        <v/>
      </c>
      <c r="L973" s="32" t="s">
        <v/>
      </c>
      <c r="M973" s="32" t="s">
        <v/>
      </c>
      <c r="N973" s="32" t="s">
        <v/>
      </c>
      <!--$VAR_NUOVA_CELLA_PREZZI$-->
    </row>
    <row r="974" spans="1:16" ht="10.5" customHeight="1" thickTop="1" thickBot="1">
      <c r="B974" s="32" t="s">
        <v/>
      </c>
      <c r="C974" s="23" t="s">
        <v/>
      </c>
      <c r="D974" s="23" t="s">
        <v>5063</v>
      </c>
      <c r="E974" s="32">
        <v/>
      </c>
      <c r="F974" s="33">
        <v/>
      </c>
      <c r="G974" s="34">
        <v/>
      </c>
      <c r="H974" s="35">
        <v>0</v>
      </c>
      <c r="I974" s="36">
        <f>ROUND(PRODUCT(E974:H974),2)</f>
        <v>0.00</v>
      </c>
      <c r="J974" s="32">
        <v/>
      </c>
      <c r="K974" s="32">
        <f/>
        <v/>
      </c>
      <c r="L974" s="32" t="s">
        <v/>
      </c>
      <c r="M974" s="32" t="s">
        <v/>
      </c>
      <c r="N974" s="32" t="s">
        <v/>
      </c>
      <!--$VAR_NUOVA_CELLA_PREZZI$-->
    </row>
    <row r="975" spans="1:16" ht="10.5" customHeight="1" thickTop="1" thickBot="1">
      <c r="B975" s="32" t="s">
        <v/>
      </c>
      <c r="C975" s="23" t="s">
        <v/>
      </c>
      <c r="D975" s="23" t="s">
        <v>5070</v>
      </c>
      <c r="E975" s="32">
        <v/>
      </c>
      <c r="F975" s="33">
        <v/>
      </c>
      <c r="G975" s="34">
        <v/>
      </c>
      <c r="H975" s="35">
        <v>0</v>
      </c>
      <c r="I975" s="36">
        <f>ROUND(PRODUCT(E975:H975),2)</f>
        <v>0.00</v>
      </c>
      <c r="J975" s="32">
        <v/>
      </c>
      <c r="K975" s="32">
        <f/>
        <v/>
      </c>
      <c r="L975" s="32" t="s">
        <v/>
      </c>
      <c r="M975" s="32" t="s">
        <v/>
      </c>
      <c r="N975" s="32" t="s">
        <v/>
      </c>
      <!--$VAR_NUOVA_CELLA_PREZZI$-->
    </row>
    <row r="976" spans="1:16" ht="10.5" customHeight="1" thickTop="1" thickBot="1">
      <c r="B976" s="32" t="s">
        <v/>
      </c>
      <c r="C976" s="23" t="s">
        <v/>
      </c>
      <c r="D976" s="23" t="s">
        <v>5077</v>
      </c>
      <c r="E976" s="32">
        <v>2.00</v>
      </c>
      <c r="F976" s="33">
        <v>0.20</v>
      </c>
      <c r="G976" s="34">
        <v>0.120</v>
      </c>
      <c r="H976" s="35">
        <v>144.000</v>
      </c>
      <c r="I976" s="36">
        <f>ROUND(PRODUCT(E976:H976),2)</f>
        <v>6.91</v>
      </c>
      <c r="J976" s="32">
        <v/>
      </c>
      <c r="K976" s="32">
        <f/>
        <v/>
      </c>
      <c r="L976" s="32" t="s">
        <v/>
      </c>
      <c r="M976" s="32" t="s">
        <v/>
      </c>
      <c r="N976" s="32" t="s">
        <v/>
      </c>
      <!--$VAR_NUOVA_CELLA_PREZZI$-->
    </row>
    <row r="977" spans="1:16" ht="10.5" customHeight="1" thickTop="1" thickBot="1">
      <c r="B977" s="32" t="s">
        <v/>
      </c>
      <c r="C977" s="23" t="s">
        <v/>
      </c>
      <c r="D977" s="23" t="s">
        <v>5084</v>
      </c>
      <c r="E977" s="32">
        <v/>
      </c>
      <c r="F977" s="33">
        <v/>
      </c>
      <c r="G977" s="34">
        <v/>
      </c>
      <c r="H977" s="35">
        <v>0</v>
      </c>
      <c r="I977" s="36">
        <f>ROUND(PRODUCT(E977:H977),2)</f>
        <v>0.00</v>
      </c>
      <c r="J977" s="32">
        <v/>
      </c>
      <c r="K977" s="32">
        <f/>
        <v/>
      </c>
      <c r="L977" s="32" t="s">
        <v/>
      </c>
      <c r="M977" s="32" t="s">
        <v/>
      </c>
      <c r="N977" s="32" t="s">
        <v/>
      </c>
      <!--$VAR_NUOVA_CELLA_PREZZI$-->
    </row>
    <row r="978" spans="1:16" ht="10.5" customHeight="1" thickTop="1" thickBot="1">
      <c r="B978" s="32" t="s">
        <v/>
      </c>
      <c r="C978" s="23" t="s">
        <v/>
      </c>
      <c r="D978" s="23" t="s">
        <v>5091</v>
      </c>
      <c r="E978" s="32">
        <v/>
      </c>
      <c r="F978" s="33">
        <v/>
      </c>
      <c r="G978" s="34">
        <v/>
      </c>
      <c r="H978" s="35">
        <v>0</v>
      </c>
      <c r="I978" s="36">
        <f>ROUND(PRODUCT(E978:H978),2)</f>
        <v>0.00</v>
      </c>
      <c r="J978" s="32">
        <v/>
      </c>
      <c r="K978" s="32">
        <f/>
        <v/>
      </c>
      <c r="L978" s="32" t="s">
        <v/>
      </c>
      <c r="M978" s="32" t="s">
        <v/>
      </c>
      <c r="N978" s="32" t="s">
        <v/>
      </c>
      <!--$VAR_NUOVA_CELLA_PREZZI$-->
    </row>
    <row r="979" spans="1:16" ht="10.5" customHeight="1" thickTop="1" thickBot="1">
      <c r="B979" s="32" t="s">
        <v/>
      </c>
      <c r="C979" s="23" t="s">
        <v/>
      </c>
      <c r="D979" s="23" t="s">
        <v>5098</v>
      </c>
      <c r="E979" s="32">
        <v>16.00</v>
      </c>
      <c r="F979" s="33">
        <v>0.20</v>
      </c>
      <c r="G979" s="34">
        <v>0.120</v>
      </c>
      <c r="H979" s="35">
        <v>144.000</v>
      </c>
      <c r="I979" s="36">
        <f>ROUND(PRODUCT(E979:H979),2)</f>
        <v>55.30</v>
      </c>
      <c r="J979" s="32">
        <v/>
      </c>
      <c r="K979" s="32">
        <f/>
        <v/>
      </c>
      <c r="L979" s="32" t="s">
        <v/>
      </c>
      <c r="M979" s="32" t="s">
        <v/>
      </c>
      <c r="N979" s="32" t="s">
        <v/>
      </c>
      <!--$VAR_NUOVA_CELLA_PREZZI$-->
    </row>
    <row r="980" spans="1:16" ht="10.5" customHeight="1" thickTop="1" thickBot="1">
      <c r="B980" s="32" t="s">
        <v/>
      </c>
      <c r="C980" s="23" t="s">
        <v/>
      </c>
      <c r="D980" s="23" t="s">
        <v>5105</v>
      </c>
      <c r="E980" s="32">
        <v/>
      </c>
      <c r="F980" s="33">
        <v/>
      </c>
      <c r="G980" s="34">
        <v/>
      </c>
      <c r="H980" s="35">
        <v>0</v>
      </c>
      <c r="I980" s="36">
        <f>ROUND(PRODUCT(E980:H980),2)</f>
        <v>0.00</v>
      </c>
      <c r="J980" s="32">
        <v/>
      </c>
      <c r="K980" s="32">
        <f/>
        <v/>
      </c>
      <c r="L980" s="32" t="s">
        <v/>
      </c>
      <c r="M980" s="32" t="s">
        <v/>
      </c>
      <c r="N980" s="32" t="s">
        <v/>
      </c>
      <!--$VAR_NUOVA_CELLA_PREZZI$-->
    </row>
    <row r="981" spans="1:16" ht="10.5" customHeight="1" thickTop="1" thickBot="1">
      <c r="B981" s="32" t="s">
        <v/>
      </c>
      <c r="C981" s="23" t="s">
        <v/>
      </c>
      <c r="D981" s="23" t="s">
        <v>5112</v>
      </c>
      <c r="E981" s="32">
        <v/>
      </c>
      <c r="F981" s="33">
        <v/>
      </c>
      <c r="G981" s="34">
        <v/>
      </c>
      <c r="H981" s="35">
        <v>0</v>
      </c>
      <c r="I981" s="36">
        <f>ROUND(PRODUCT(E981:H981),2)</f>
        <v>0.00</v>
      </c>
      <c r="J981" s="32">
        <v/>
      </c>
      <c r="K981" s="32">
        <f/>
        <v/>
      </c>
      <c r="L981" s="32" t="s">
        <v/>
      </c>
      <c r="M981" s="32" t="s">
        <v/>
      </c>
      <c r="N981" s="32" t="s">
        <v/>
      </c>
      <!--$VAR_NUOVA_CELLA_PREZZI$-->
    </row>
    <row r="982" spans="1:16" ht="10.5" customHeight="1" thickTop="1" thickBot="1">
      <c r="B982" s="32" t="s">
        <v/>
      </c>
      <c r="C982" s="23" t="s">
        <v/>
      </c>
      <c r="D982" s="23" t="s">
        <v>5119</v>
      </c>
      <c r="E982" s="32">
        <v/>
      </c>
      <c r="F982" s="33">
        <v/>
      </c>
      <c r="G982" s="34">
        <v/>
      </c>
      <c r="H982" s="35">
        <v>0</v>
      </c>
      <c r="I982" s="36">
        <f>ROUND(PRODUCT(E982:H982),2)</f>
        <v>0.00</v>
      </c>
      <c r="J982" s="32">
        <v/>
      </c>
      <c r="K982" s="32">
        <f/>
        <v/>
      </c>
      <c r="L982" s="32" t="s">
        <v/>
      </c>
      <c r="M982" s="32" t="s">
        <v/>
      </c>
      <c r="N982" s="32" t="s">
        <v/>
      </c>
      <!--$VAR_NUOVA_CELLA_PREZZI$-->
    </row>
    <row r="983" spans="1:16" ht="10.5" customHeight="1" thickTop="1" thickBot="1">
      <c r="B983" s="32" t="s">
        <v/>
      </c>
      <c r="C983" s="23" t="s">
        <v/>
      </c>
      <c r="D983" s="23" t="s">
        <v>5126</v>
      </c>
      <c r="E983" s="32">
        <v>23.00</v>
      </c>
      <c r="F983" s="33">
        <v/>
      </c>
      <c r="G983" s="34">
        <v/>
      </c>
      <c r="H983" s="35">
        <v>11.000</v>
      </c>
      <c r="I983" s="36">
        <f>ROUND(PRODUCT(E983:H983),2)</f>
        <v>253.00</v>
      </c>
      <c r="J983" s="32">
        <v/>
      </c>
      <c r="K983" s="32">
        <f/>
        <v/>
      </c>
      <c r="L983" s="32" t="s">
        <v/>
      </c>
      <c r="M983" s="32" t="s">
        <v/>
      </c>
      <c r="N983" s="32" t="s">
        <v/>
      </c>
      <!--$VAR_NUOVA_CELLA_PREZZI$-->
    </row>
    <row r="984" spans="1:16" ht="10.5" customHeight="1" thickTop="1" thickBot="1">
      <c r="B984" s="32" t="s">
        <v/>
      </c>
      <c r="C984" s="23" t="s">
        <v/>
      </c>
      <c r="D984" s="23" t="s">
        <v>5133</v>
      </c>
      <c r="E984" s="32">
        <v/>
      </c>
      <c r="F984" s="33">
        <v/>
      </c>
      <c r="G984" s="34">
        <v/>
      </c>
      <c r="H984" s="35">
        <v>0</v>
      </c>
      <c r="I984" s="36">
        <f>ROUND(PRODUCT(E984:H984),2)</f>
        <v>0.00</v>
      </c>
      <c r="J984" s="32">
        <v/>
      </c>
      <c r="K984" s="32">
        <f/>
        <v/>
      </c>
      <c r="L984" s="32" t="s">
        <v/>
      </c>
      <c r="M984" s="32" t="s">
        <v/>
      </c>
      <c r="N984" s="32" t="s">
        <v/>
      </c>
      <!--$VAR_NUOVA_CELLA_PREZZI$-->
    </row>
    <row r="985" spans="1:16" ht="10.5" customHeight="1" thickTop="1" thickBot="1">
      <c r="B985" s="32" t="s">
        <v/>
      </c>
      <c r="C985" s="23" t="s">
        <v/>
      </c>
      <c r="D985" s="23" t="s">
        <v>5140</v>
      </c>
      <c r="E985" s="32">
        <v>83.00</v>
      </c>
      <c r="F985" s="33">
        <v/>
      </c>
      <c r="G985" s="34">
        <v/>
      </c>
      <c r="H985" s="35">
        <v>11.000</v>
      </c>
      <c r="I985" s="36">
        <f>ROUND(PRODUCT(E985:H985),2)</f>
        <v>913.00</v>
      </c>
      <c r="J985" s="32">
        <v/>
      </c>
      <c r="K985" s="32">
        <f/>
        <v/>
      </c>
      <c r="L985" s="32" t="s">
        <v/>
      </c>
      <c r="M985" s="32" t="s">
        <v/>
      </c>
      <c r="N985" s="32" t="s">
        <v/>
      </c>
      <!--$VAR_NUOVA_CELLA_PREZZI$-->
    </row>
    <row r="986" spans="1:16" ht="10.5" customHeight="1" thickTop="1" thickBot="1">
      <c r="B986" s="32" t="s">
        <v/>
      </c>
      <c r="C986" s="23" t="s">
        <v/>
      </c>
      <c r="D986" s="23" t="s">
        <v>5147</v>
      </c>
      <c r="E986" s="32">
        <v/>
      </c>
      <c r="F986" s="33">
        <v/>
      </c>
      <c r="G986" s="34">
        <v/>
      </c>
      <c r="H986" s="35">
        <v>0</v>
      </c>
      <c r="I986" s="36">
        <f>ROUND(PRODUCT(E986:H986),2)</f>
        <v>0.00</v>
      </c>
      <c r="J986" s="32">
        <v/>
      </c>
      <c r="K986" s="32">
        <f/>
        <v/>
      </c>
      <c r="L986" s="32" t="s">
        <v/>
      </c>
      <c r="M986" s="32" t="s">
        <v/>
      </c>
      <c r="N986" s="32" t="s">
        <v/>
      </c>
      <!--$VAR_NUOVA_CELLA_PREZZI$-->
    </row>
    <row r="987" spans="1:16" ht="10.5" customHeight="1" thickTop="1" thickBot="1">
      <c r="B987" s="32" t="s">
        <v/>
      </c>
      <c r="C987" s="23" t="s">
        <v/>
      </c>
      <c r="D987" s="23" t="s">
        <v>5154</v>
      </c>
      <c r="E987" s="32">
        <v/>
      </c>
      <c r="F987" s="33">
        <v/>
      </c>
      <c r="G987" s="34">
        <v/>
      </c>
      <c r="H987" s="35">
        <v>0</v>
      </c>
      <c r="I987" s="36">
        <f>ROUND(PRODUCT(E987:H987),2)</f>
        <v>0.00</v>
      </c>
      <c r="J987" s="32">
        <v/>
      </c>
      <c r="K987" s="32">
        <f/>
        <v/>
      </c>
      <c r="L987" s="32" t="s">
        <v/>
      </c>
      <c r="M987" s="32" t="s">
        <v/>
      </c>
      <c r="N987" s="32" t="s">
        <v/>
      </c>
      <!--$VAR_NUOVA_CELLA_PREZZI$-->
    </row>
    <row r="988" spans="1:16" ht="10.5" customHeight="1" thickTop="1" thickBot="1">
      <c r="B988" s="32" t="s">
        <v/>
      </c>
      <c r="C988" s="23" t="s">
        <v/>
      </c>
      <c r="D988" s="23" t="s">
        <v>5161</v>
      </c>
      <c r="E988" s="32">
        <v>29.00</v>
      </c>
      <c r="F988" s="33">
        <v/>
      </c>
      <c r="G988" s="34">
        <v/>
      </c>
      <c r="H988" s="35">
        <v>11.000</v>
      </c>
      <c r="I988" s="36">
        <f>ROUND(PRODUCT(E988:H988),2)</f>
        <v>319.00</v>
      </c>
      <c r="J988" s="32">
        <v/>
      </c>
      <c r="K988" s="32">
        <f/>
        <v/>
      </c>
      <c r="L988" s="32" t="s">
        <v/>
      </c>
      <c r="M988" s="32" t="s">
        <v/>
      </c>
      <c r="N988" s="32" t="s">
        <v/>
      </c>
      <!--$VAR_NUOVA_CELLA_PREZZI$-->
    </row>
    <row r="989" spans="1:16" ht="10.5" customHeight="1" thickTop="1" thickBot="1">
      <c r="B989" s="32" t="s">
        <v/>
      </c>
      <c r="C989" s="23" t="s">
        <v/>
      </c>
      <c r="D989" s="23" t="s">
        <v>5168</v>
      </c>
      <c r="E989" s="32">
        <v/>
      </c>
      <c r="F989" s="33">
        <v/>
      </c>
      <c r="G989" s="34">
        <v/>
      </c>
      <c r="H989" s="35">
        <v>0</v>
      </c>
      <c r="I989" s="36">
        <f>ROUND(PRODUCT(E989:H989),2)</f>
        <v>0.00</v>
      </c>
      <c r="J989" s="32">
        <v/>
      </c>
      <c r="K989" s="32">
        <f/>
        <v/>
      </c>
      <c r="L989" s="32" t="s">
        <v/>
      </c>
      <c r="M989" s="32" t="s">
        <v/>
      </c>
      <c r="N989" s="32" t="s">
        <v/>
      </c>
      <!--$VAR_NUOVA_CELLA_PREZZI$-->
    </row>
    <row r="990" spans="1:16" ht="10.5" customHeight="1" thickTop="1" thickBot="1">
      <c r="B990" s="32" t="s">
        <v/>
      </c>
      <c r="C990" s="23" t="s">
        <v/>
      </c>
      <c r="D990" s="23" t="s">
        <v>5175</v>
      </c>
      <c r="E990" s="32">
        <v/>
      </c>
      <c r="F990" s="33">
        <v/>
      </c>
      <c r="G990" s="34">
        <v/>
      </c>
      <c r="H990" s="35">
        <v>0</v>
      </c>
      <c r="I990" s="36">
        <f>ROUND(PRODUCT(E990:H990),2)</f>
        <v>0.00</v>
      </c>
      <c r="J990" s="32">
        <v/>
      </c>
      <c r="K990" s="32">
        <f/>
        <v/>
      </c>
      <c r="L990" s="32" t="s">
        <v/>
      </c>
      <c r="M990" s="32" t="s">
        <v/>
      </c>
      <c r="N990" s="32" t="s">
        <v/>
      </c>
      <!--$VAR_NUOVA_CELLA_PREZZI$-->
    </row>
    <row r="991" spans="1:16" ht="10.5" customHeight="1" thickTop="1" thickBot="1">
      <c r="B991" s="32" t="s">
        <v/>
      </c>
      <c r="C991" s="23" t="s">
        <v/>
      </c>
      <c r="D991" s="23" t="s">
        <v>5182</v>
      </c>
      <c r="E991" s="32">
        <v>30.00</v>
      </c>
      <c r="F991" s="33">
        <v/>
      </c>
      <c r="G991" s="34">
        <v/>
      </c>
      <c r="H991" s="35">
        <v>11.000</v>
      </c>
      <c r="I991" s="36">
        <f>ROUND(PRODUCT(E991:H991),2)</f>
        <v>330.00</v>
      </c>
      <c r="J991" s="32">
        <v/>
      </c>
      <c r="K991" s="32">
        <f/>
        <v/>
      </c>
      <c r="L991" s="32" t="s">
        <v/>
      </c>
      <c r="M991" s="32" t="s">
        <v/>
      </c>
      <c r="N991" s="32" t="s">
        <v/>
      </c>
      <!--$VAR_NUOVA_CELLA_PREZZI$-->
    </row>
    <row r="992" spans="1:16" ht="10.5" customHeight="1" thickTop="1" thickBot="1">
      <c r="B992" s="32" t="s">
        <v/>
      </c>
      <c r="C992" s="23" t="s">
        <v/>
      </c>
      <c r="D992" s="23" t="s">
        <v>5189</v>
      </c>
      <c r="E992" s="32">
        <v/>
      </c>
      <c r="F992" s="33">
        <v/>
      </c>
      <c r="G992" s="34">
        <v/>
      </c>
      <c r="H992" s="35">
        <v>0</v>
      </c>
      <c r="I992" s="36">
        <f>ROUND(PRODUCT(E992:H992),2)</f>
        <v>0.00</v>
      </c>
      <c r="J992" s="32">
        <v/>
      </c>
      <c r="K992" s="32">
        <f/>
        <v/>
      </c>
      <c r="L992" s="32" t="s">
        <v/>
      </c>
      <c r="M992" s="32" t="s">
        <v/>
      </c>
      <c r="N992" s="32" t="s">
        <v/>
      </c>
      <!--$VAR_NUOVA_CELLA_PREZZI$-->
    </row>
    <row r="993" spans="1:16" ht="10.5" customHeight="1" thickTop="1" thickBot="1">
      <c r="B993" s="32" t="s">
        <v/>
      </c>
      <c r="C993" s="23" t="s">
        <v/>
      </c>
      <c r="D993" s="23" t="s">
        <v>5196</v>
      </c>
      <c r="E993" s="32">
        <v>8.00</v>
      </c>
      <c r="F993" s="33">
        <v/>
      </c>
      <c r="G993" s="34">
        <v/>
      </c>
      <c r="H993" s="35">
        <v>11.000</v>
      </c>
      <c r="I993" s="36">
        <f>ROUND(PRODUCT(E993:H993),2)</f>
        <v>88.00</v>
      </c>
      <c r="J993" s="32">
        <v/>
      </c>
      <c r="K993" s="32">
        <f/>
        <v/>
      </c>
      <c r="L993" s="32" t="s">
        <v/>
      </c>
      <c r="M993" s="32" t="s">
        <v/>
      </c>
      <c r="N993" s="32" t="s">
        <v/>
      </c>
      <!--$VAR_NUOVA_CELLA_PREZZI$-->
    </row>
    <row r="994" spans="1:16" ht="10.5" customHeight="1" thickTop="1" thickBot="1">
      <c r="B994" s="32" t="s">
        <v/>
      </c>
      <c r="C994" s="23" t="s">
        <v/>
      </c>
      <c r="D994" s="23" t="s">
        <v>5203</v>
      </c>
      <c r="E994" s="32">
        <v/>
      </c>
      <c r="F994" s="33">
        <v/>
      </c>
      <c r="G994" s="34">
        <v/>
      </c>
      <c r="H994" s="35">
        <v>0</v>
      </c>
      <c r="I994" s="36">
        <f>ROUND(PRODUCT(E994:H994),2)</f>
        <v>0.00</v>
      </c>
      <c r="J994" s="32">
        <v/>
      </c>
      <c r="K994" s="32">
        <f/>
        <v/>
      </c>
      <c r="L994" s="32" t="s">
        <v/>
      </c>
      <c r="M994" s="32" t="s">
        <v/>
      </c>
      <c r="N994" s="32" t="s">
        <v/>
      </c>
      <!--$VAR_NUOVA_CELLA_PREZZI$-->
    </row>
    <row r="995" spans="1:16" ht="10.5" customHeight="1" thickTop="1" thickBot="1">
      <c r="B995" s="32" t="s">
        <v/>
      </c>
      <c r="C995" s="23" t="s">
        <v/>
      </c>
      <c r="D995" s="23" t="s">
        <v>5210</v>
      </c>
      <c r="E995" s="32">
        <v>3.00</v>
      </c>
      <c r="F995" s="33">
        <v/>
      </c>
      <c r="G995" s="34">
        <v/>
      </c>
      <c r="H995" s="35">
        <v>11.000</v>
      </c>
      <c r="I995" s="36">
        <f>ROUND(PRODUCT(E995:H995),2)</f>
        <v>33.00</v>
      </c>
      <c r="J995" s="32">
        <v/>
      </c>
      <c r="K995" s="32">
        <f/>
        <v/>
      </c>
      <c r="L995" s="32" t="s">
        <v/>
      </c>
      <c r="M995" s="32" t="s">
        <v/>
      </c>
      <c r="N995" s="32" t="s">
        <v/>
      </c>
      <!--$VAR_NUOVA_CELLA_PREZZI$-->
    </row>
    <row r="996" spans="1:16" ht="10.5" customHeight="1" thickTop="1" thickBot="1">
      <c r="B996" s="32" t="s">
        <v/>
      </c>
      <c r="C996" s="23" t="s">
        <v/>
      </c>
      <c r="D996" s="23" t="s">
        <v>5217</v>
      </c>
      <c r="E996" s="32">
        <v/>
      </c>
      <c r="F996" s="33">
        <v/>
      </c>
      <c r="G996" s="34">
        <v/>
      </c>
      <c r="H996" s="35">
        <v>0</v>
      </c>
      <c r="I996" s="36">
        <f>ROUND(PRODUCT(E996:H996),2)</f>
        <v>0.00</v>
      </c>
      <c r="J996" s="32">
        <v/>
      </c>
      <c r="K996" s="32">
        <f/>
        <v/>
      </c>
      <c r="L996" s="32" t="s">
        <v/>
      </c>
      <c r="M996" s="32" t="s">
        <v/>
      </c>
      <c r="N996" s="32" t="s">
        <v/>
      </c>
      <!--$VAR_NUOVA_CELLA_PREZZI$-->
    </row>
    <row r="997" spans="1:16" ht="10.5" customHeight="1" thickTop="1" thickBot="1">
      <c r="B997" s="32" t="s">
        <v/>
      </c>
      <c r="C997" s="23" t="s">
        <v/>
      </c>
      <c r="D997" s="23" t="s">
        <v>5224</v>
      </c>
      <c r="E997" s="32">
        <v/>
      </c>
      <c r="F997" s="33">
        <v/>
      </c>
      <c r="G997" s="34">
        <v/>
      </c>
      <c r="H997" s="35">
        <v>0</v>
      </c>
      <c r="I997" s="36">
        <f>ROUND(PRODUCT(E997:H997),2)</f>
        <v>0.00</v>
      </c>
      <c r="J997" s="32">
        <v/>
      </c>
      <c r="K997" s="32">
        <f/>
        <v/>
      </c>
      <c r="L997" s="32" t="s">
        <v/>
      </c>
      <c r="M997" s="32" t="s">
        <v/>
      </c>
      <c r="N997" s="32" t="s">
        <v/>
      </c>
      <!--$VAR_NUOVA_CELLA_PREZZI$-->
    </row>
    <row r="998" spans="1:16" ht="10.5" customHeight="1" thickTop="1" thickBot="1">
      <c r="B998" s="32" t="s">
        <v/>
      </c>
      <c r="C998" s="23" t="s">
        <v/>
      </c>
      <c r="D998" s="23" t="s">
        <v>5231</v>
      </c>
      <c r="E998" s="32">
        <v>4.00</v>
      </c>
      <c r="F998" s="33">
        <v>3.02</v>
      </c>
      <c r="G998" s="34">
        <v>0.250</v>
      </c>
      <c r="H998" s="35">
        <v>112.000</v>
      </c>
      <c r="I998" s="36">
        <f>ROUND(PRODUCT(E998:H998),2)</f>
        <v>338.24</v>
      </c>
      <c r="J998" s="32">
        <v/>
      </c>
      <c r="K998" s="32">
        <f/>
        <v/>
      </c>
      <c r="L998" s="32" t="s">
        <v/>
      </c>
      <c r="M998" s="32" t="s">
        <v/>
      </c>
      <c r="N998" s="32" t="s">
        <v/>
      </c>
      <!--$VAR_NUOVA_CELLA_PREZZI$-->
    </row>
    <row r="999" spans="1:16" ht="10.5" customHeight="1" thickTop="1" thickBot="1">
      <c r="B999" s="32" t="s">
        <v/>
      </c>
      <c r="C999" s="23" t="s">
        <v/>
      </c>
      <c r="D999" s="23" t="s">
        <v>5238</v>
      </c>
      <c r="E999" s="32">
        <v>4.00</v>
      </c>
      <c r="F999" s="33">
        <v>3.02</v>
      </c>
      <c r="G999" s="34">
        <v>0.080</v>
      </c>
      <c r="H999" s="35">
        <v>112.000</v>
      </c>
      <c r="I999" s="36">
        <f>ROUND(PRODUCT(E999:H999),2)</f>
        <v>108.24</v>
      </c>
      <c r="J999" s="32">
        <v/>
      </c>
      <c r="K999" s="32">
        <f/>
        <v/>
      </c>
      <c r="L999" s="32" t="s">
        <v/>
      </c>
      <c r="M999" s="32" t="s">
        <v/>
      </c>
      <c r="N999" s="32" t="s">
        <v/>
      </c>
      <!--$VAR_NUOVA_CELLA_PREZZI$-->
    </row>
    <row r="1000" spans="1:16" ht="10.5" customHeight="1" thickTop="1" thickBot="1">
      <c r="B1000" s="32" t="s">
        <v/>
      </c>
      <c r="C1000" s="23" t="s">
        <v/>
      </c>
      <c r="D1000" s="23" t="s">
        <v>5245</v>
      </c>
      <c r="E1000" s="32">
        <v>8.00</v>
      </c>
      <c r="F1000" s="33">
        <v>3.02</v>
      </c>
      <c r="G1000" s="34">
        <v>0.200</v>
      </c>
      <c r="H1000" s="35">
        <v>112.000</v>
      </c>
      <c r="I1000" s="36">
        <f>ROUND(PRODUCT(E1000:H1000),2)</f>
        <v>541.18</v>
      </c>
      <c r="J1000" s="32">
        <v/>
      </c>
      <c r="K1000" s="32">
        <f/>
        <v/>
      </c>
      <c r="L1000" s="32" t="s">
        <v/>
      </c>
      <c r="M1000" s="32" t="s">
        <v/>
      </c>
      <c r="N1000" s="32" t="s">
        <v/>
      </c>
      <!--$VAR_NUOVA_CELLA_PREZZI$-->
    </row>
    <row r="1001" spans="1:16" ht="10.5" customHeight="1" thickTop="1" thickBot="1">
      <c r="B1001" s="32" t="s">
        <v/>
      </c>
      <c r="C1001" s="23" t="s">
        <v/>
      </c>
      <c r="D1001" s="23" t="s">
        <v>5252</v>
      </c>
      <c r="E1001" s="32">
        <v>7.00</v>
      </c>
      <c r="F1001" s="33">
        <v>4.72</v>
      </c>
      <c r="G1001" s="34">
        <v>0.140</v>
      </c>
      <c r="H1001" s="35">
        <v>80.000</v>
      </c>
      <c r="I1001" s="36">
        <f>ROUND(PRODUCT(E1001:H1001),2)</f>
        <v>370.05</v>
      </c>
      <c r="J1001" s="32">
        <v/>
      </c>
      <c r="K1001" s="32">
        <f/>
        <v/>
      </c>
      <c r="L1001" s="32" t="s">
        <v/>
      </c>
      <c r="M1001" s="32" t="s">
        <v/>
      </c>
      <c r="N1001" s="32" t="s">
        <v/>
      </c>
      <!--$VAR_NUOVA_CELLA_PREZZI$-->
    </row>
    <row r="1002" spans="1:16" ht="10.5" customHeight="1" thickTop="1" thickBot="1">
      <c r="B1002" s="32" t="s">
        <v/>
      </c>
      <c r="C1002" s="23" t="s">
        <v/>
      </c>
      <c r="D1002" s="23" t="s">
        <v>5259</v>
      </c>
      <c r="E1002" s="32">
        <v>6.00</v>
      </c>
      <c r="F1002" s="33">
        <v>10.92</v>
      </c>
      <c r="G1002" s="34">
        <v>0.140</v>
      </c>
      <c r="H1002" s="35">
        <v>80.000</v>
      </c>
      <c r="I1002" s="36">
        <f>ROUND(PRODUCT(E1002:H1002),2)</f>
        <v>733.82</v>
      </c>
      <c r="J1002" s="32">
        <v/>
      </c>
      <c r="K1002" s="32">
        <f/>
        <v/>
      </c>
      <c r="L1002" s="32" t="s">
        <v/>
      </c>
      <c r="M1002" s="32" t="s">
        <v/>
      </c>
      <c r="N1002" s="32" t="s">
        <v/>
      </c>
      <!--$VAR_NUOVA_CELLA_PREZZI$-->
    </row>
    <row r="1003" spans="1:16" ht="10.5" customHeight="1" thickTop="1" thickBot="1">
      <c r="B1003" s="32" t="s">
        <v/>
      </c>
      <c r="C1003" s="23" t="s">
        <v/>
      </c>
      <c r="D1003" s="23" t="s">
        <v>5266</v>
      </c>
      <c r="E1003" s="32">
        <v>4.00</v>
      </c>
      <c r="F1003" s="33">
        <v>3.04</v>
      </c>
      <c r="G1003" s="34">
        <v>0.250</v>
      </c>
      <c r="H1003" s="35">
        <v>112.000</v>
      </c>
      <c r="I1003" s="36">
        <f>ROUND(PRODUCT(E1003:H1003),2)</f>
        <v>340.48</v>
      </c>
      <c r="J1003" s="32">
        <v/>
      </c>
      <c r="K1003" s="32">
        <f/>
        <v/>
      </c>
      <c r="L1003" s="32" t="s">
        <v/>
      </c>
      <c r="M1003" s="32" t="s">
        <v/>
      </c>
      <c r="N1003" s="32" t="s">
        <v/>
      </c>
      <!--$VAR_NUOVA_CELLA_PREZZI$-->
    </row>
    <row r="1004" spans="1:16" ht="10.5" customHeight="1" thickTop="1" thickBot="1">
      <c r="B1004" s="32" t="s">
        <v/>
      </c>
      <c r="C1004" s="23" t="s">
        <v/>
      </c>
      <c r="D1004" s="23" t="s">
        <v>5273</v>
      </c>
      <c r="E1004" s="32">
        <v>4.00</v>
      </c>
      <c r="F1004" s="33">
        <v>3.04</v>
      </c>
      <c r="G1004" s="34">
        <v>0.080</v>
      </c>
      <c r="H1004" s="35">
        <v>112.000</v>
      </c>
      <c r="I1004" s="36">
        <f>ROUND(PRODUCT(E1004:H1004),2)</f>
        <v>108.95</v>
      </c>
      <c r="J1004" s="32">
        <v/>
      </c>
      <c r="K1004" s="32">
        <f/>
        <v/>
      </c>
      <c r="L1004" s="32" t="s">
        <v/>
      </c>
      <c r="M1004" s="32" t="s">
        <v/>
      </c>
      <c r="N1004" s="32" t="s">
        <v/>
      </c>
      <!--$VAR_NUOVA_CELLA_PREZZI$-->
    </row>
    <row r="1005" spans="1:16" ht="10.5" customHeight="1" thickTop="1" thickBot="1">
      <c r="B1005" s="32" t="s">
        <v/>
      </c>
      <c r="C1005" s="23" t="s">
        <v/>
      </c>
      <c r="D1005" s="23" t="s">
        <v>5280</v>
      </c>
      <c r="E1005" s="32">
        <v>8.00</v>
      </c>
      <c r="F1005" s="33">
        <v>3.04</v>
      </c>
      <c r="G1005" s="34">
        <v>0.200</v>
      </c>
      <c r="H1005" s="35">
        <v>112.000</v>
      </c>
      <c r="I1005" s="36">
        <f>ROUND(PRODUCT(E1005:H1005),2)</f>
        <v>544.77</v>
      </c>
      <c r="J1005" s="32">
        <v/>
      </c>
      <c r="K1005" s="32">
        <f/>
        <v/>
      </c>
      <c r="L1005" s="32" t="s">
        <v/>
      </c>
      <c r="M1005" s="32" t="s">
        <v/>
      </c>
      <c r="N1005" s="32" t="s">
        <v/>
      </c>
      <!--$VAR_NUOVA_CELLA_PREZZI$-->
    </row>
    <row r="1006" spans="1:16" ht="10.5" customHeight="1" thickTop="1" thickBot="1">
      <c r="B1006" s="32" t="s">
        <v/>
      </c>
      <c r="C1006" s="23" t="s">
        <v/>
      </c>
      <c r="D1006" s="23" t="s">
        <v>5287</v>
      </c>
      <c r="E1006" s="32">
        <v>9.00</v>
      </c>
      <c r="F1006" s="33">
        <v>7.33</v>
      </c>
      <c r="G1006" s="34">
        <v>0.140</v>
      </c>
      <c r="H1006" s="35">
        <v>80.000</v>
      </c>
      <c r="I1006" s="36">
        <f>ROUND(PRODUCT(E1006:H1006),2)</f>
        <v>738.86</v>
      </c>
      <c r="J1006" s="32">
        <v/>
      </c>
      <c r="K1006" s="32">
        <f/>
        <v/>
      </c>
      <c r="L1006" s="32" t="s">
        <v/>
      </c>
      <c r="M1006" s="32" t="s">
        <v/>
      </c>
      <c r="N1006" s="32" t="s">
        <v/>
      </c>
      <!--$VAR_NUOVA_CELLA_PREZZI$-->
    </row>
    <row r="1007" spans="1:16" ht="10.5" customHeight="1" thickTop="1" thickBot="1">
      <c r="B1007" s="32" t="s">
        <v/>
      </c>
      <c r="C1007" s="23" t="s">
        <v/>
      </c>
      <c r="D1007" s="23" t="s">
        <v>5294</v>
      </c>
      <c r="E1007" s="32">
        <v/>
      </c>
      <c r="F1007" s="33">
        <v/>
      </c>
      <c r="G1007" s="34">
        <v/>
      </c>
      <c r="H1007" s="35">
        <v>0</v>
      </c>
      <c r="I1007" s="36">
        <f>ROUND(PRODUCT(E1007:H1007),2)</f>
        <v>0.00</v>
      </c>
      <c r="J1007" s="32">
        <v/>
      </c>
      <c r="K1007" s="32">
        <f/>
        <v/>
      </c>
      <c r="L1007" s="32" t="s">
        <v/>
      </c>
      <c r="M1007" s="32" t="s">
        <v/>
      </c>
      <c r="N1007" s="32" t="s">
        <v/>
      </c>
      <!--$VAR_NUOVA_CELLA_PREZZI$-->
    </row>
    <row r="1008" spans="1:16" ht="10.5" customHeight="1" thickTop="1" thickBot="1">
      <c r="B1008" s="32" t="s">
        <v/>
      </c>
      <c r="C1008" s="23" t="s">
        <v/>
      </c>
      <c r="D1008" s="23" t="s">
        <v>5301</v>
      </c>
      <c r="E1008" s="32">
        <v>4.00</v>
      </c>
      <c r="F1008" s="33">
        <v>1.41</v>
      </c>
      <c r="G1008" s="34">
        <v>0.140</v>
      </c>
      <c r="H1008" s="35">
        <v>80.000</v>
      </c>
      <c r="I1008" s="36">
        <f>ROUND(PRODUCT(E1008:H1008),2)</f>
        <v>63.17</v>
      </c>
      <c r="J1008" s="32">
        <v/>
      </c>
      <c r="K1008" s="32">
        <f/>
        <v/>
      </c>
      <c r="L1008" s="32" t="s">
        <v/>
      </c>
      <c r="M1008" s="32" t="s">
        <v/>
      </c>
      <c r="N1008" s="32" t="s">
        <v/>
      </c>
      <!--$VAR_NUOVA_CELLA_PREZZI$-->
    </row>
    <row r="1009" spans="1:16" ht="10.5" customHeight="1" thickTop="1" thickBot="1">
      <c r="B1009" s="32" t="s">
        <v/>
      </c>
      <c r="C1009" s="23" t="s">
        <v/>
      </c>
      <c r="D1009" s="23" t="s">
        <v>5308</v>
      </c>
      <c r="E1009" s="32">
        <v>7.00</v>
      </c>
      <c r="F1009" s="33">
        <v>3.66</v>
      </c>
      <c r="G1009" s="34">
        <v>0.250</v>
      </c>
      <c r="H1009" s="35">
        <v>112.000</v>
      </c>
      <c r="I1009" s="36">
        <f>ROUND(PRODUCT(E1009:H1009),2)</f>
        <v>717.36</v>
      </c>
      <c r="J1009" s="32">
        <v/>
      </c>
      <c r="K1009" s="32">
        <f/>
        <v/>
      </c>
      <c r="L1009" s="32" t="s">
        <v/>
      </c>
      <c r="M1009" s="32" t="s">
        <v/>
      </c>
      <c r="N1009" s="32" t="s">
        <v/>
      </c>
      <!--$VAR_NUOVA_CELLA_PREZZI$-->
    </row>
    <row r="1010" spans="1:16" ht="10.5" customHeight="1" thickTop="1" thickBot="1">
      <c r="B1010" s="32" t="s">
        <v/>
      </c>
      <c r="C1010" s="23" t="s">
        <v/>
      </c>
      <c r="D1010" s="23" t="s">
        <v>5315</v>
      </c>
      <c r="E1010" s="32">
        <v>7.00</v>
      </c>
      <c r="F1010" s="33">
        <v>3.66</v>
      </c>
      <c r="G1010" s="34">
        <v>0.080</v>
      </c>
      <c r="H1010" s="35">
        <v>112.000</v>
      </c>
      <c r="I1010" s="36">
        <f>ROUND(PRODUCT(E1010:H1010),2)</f>
        <v>229.56</v>
      </c>
      <c r="J1010" s="32">
        <v/>
      </c>
      <c r="K1010" s="32">
        <f/>
        <v/>
      </c>
      <c r="L1010" s="32" t="s">
        <v/>
      </c>
      <c r="M1010" s="32" t="s">
        <v/>
      </c>
      <c r="N1010" s="32" t="s">
        <v/>
      </c>
      <!--$VAR_NUOVA_CELLA_PREZZI$-->
    </row>
    <row r="1011" spans="1:16" ht="10.5" customHeight="1" thickTop="1" thickBot="1">
      <c r="B1011" s="32" t="s">
        <v/>
      </c>
      <c r="C1011" s="23" t="s">
        <v/>
      </c>
      <c r="D1011" s="23" t="s">
        <v>5322</v>
      </c>
      <c r="E1011" s="32">
        <v>14.00</v>
      </c>
      <c r="F1011" s="33">
        <v>3.66</v>
      </c>
      <c r="G1011" s="34">
        <v>0.200</v>
      </c>
      <c r="H1011" s="35">
        <v>112.000</v>
      </c>
      <c r="I1011" s="36">
        <f>ROUND(PRODUCT(E1011:H1011),2)</f>
        <v>1147.78</v>
      </c>
      <c r="J1011" s="32">
        <v/>
      </c>
      <c r="K1011" s="32">
        <f/>
        <v/>
      </c>
      <c r="L1011" s="32" t="s">
        <v/>
      </c>
      <c r="M1011" s="32" t="s">
        <v/>
      </c>
      <c r="N1011" s="32" t="s">
        <v/>
      </c>
      <!--$VAR_NUOVA_CELLA_PREZZI$-->
    </row>
    <row r="1012" spans="1:16" ht="10.5" customHeight="1" thickTop="1" thickBot="1">
      <c r="B1012" s="32" t="s">
        <v/>
      </c>
      <c r="C1012" s="23" t="s">
        <v/>
      </c>
      <c r="D1012" s="23" t="s">
        <v>5329</v>
      </c>
      <c r="E1012" s="32">
        <v/>
      </c>
      <c r="F1012" s="33">
        <v/>
      </c>
      <c r="G1012" s="34">
        <v/>
      </c>
      <c r="H1012" s="35">
        <v>0</v>
      </c>
      <c r="I1012" s="36">
        <f>ROUND(PRODUCT(E1012:H1012),2)</f>
        <v>0.00</v>
      </c>
      <c r="J1012" s="32">
        <v/>
      </c>
      <c r="K1012" s="32">
        <f/>
        <v/>
      </c>
      <c r="L1012" s="32" t="s">
        <v/>
      </c>
      <c r="M1012" s="32" t="s">
        <v/>
      </c>
      <c r="N1012" s="32" t="s">
        <v/>
      </c>
      <!--$VAR_NUOVA_CELLA_PREZZI$-->
    </row>
    <row r="1013" spans="1:16" ht="10.5" customHeight="1" thickTop="1" thickBot="1">
      <c r="B1013" s="32" t="s">
        <v/>
      </c>
      <c r="C1013" s="23" t="s">
        <v/>
      </c>
      <c r="D1013" s="23" t="s">
        <v>5336</v>
      </c>
      <c r="E1013" s="32">
        <v>8.00</v>
      </c>
      <c r="F1013" s="33">
        <v>3.63</v>
      </c>
      <c r="G1013" s="34">
        <v>0.250</v>
      </c>
      <c r="H1013" s="35">
        <v>112.000</v>
      </c>
      <c r="I1013" s="36">
        <f>ROUND(PRODUCT(E1013:H1013),2)</f>
        <v>813.12</v>
      </c>
      <c r="J1013" s="32">
        <v/>
      </c>
      <c r="K1013" s="32">
        <f/>
        <v/>
      </c>
      <c r="L1013" s="32" t="s">
        <v/>
      </c>
      <c r="M1013" s="32" t="s">
        <v/>
      </c>
      <c r="N1013" s="32" t="s">
        <v/>
      </c>
      <!--$VAR_NUOVA_CELLA_PREZZI$-->
    </row>
    <row r="1014" spans="1:16" ht="10.5" customHeight="1" thickTop="1" thickBot="1">
      <c r="B1014" s="32" t="s">
        <v/>
      </c>
      <c r="C1014" s="23" t="s">
        <v/>
      </c>
      <c r="D1014" s="23" t="s">
        <v>5343</v>
      </c>
      <c r="E1014" s="32">
        <v>8.00</v>
      </c>
      <c r="F1014" s="33">
        <v>3.63</v>
      </c>
      <c r="G1014" s="34">
        <v>0.080</v>
      </c>
      <c r="H1014" s="35">
        <v>112.000</v>
      </c>
      <c r="I1014" s="36">
        <f>ROUND(PRODUCT(E1014:H1014),2)</f>
        <v>260.20</v>
      </c>
      <c r="J1014" s="32">
        <v/>
      </c>
      <c r="K1014" s="32">
        <f/>
        <v/>
      </c>
      <c r="L1014" s="32" t="s">
        <v/>
      </c>
      <c r="M1014" s="32" t="s">
        <v/>
      </c>
      <c r="N1014" s="32" t="s">
        <v/>
      </c>
      <!--$VAR_NUOVA_CELLA_PREZZI$-->
    </row>
    <row r="1015" spans="1:16" ht="10.5" customHeight="1" thickTop="1" thickBot="1">
      <c r="B1015" s="32" t="s">
        <v/>
      </c>
      <c r="C1015" s="23" t="s">
        <v/>
      </c>
      <c r="D1015" s="23" t="s">
        <v>5350</v>
      </c>
      <c r="E1015" s="32">
        <v>16.00</v>
      </c>
      <c r="F1015" s="33">
        <v>3.63</v>
      </c>
      <c r="G1015" s="34">
        <v>0.200</v>
      </c>
      <c r="H1015" s="35">
        <v>112.000</v>
      </c>
      <c r="I1015" s="36">
        <f>ROUND(PRODUCT(E1015:H1015),2)</f>
        <v>1300.99</v>
      </c>
      <c r="J1015" s="32">
        <v/>
      </c>
      <c r="K1015" s="32">
        <f/>
        <v/>
      </c>
      <c r="L1015" s="32" t="s">
        <v/>
      </c>
      <c r="M1015" s="32" t="s">
        <v/>
      </c>
      <c r="N1015" s="32" t="s">
        <v/>
      </c>
      <!--$VAR_NUOVA_CELLA_PREZZI$-->
    </row>
    <row r="1016" spans="1:16" ht="10.5" customHeight="1" thickTop="1" thickBot="1">
      <c r="B1016" s="32" t="s">
        <v/>
      </c>
      <c r="C1016" s="23" t="s">
        <v/>
      </c>
      <c r="D1016" s="23" t="s">
        <v>5357</v>
      </c>
      <c r="E1016" s="32">
        <v>8.00</v>
      </c>
      <c r="F1016" s="33">
        <v>8.41</v>
      </c>
      <c r="G1016" s="34">
        <v>0.140</v>
      </c>
      <c r="H1016" s="35">
        <v>80.000</v>
      </c>
      <c r="I1016" s="36">
        <f>ROUND(PRODUCT(E1016:H1016),2)</f>
        <v>753.54</v>
      </c>
      <c r="J1016" s="32">
        <v/>
      </c>
      <c r="K1016" s="32">
        <f/>
        <v/>
      </c>
      <c r="L1016" s="32" t="s">
        <v/>
      </c>
      <c r="M1016" s="32" t="s">
        <v/>
      </c>
      <c r="N1016" s="32" t="s">
        <v/>
      </c>
      <!--$VAR_NUOVA_CELLA_PREZZI$-->
    </row>
    <row r="1017" spans="1:16" ht="10.5" customHeight="1" thickTop="1" thickBot="1">
      <c r="B1017" s="32" t="s">
        <v/>
      </c>
      <c r="C1017" s="23" t="s">
        <v/>
      </c>
      <c r="D1017" s="23" t="s">
        <v>5364</v>
      </c>
      <c r="E1017" s="32">
        <v>8.00</v>
      </c>
      <c r="F1017" s="33">
        <v>3.02</v>
      </c>
      <c r="G1017" s="34">
        <v>0.250</v>
      </c>
      <c r="H1017" s="35">
        <v>112.000</v>
      </c>
      <c r="I1017" s="36">
        <f>ROUND(PRODUCT(E1017:H1017),2)</f>
        <v>676.48</v>
      </c>
      <c r="J1017" s="32">
        <v/>
      </c>
      <c r="K1017" s="32">
        <f/>
        <v/>
      </c>
      <c r="L1017" s="32" t="s">
        <v/>
      </c>
      <c r="M1017" s="32" t="s">
        <v/>
      </c>
      <c r="N1017" s="32" t="s">
        <v/>
      </c>
      <!--$VAR_NUOVA_CELLA_PREZZI$-->
    </row>
    <row r="1018" spans="1:16" ht="10.5" customHeight="1" thickTop="1" thickBot="1">
      <c r="B1018" s="32" t="s">
        <v/>
      </c>
      <c r="C1018" s="23" t="s">
        <v/>
      </c>
      <c r="D1018" s="23" t="s">
        <v>5371</v>
      </c>
      <c r="E1018" s="32">
        <v>8.00</v>
      </c>
      <c r="F1018" s="33">
        <v>3.02</v>
      </c>
      <c r="G1018" s="34">
        <v>0.080</v>
      </c>
      <c r="H1018" s="35">
        <v>112.000</v>
      </c>
      <c r="I1018" s="36">
        <f>ROUND(PRODUCT(E1018:H1018),2)</f>
        <v>216.47</v>
      </c>
      <c r="J1018" s="32">
        <v/>
      </c>
      <c r="K1018" s="32">
        <f/>
        <v/>
      </c>
      <c r="L1018" s="32" t="s">
        <v/>
      </c>
      <c r="M1018" s="32" t="s">
        <v/>
      </c>
      <c r="N1018" s="32" t="s">
        <v/>
      </c>
      <!--$VAR_NUOVA_CELLA_PREZZI$-->
    </row>
    <row r="1019" spans="1:16" ht="10.5" customHeight="1" thickTop="1" thickBot="1">
      <c r="B1019" s="32" t="s">
        <v/>
      </c>
      <c r="C1019" s="23" t="s">
        <v/>
      </c>
      <c r="D1019" s="23" t="s">
        <v>5378</v>
      </c>
      <c r="E1019" s="32">
        <v>16.00</v>
      </c>
      <c r="F1019" s="33">
        <v>3.02</v>
      </c>
      <c r="G1019" s="34">
        <v>0.200</v>
      </c>
      <c r="H1019" s="35">
        <v>112.000</v>
      </c>
      <c r="I1019" s="36">
        <f>ROUND(PRODUCT(E1019:H1019),2)</f>
        <v>1082.37</v>
      </c>
      <c r="J1019" s="32">
        <v/>
      </c>
      <c r="K1019" s="32">
        <f/>
        <v/>
      </c>
      <c r="L1019" s="32" t="s">
        <v/>
      </c>
      <c r="M1019" s="32" t="s">
        <v/>
      </c>
      <c r="N1019" s="32" t="s">
        <v/>
      </c>
      <!--$VAR_NUOVA_CELLA_PREZZI$-->
    </row>
    <row r="1020" spans="1:16" ht="10.5" customHeight="1" thickTop="1" thickBot="1">
      <c r="B1020" s="32" t="s">
        <v/>
      </c>
      <c r="C1020" s="23" t="s">
        <v/>
      </c>
      <c r="D1020" s="23" t="s">
        <v>5385</v>
      </c>
      <c r="E1020" s="32">
        <v>6.00</v>
      </c>
      <c r="F1020" s="33">
        <v>10.11</v>
      </c>
      <c r="G1020" s="34">
        <v>0.140</v>
      </c>
      <c r="H1020" s="35">
        <v>80.000</v>
      </c>
      <c r="I1020" s="36">
        <f>ROUND(PRODUCT(E1020:H1020),2)</f>
        <v>679.39</v>
      </c>
      <c r="J1020" s="32">
        <v/>
      </c>
      <c r="K1020" s="32">
        <f/>
        <v/>
      </c>
      <c r="L1020" s="32" t="s">
        <v/>
      </c>
      <c r="M1020" s="32" t="s">
        <v/>
      </c>
      <c r="N1020" s="32" t="s">
        <v/>
      </c>
      <!--$VAR_NUOVA_CELLA_PREZZI$-->
    </row>
    <row r="1021" spans="1:16" ht="10.5" customHeight="1" thickTop="1" thickBot="1">
      <c r="B1021" s="32" t="s">
        <v/>
      </c>
      <c r="C1021" s="23" t="s">
        <v/>
      </c>
      <c r="D1021" s="23" t="s">
        <v>5392</v>
      </c>
      <c r="E1021" s="32">
        <v>6.00</v>
      </c>
      <c r="F1021" s="33">
        <v>5.96</v>
      </c>
      <c r="G1021" s="34">
        <v>0.140</v>
      </c>
      <c r="H1021" s="35">
        <v>80.000</v>
      </c>
      <c r="I1021" s="36">
        <f>ROUND(PRODUCT(E1021:H1021),2)</f>
        <v>400.51</v>
      </c>
      <c r="J1021" s="32">
        <v/>
      </c>
      <c r="K1021" s="32">
        <f/>
        <v/>
      </c>
      <c r="L1021" s="32" t="s">
        <v/>
      </c>
      <c r="M1021" s="32" t="s">
        <v/>
      </c>
      <c r="N1021" s="32" t="s">
        <v/>
      </c>
      <!--$VAR_NUOVA_CELLA_PREZZI$-->
    </row>
    <row r="1022" spans="1:16" ht="10.5" customHeight="1" thickTop="1" thickBot="1">
      <c r="B1022" s="32" t="s">
        <v/>
      </c>
      <c r="C1022" s="23" t="s">
        <v/>
      </c>
      <c r="D1022" s="23" t="s">
        <v>5399</v>
      </c>
      <c r="E1022" s="32">
        <v>8.00</v>
      </c>
      <c r="F1022" s="33">
        <v>3.10</v>
      </c>
      <c r="G1022" s="34">
        <v>0.250</v>
      </c>
      <c r="H1022" s="35">
        <v>112.000</v>
      </c>
      <c r="I1022" s="36">
        <f>ROUND(PRODUCT(E1022:H1022),2)</f>
        <v>694.40</v>
      </c>
      <c r="J1022" s="32">
        <v/>
      </c>
      <c r="K1022" s="32">
        <f/>
        <v/>
      </c>
      <c r="L1022" s="32" t="s">
        <v/>
      </c>
      <c r="M1022" s="32" t="s">
        <v/>
      </c>
      <c r="N1022" s="32" t="s">
        <v/>
      </c>
      <!--$VAR_NUOVA_CELLA_PREZZI$-->
    </row>
    <row r="1023" spans="1:16" ht="10.5" customHeight="1" thickTop="1" thickBot="1">
      <c r="B1023" s="32" t="s">
        <v/>
      </c>
      <c r="C1023" s="23" t="s">
        <v/>
      </c>
      <c r="D1023" s="23" t="s">
        <v>5406</v>
      </c>
      <c r="E1023" s="32">
        <v>8.00</v>
      </c>
      <c r="F1023" s="33">
        <v>3.10</v>
      </c>
      <c r="G1023" s="34">
        <v>0.080</v>
      </c>
      <c r="H1023" s="35">
        <v>112.000</v>
      </c>
      <c r="I1023" s="36">
        <f>ROUND(PRODUCT(E1023:H1023),2)</f>
        <v>222.21</v>
      </c>
      <c r="J1023" s="32">
        <v/>
      </c>
      <c r="K1023" s="32">
        <f/>
        <v/>
      </c>
      <c r="L1023" s="32" t="s">
        <v/>
      </c>
      <c r="M1023" s="32" t="s">
        <v/>
      </c>
      <c r="N1023" s="32" t="s">
        <v/>
      </c>
      <!--$VAR_NUOVA_CELLA_PREZZI$-->
    </row>
    <row r="1024" spans="1:16" ht="10.5" customHeight="1" thickTop="1" thickBot="1">
      <c r="B1024" s="32" t="s">
        <v/>
      </c>
      <c r="C1024" s="23" t="s">
        <v/>
      </c>
      <c r="D1024" s="23" t="s">
        <v>5413</v>
      </c>
      <c r="E1024" s="32">
        <v>8.00</v>
      </c>
      <c r="F1024" s="33">
        <v>3.10</v>
      </c>
      <c r="G1024" s="34">
        <v>0.200</v>
      </c>
      <c r="H1024" s="35">
        <v>112.000</v>
      </c>
      <c r="I1024" s="36">
        <f>ROUND(PRODUCT(E1024:H1024),2)</f>
        <v>555.52</v>
      </c>
      <c r="J1024" s="32">
        <v/>
      </c>
      <c r="K1024" s="32">
        <f/>
        <v/>
      </c>
      <c r="L1024" s="32" t="s">
        <v/>
      </c>
      <c r="M1024" s="32" t="s">
        <v/>
      </c>
      <c r="N1024" s="32" t="s">
        <v/>
      </c>
      <!--$VAR_NUOVA_CELLA_PREZZI$-->
    </row>
    <row r="1025" spans="1:16" ht="10.5" customHeight="1" thickTop="1" thickBot="1">
      <c r="B1025" s="32" t="s">
        <v/>
      </c>
      <c r="C1025" s="23" t="s">
        <v/>
      </c>
      <c r="D1025" s="23" t="s">
        <v>5420</v>
      </c>
      <c r="E1025" s="32">
        <v>9.00</v>
      </c>
      <c r="F1025" s="33">
        <v>7.36</v>
      </c>
      <c r="G1025" s="34">
        <v>0.140</v>
      </c>
      <c r="H1025" s="35">
        <v>80.000</v>
      </c>
      <c r="I1025" s="36">
        <f>ROUND(PRODUCT(E1025:H1025),2)</f>
        <v>741.89</v>
      </c>
      <c r="J1025" s="32">
        <v/>
      </c>
      <c r="K1025" s="32">
        <f/>
        <v/>
      </c>
      <c r="L1025" s="32" t="s">
        <v/>
      </c>
      <c r="M1025" s="32" t="s">
        <v/>
      </c>
      <c r="N1025" s="32" t="s">
        <v/>
      </c>
      <!--$VAR_NUOVA_CELLA_PREZZI$-->
    </row>
    <row r="1026" spans="1:16" ht="10.5" customHeight="1" thickTop="1" thickBot="1">
      <c r="B1026" s="32" t="s">
        <v/>
      </c>
      <c r="C1026" s="23" t="s">
        <v/>
      </c>
      <c r="D1026" s="23" t="s">
        <v>5427</v>
      </c>
      <c r="E1026" s="32">
        <v/>
      </c>
      <c r="F1026" s="33">
        <v/>
      </c>
      <c r="G1026" s="34">
        <v/>
      </c>
      <c r="H1026" s="35">
        <v>0</v>
      </c>
      <c r="I1026" s="36">
        <f>ROUND(PRODUCT(E1026:H1026),2)</f>
        <v>0.00</v>
      </c>
      <c r="J1026" s="32">
        <v/>
      </c>
      <c r="K1026" s="32">
        <f/>
        <v/>
      </c>
      <c r="L1026" s="32" t="s">
        <v/>
      </c>
      <c r="M1026" s="32" t="s">
        <v/>
      </c>
      <c r="N1026" s="32" t="s">
        <v/>
      </c>
      <!--$VAR_NUOVA_CELLA_PREZZI$-->
    </row>
    <row r="1027" spans="1:16" ht="10.5" customHeight="1" thickTop="1" thickBot="1">
      <c r="B1027" s="32" t="s">
        <v/>
      </c>
      <c r="C1027" s="23" t="s">
        <v/>
      </c>
      <c r="D1027" s="23" t="s">
        <v>5434</v>
      </c>
      <c r="E1027" s="32">
        <v>14.00</v>
      </c>
      <c r="F1027" s="33">
        <v>13.01</v>
      </c>
      <c r="G1027" s="34">
        <v>0.140</v>
      </c>
      <c r="H1027" s="35">
        <v>80.000</v>
      </c>
      <c r="I1027" s="36">
        <f>ROUND(PRODUCT(E1027:H1027),2)</f>
        <v>2039.97</v>
      </c>
      <c r="J1027" s="32">
        <v/>
      </c>
      <c r="K1027" s="32">
        <f/>
        <v/>
      </c>
      <c r="L1027" s="32" t="s">
        <v/>
      </c>
      <c r="M1027" s="32" t="s">
        <v/>
      </c>
      <c r="N1027" s="32" t="s">
        <v/>
      </c>
      <!--$VAR_NUOVA_CELLA_PREZZI$-->
    </row>
    <row r="1028" spans="1:16" ht="10.5" customHeight="1" thickTop="1" thickBot="1">
      <c r="B1028" s="32" t="s">
        <v/>
      </c>
      <c r="C1028" s="23" t="s">
        <v/>
      </c>
      <c r="D1028" s="23" t="s">
        <v>5441</v>
      </c>
      <c r="E1028" s="32">
        <v/>
      </c>
      <c r="F1028" s="33">
        <v/>
      </c>
      <c r="G1028" s="34">
        <v/>
      </c>
      <c r="H1028" s="35">
        <v>0</v>
      </c>
      <c r="I1028" s="36">
        <f>ROUND(PRODUCT(E1028:H1028),2)</f>
        <v>0.00</v>
      </c>
      <c r="J1028" s="32">
        <v/>
      </c>
      <c r="K1028" s="32">
        <f/>
        <v/>
      </c>
      <c r="L1028" s="32" t="s">
        <v/>
      </c>
      <c r="M1028" s="32" t="s">
        <v/>
      </c>
      <c r="N1028" s="32" t="s">
        <v/>
      </c>
      <!--$VAR_NUOVA_CELLA_PREZZI$-->
    </row>
    <row r="1029" spans="1:16" ht="10.5" customHeight="1" thickTop="1" thickBot="1">
      <c r="B1029" s="32" t="s">
        <v/>
      </c>
      <c r="C1029" s="23" t="s">
        <v/>
      </c>
      <c r="D1029" s="23" t="s">
        <v>5448</v>
      </c>
      <c r="E1029" s="32">
        <v/>
      </c>
      <c r="F1029" s="33">
        <v/>
      </c>
      <c r="G1029" s="34">
        <v/>
      </c>
      <c r="H1029" s="35">
        <v>0</v>
      </c>
      <c r="I1029" s="36">
        <f>ROUND(PRODUCT(E1029:H1029),2)</f>
        <v>0.00</v>
      </c>
      <c r="J1029" s="32">
        <v/>
      </c>
      <c r="K1029" s="32">
        <f/>
        <v/>
      </c>
      <c r="L1029" s="32" t="s">
        <v/>
      </c>
      <c r="M1029" s="32" t="s">
        <v/>
      </c>
      <c r="N1029" s="32" t="s">
        <v/>
      </c>
      <!--$VAR_NUOVA_CELLA_PREZZI$-->
    </row>
    <row r="1030" spans="1:16" ht="10.5" customHeight="1" thickTop="1" thickBot="1">
      <c r="B1030" s="32" t="s">
        <v/>
      </c>
      <c r="C1030" s="23" t="s">
        <v/>
      </c>
      <c r="D1030" s="23" t="s">
        <v>5455</v>
      </c>
      <c r="E1030" s="32">
        <v/>
      </c>
      <c r="F1030" s="33">
        <v/>
      </c>
      <c r="G1030" s="34">
        <v/>
      </c>
      <c r="H1030" s="35">
        <v>0</v>
      </c>
      <c r="I1030" s="36">
        <f>ROUND(PRODUCT(E1030:H1030),2)</f>
        <v>0.00</v>
      </c>
      <c r="J1030" s="32">
        <v/>
      </c>
      <c r="K1030" s="32">
        <f/>
        <v/>
      </c>
      <c r="L1030" s="32" t="s">
        <v/>
      </c>
      <c r="M1030" s="32" t="s">
        <v/>
      </c>
      <c r="N1030" s="32" t="s">
        <v/>
      </c>
      <!--$VAR_NUOVA_CELLA_PREZZI$-->
    </row>
    <row r="1031" spans="1:16" ht="10.5" customHeight="1" thickTop="1" thickBot="1">
      <c r="B1031" s="32" t="s">
        <v/>
      </c>
      <c r="C1031" s="23" t="s">
        <v/>
      </c>
      <c r="D1031" s="23" t="s">
        <v>5462</v>
      </c>
      <c r="E1031" s="32">
        <v>2.00</v>
      </c>
      <c r="F1031" s="33">
        <v>4.29</v>
      </c>
      <c r="G1031" s="34">
        <v/>
      </c>
      <c r="H1031" s="35">
        <v>22.600</v>
      </c>
      <c r="I1031" s="36">
        <f>ROUND(PRODUCT(E1031:H1031),2)</f>
        <v>193.91</v>
      </c>
      <c r="J1031" s="32">
        <v/>
      </c>
      <c r="K1031" s="32">
        <f/>
        <v/>
      </c>
      <c r="L1031" s="32" t="s">
        <v/>
      </c>
      <c r="M1031" s="32" t="s">
        <v/>
      </c>
      <c r="N1031" s="32" t="s">
        <v/>
      </c>
      <!--$VAR_NUOVA_CELLA_PREZZI$-->
    </row>
    <row r="1032" spans="1:16" ht="10.5" customHeight="1" thickTop="1" thickBot="1">
      <c r="B1032" s="32" t="s">
        <v/>
      </c>
      <c r="C1032" s="23" t="s">
        <v/>
      </c>
      <c r="D1032" s="23" t="s">
        <v>5469</v>
      </c>
      <c r="E1032" s="32">
        <v>2.00</v>
      </c>
      <c r="F1032" s="33">
        <v>3.66</v>
      </c>
      <c r="G1032" s="34">
        <v/>
      </c>
      <c r="H1032" s="35">
        <v>22.600</v>
      </c>
      <c r="I1032" s="36">
        <f>ROUND(PRODUCT(E1032:H1032),2)</f>
        <v>165.43</v>
      </c>
      <c r="J1032" s="32">
        <v/>
      </c>
      <c r="K1032" s="32">
        <f/>
        <v/>
      </c>
      <c r="L1032" s="32" t="s">
        <v/>
      </c>
      <c r="M1032" s="32" t="s">
        <v/>
      </c>
      <c r="N1032" s="32" t="s">
        <v/>
      </c>
      <!--$VAR_NUOVA_CELLA_PREZZI$-->
    </row>
    <row r="1033" spans="1:16" ht="10.5" customHeight="1" thickTop="1" thickBot="1">
      <c r="B1033" s="32" t="s">
        <v/>
      </c>
      <c r="C1033" s="23" t="s">
        <v/>
      </c>
      <c r="D1033" s="23" t="s">
        <v>5476</v>
      </c>
      <c r="E1033" s="32">
        <v>2.00</v>
      </c>
      <c r="F1033" s="33">
        <v>4.36</v>
      </c>
      <c r="G1033" s="34">
        <v/>
      </c>
      <c r="H1033" s="35">
        <v>22.600</v>
      </c>
      <c r="I1033" s="36">
        <f>ROUND(PRODUCT(E1033:H1033),2)</f>
        <v>197.07</v>
      </c>
      <c r="J1033" s="32">
        <v/>
      </c>
      <c r="K1033" s="32">
        <f/>
        <v/>
      </c>
      <c r="L1033" s="32" t="s">
        <v/>
      </c>
      <c r="M1033" s="32" t="s">
        <v/>
      </c>
      <c r="N1033" s="32" t="s">
        <v/>
      </c>
      <!--$VAR_NUOVA_CELLA_PREZZI$-->
    </row>
    <row r="1034" spans="1:16" ht="10.5" customHeight="1" thickTop="1" thickBot="1">
      <c r="B1034" s="32" t="s">
        <v/>
      </c>
      <c r="C1034" s="23" t="s">
        <v/>
      </c>
      <c r="D1034" s="23" t="s">
        <v>5483</v>
      </c>
      <c r="E1034" s="32">
        <v>2.00</v>
      </c>
      <c r="F1034" s="33">
        <v>1.42</v>
      </c>
      <c r="G1034" s="34">
        <v/>
      </c>
      <c r="H1034" s="35">
        <v>22.600</v>
      </c>
      <c r="I1034" s="36">
        <f>ROUND(PRODUCT(E1034:H1034),2)</f>
        <v>64.18</v>
      </c>
      <c r="J1034" s="32">
        <v/>
      </c>
      <c r="K1034" s="32">
        <f/>
        <v/>
      </c>
      <c r="L1034" s="32" t="s">
        <v/>
      </c>
      <c r="M1034" s="32" t="s">
        <v/>
      </c>
      <c r="N1034" s="32" t="s">
        <v/>
      </c>
      <!--$VAR_NUOVA_CELLA_PREZZI$-->
    </row>
    <row r="1035" spans="1:16" ht="10.5" customHeight="1" thickTop="1" thickBot="1">
      <c r="B1035" s="32" t="s">
        <v/>
      </c>
      <c r="C1035" s="23" t="s">
        <v/>
      </c>
      <c r="D1035" s="23" t="s">
        <v>5490</v>
      </c>
      <c r="E1035" s="32">
        <v/>
      </c>
      <c r="F1035" s="33">
        <v>3.72</v>
      </c>
      <c r="G1035" s="34">
        <v/>
      </c>
      <c r="H1035" s="35">
        <v>22.600</v>
      </c>
      <c r="I1035" s="36">
        <f>ROUND(PRODUCT(E1035:H1035),2)</f>
        <v>84.07</v>
      </c>
      <c r="J1035" s="32">
        <v/>
      </c>
      <c r="K1035" s="32">
        <f/>
        <v/>
      </c>
      <c r="L1035" s="32" t="s">
        <v/>
      </c>
      <c r="M1035" s="32" t="s">
        <v/>
      </c>
      <c r="N1035" s="32" t="s">
        <v/>
      </c>
      <!--$VAR_NUOVA_CELLA_PREZZI$-->
    </row>
    <row r="1036" spans="1:16" ht="10.5" customHeight="1" thickTop="1" thickBot="1">
      <c r="B1036" s="32" t="s">
        <v/>
      </c>
      <c r="C1036" s="23" t="s">
        <v/>
      </c>
      <c r="D1036" s="23" t="s">
        <v>5497</v>
      </c>
      <c r="E1036" s="32">
        <v/>
      </c>
      <c r="F1036" s="33">
        <v>3.22</v>
      </c>
      <c r="G1036" s="34">
        <v/>
      </c>
      <c r="H1036" s="35">
        <v>22.600</v>
      </c>
      <c r="I1036" s="36">
        <f>ROUND(PRODUCT(E1036:H1036),2)</f>
        <v>72.77</v>
      </c>
      <c r="J1036" s="32">
        <v/>
      </c>
      <c r="K1036" s="32">
        <f/>
        <v/>
      </c>
      <c r="L1036" s="32" t="s">
        <v/>
      </c>
      <c r="M1036" s="32" t="s">
        <v/>
      </c>
      <c r="N1036" s="32" t="s">
        <v/>
      </c>
      <!--$VAR_NUOVA_CELLA_PREZZI$-->
    </row>
    <row r="1037" spans="1:16" ht="10.5" customHeight="1" thickTop="1" thickBot="1">
      <c r="B1037" s="32" t="s">
        <v/>
      </c>
      <c r="C1037" s="23" t="s">
        <v/>
      </c>
      <c r="D1037" s="23" t="s">
        <v>5504</v>
      </c>
      <c r="E1037" s="32">
        <v/>
      </c>
      <c r="F1037" s="33">
        <v>2.51</v>
      </c>
      <c r="G1037" s="34">
        <v/>
      </c>
      <c r="H1037" s="35">
        <v>22.600</v>
      </c>
      <c r="I1037" s="36">
        <f>ROUND(PRODUCT(E1037:H1037),2)</f>
        <v>56.73</v>
      </c>
      <c r="J1037" s="32">
        <v/>
      </c>
      <c r="K1037" s="32">
        <f/>
        <v/>
      </c>
      <c r="L1037" s="32" t="s">
        <v/>
      </c>
      <c r="M1037" s="32" t="s">
        <v/>
      </c>
      <c r="N1037" s="32" t="s">
        <v/>
      </c>
      <!--$VAR_NUOVA_CELLA_PREZZI$-->
    </row>
    <row r="1038" spans="1:16" ht="10.5" customHeight="1" thickTop="1" thickBot="1">
      <c r="B1038" s="32" t="s">
        <v/>
      </c>
      <c r="C1038" s="23" t="s">
        <v/>
      </c>
      <c r="D1038" s="23" t="s">
        <v>5511</v>
      </c>
      <c r="E1038" s="32">
        <v/>
      </c>
      <c r="F1038" s="33">
        <v/>
      </c>
      <c r="G1038" s="34">
        <v/>
      </c>
      <c r="H1038" s="35">
        <v>0</v>
      </c>
      <c r="I1038" s="36">
        <f>ROUND(PRODUCT(E1038:H1038),2)</f>
        <v>0.00</v>
      </c>
      <c r="J1038" s="32">
        <v/>
      </c>
      <c r="K1038" s="32">
        <f/>
        <v/>
      </c>
      <c r="L1038" s="32" t="s">
        <v/>
      </c>
      <c r="M1038" s="32" t="s">
        <v/>
      </c>
      <c r="N1038" s="32" t="s">
        <v/>
      </c>
      <!--$VAR_NUOVA_CELLA_PREZZI$-->
    </row>
    <row r="1039" spans="1:16" ht="10.5" customHeight="1" thickTop="1" thickBot="1">
      <c r="B1039" s="32" t="s">
        <v/>
      </c>
      <c r="C1039" s="23" t="s">
        <v/>
      </c>
      <c r="D1039" s="23" t="s">
        <v>5518</v>
      </c>
      <c r="E1039" s="32">
        <v>2.00</v>
      </c>
      <c r="F1039" s="33">
        <v>5.58</v>
      </c>
      <c r="G1039" s="34">
        <v/>
      </c>
      <c r="H1039" s="35">
        <v>22.600</v>
      </c>
      <c r="I1039" s="36">
        <f>ROUND(PRODUCT(E1039:H1039),2)</f>
        <v>252.22</v>
      </c>
      <c r="J1039" s="32">
        <v/>
      </c>
      <c r="K1039" s="32">
        <f/>
        <v/>
      </c>
      <c r="L1039" s="32" t="s">
        <v/>
      </c>
      <c r="M1039" s="32" t="s">
        <v/>
      </c>
      <c r="N1039" s="32" t="s">
        <v/>
      </c>
      <!--$VAR_NUOVA_CELLA_PREZZI$-->
    </row>
    <row r="1040" spans="1:16" ht="10.5" customHeight="1" thickTop="1" thickBot="1">
      <c r="B1040" s="32" t="s">
        <v/>
      </c>
      <c r="C1040" s="23" t="s">
        <v/>
      </c>
      <c r="D1040" s="23" t="s">
        <v>5525</v>
      </c>
      <c r="E1040" s="32">
        <v>2.00</v>
      </c>
      <c r="F1040" s="33">
        <v>8.42</v>
      </c>
      <c r="G1040" s="34">
        <v/>
      </c>
      <c r="H1040" s="35">
        <v>22.600</v>
      </c>
      <c r="I1040" s="36">
        <f>ROUND(PRODUCT(E1040:H1040),2)</f>
        <v>380.58</v>
      </c>
      <c r="J1040" s="32">
        <v/>
      </c>
      <c r="K1040" s="32">
        <f/>
        <v/>
      </c>
      <c r="L1040" s="32" t="s">
        <v/>
      </c>
      <c r="M1040" s="32" t="s">
        <v/>
      </c>
      <c r="N1040" s="32" t="s">
        <v/>
      </c>
      <!--$VAR_NUOVA_CELLA_PREZZI$-->
    </row>
    <row r="1041" spans="1:16" ht="10.5" customHeight="1" thickTop="1" thickBot="1">
      <c r="B1041" s="32" t="s">
        <v/>
      </c>
      <c r="C1041" s="23" t="s">
        <v/>
      </c>
      <c r="D1041" s="23" t="s">
        <v>5532</v>
      </c>
      <c r="E1041" s="32">
        <v>2.00</v>
      </c>
      <c r="F1041" s="33">
        <v>3.02</v>
      </c>
      <c r="G1041" s="34">
        <v/>
      </c>
      <c r="H1041" s="35">
        <v>22.600</v>
      </c>
      <c r="I1041" s="36">
        <f>ROUND(PRODUCT(E1041:H1041),2)</f>
        <v>136.50</v>
      </c>
      <c r="J1041" s="32">
        <v/>
      </c>
      <c r="K1041" s="32">
        <f/>
        <v/>
      </c>
      <c r="L1041" s="32" t="s">
        <v/>
      </c>
      <c r="M1041" s="32" t="s">
        <v/>
      </c>
      <c r="N1041" s="32" t="s">
        <v/>
      </c>
      <!--$VAR_NUOVA_CELLA_PREZZI$-->
    </row>
    <row r="1042" spans="1:16" ht="10.5" customHeight="1" thickTop="1" thickBot="1">
      <c r="B1042" s="32" t="s">
        <v/>
      </c>
      <c r="C1042" s="23" t="s">
        <v/>
      </c>
      <c r="D1042" s="23" t="s">
        <v>5539</v>
      </c>
      <c r="E1042" s="32">
        <v>2.00</v>
      </c>
      <c r="F1042" s="33">
        <v>2.08</v>
      </c>
      <c r="G1042" s="34">
        <v/>
      </c>
      <c r="H1042" s="35">
        <v>22.600</v>
      </c>
      <c r="I1042" s="36">
        <f>ROUND(PRODUCT(E1042:H1042),2)</f>
        <v>94.02</v>
      </c>
      <c r="J1042" s="32">
        <v/>
      </c>
      <c r="K1042" s="32">
        <f/>
        <v/>
      </c>
      <c r="L1042" s="32" t="s">
        <v/>
      </c>
      <c r="M1042" s="32" t="s">
        <v/>
      </c>
      <c r="N1042" s="32" t="s">
        <v/>
      </c>
      <!--$VAR_NUOVA_CELLA_PREZZI$-->
    </row>
    <row r="1043" spans="1:16" ht="10.5" customHeight="1" thickTop="1" thickBot="1">
      <c r="B1043" s="32" t="s">
        <v/>
      </c>
      <c r="C1043" s="23" t="s">
        <v/>
      </c>
      <c r="D1043" s="23" t="s">
        <v>5546</v>
      </c>
      <c r="E1043" s="32">
        <v>2.00</v>
      </c>
      <c r="F1043" s="33">
        <v>4.82</v>
      </c>
      <c r="G1043" s="34">
        <v/>
      </c>
      <c r="H1043" s="35">
        <v>22.600</v>
      </c>
      <c r="I1043" s="36">
        <f>ROUND(PRODUCT(E1043:H1043),2)</f>
        <v>217.86</v>
      </c>
      <c r="J1043" s="32">
        <v/>
      </c>
      <c r="K1043" s="32">
        <f/>
        <v/>
      </c>
      <c r="L1043" s="32" t="s">
        <v/>
      </c>
      <c r="M1043" s="32" t="s">
        <v/>
      </c>
      <c r="N1043" s="32" t="s">
        <v/>
      </c>
      <!--$VAR_NUOVA_CELLA_PREZZI$-->
    </row>
    <row r="1044" spans="1:16" ht="10.5" customHeight="1" thickTop="1" thickBot="1">
      <c r="B1044" s="32" t="s">
        <v/>
      </c>
      <c r="C1044" s="23" t="s">
        <v/>
      </c>
      <c r="D1044" s="23" t="s">
        <v>5553</v>
      </c>
      <c r="E1044" s="32">
        <v>2.00</v>
      </c>
      <c r="F1044" s="33">
        <v>5.16</v>
      </c>
      <c r="G1044" s="34">
        <v/>
      </c>
      <c r="H1044" s="35">
        <v>22.600</v>
      </c>
      <c r="I1044" s="36">
        <f>ROUND(PRODUCT(E1044:H1044),2)</f>
        <v>233.23</v>
      </c>
      <c r="J1044" s="32">
        <v/>
      </c>
      <c r="K1044" s="32">
        <f/>
        <v/>
      </c>
      <c r="L1044" s="32" t="s">
        <v/>
      </c>
      <c r="M1044" s="32" t="s">
        <v/>
      </c>
      <c r="N1044" s="32" t="s">
        <v/>
      </c>
      <!--$VAR_NUOVA_CELLA_PREZZI$-->
    </row>
    <row r="1045" spans="1:16" ht="10.5" customHeight="1" thickTop="1" thickBot="1">
      <c r="B1045" s="32" t="s">
        <v/>
      </c>
      <c r="C1045" s="23" t="s">
        <v/>
      </c>
      <c r="D1045" s="23" t="s">
        <v>5560</v>
      </c>
      <c r="E1045" s="32">
        <v>2.00</v>
      </c>
      <c r="F1045" s="33">
        <v>4.59</v>
      </c>
      <c r="G1045" s="34">
        <v/>
      </c>
      <c r="H1045" s="35">
        <v>22.600</v>
      </c>
      <c r="I1045" s="36">
        <f>ROUND(PRODUCT(E1045:H1045),2)</f>
        <v>207.47</v>
      </c>
      <c r="J1045" s="32">
        <v/>
      </c>
      <c r="K1045" s="32">
        <f/>
        <v/>
      </c>
      <c r="L1045" s="32" t="s">
        <v/>
      </c>
      <c r="M1045" s="32" t="s">
        <v/>
      </c>
      <c r="N1045" s="32" t="s">
        <v/>
      </c>
      <!--$VAR_NUOVA_CELLA_PREZZI$-->
    </row>
    <row r="1046" spans="1:16" ht="10.5" customHeight="1" thickTop="1" thickBot="1">
      <c r="B1046" s="32" t="s">
        <v/>
      </c>
      <c r="C1046" s="23" t="s">
        <v/>
      </c>
      <c r="D1046" s="23" t="s">
        <v>5567</v>
      </c>
      <c r="E1046" s="32">
        <v>2.00</v>
      </c>
      <c r="F1046" s="33">
        <v>10.98</v>
      </c>
      <c r="G1046" s="34">
        <v/>
      </c>
      <c r="H1046" s="35">
        <v>22.600</v>
      </c>
      <c r="I1046" s="36">
        <f>ROUND(PRODUCT(E1046:H1046),2)</f>
        <v>496.30</v>
      </c>
      <c r="J1046" s="32">
        <v/>
      </c>
      <c r="K1046" s="32">
        <f/>
        <v/>
      </c>
      <c r="L1046" s="32" t="s">
        <v/>
      </c>
      <c r="M1046" s="32" t="s">
        <v/>
      </c>
      <c r="N1046" s="32" t="s">
        <v/>
      </c>
      <!--$VAR_NUOVA_CELLA_PREZZI$-->
    </row>
    <row r="1047" spans="1:16" ht="10.5" customHeight="1" thickTop="1" thickBot="1">
      <c r="B1047" s="32" t="s">
        <v/>
      </c>
      <c r="C1047" s="23" t="s">
        <v/>
      </c>
      <c r="D1047" s="23" t="s">
        <v>5574</v>
      </c>
      <c r="E1047" s="32">
        <v>2.00</v>
      </c>
      <c r="F1047" s="33">
        <v>3.09</v>
      </c>
      <c r="G1047" s="34">
        <v/>
      </c>
      <c r="H1047" s="35">
        <v>22.600</v>
      </c>
      <c r="I1047" s="36">
        <f>ROUND(PRODUCT(E1047:H1047),2)</f>
        <v>139.67</v>
      </c>
      <c r="J1047" s="32">
        <v/>
      </c>
      <c r="K1047" s="32">
        <f/>
        <v/>
      </c>
      <c r="L1047" s="32" t="s">
        <v/>
      </c>
      <c r="M1047" s="32" t="s">
        <v/>
      </c>
      <c r="N1047" s="32" t="s">
        <v/>
      </c>
      <!--$VAR_NUOVA_CELLA_PREZZI$-->
    </row>
    <row r="1048" spans="1:16" ht="10.5" customHeight="1" thickTop="1" thickBot="1">
      <c r="B1048" s="32" t="s">
        <v/>
      </c>
      <c r="C1048" s="23" t="s">
        <v/>
      </c>
      <c r="D1048" s="23" t="s">
        <v>5581</v>
      </c>
      <c r="E1048" s="32">
        <v>2.00</v>
      </c>
      <c r="F1048" s="33">
        <v>3.80</v>
      </c>
      <c r="G1048" s="34">
        <v/>
      </c>
      <c r="H1048" s="35">
        <v>22.600</v>
      </c>
      <c r="I1048" s="36">
        <f>ROUND(PRODUCT(E1048:H1048),2)</f>
        <v>171.76</v>
      </c>
      <c r="J1048" s="32">
        <v/>
      </c>
      <c r="K1048" s="32">
        <f/>
        <v/>
      </c>
      <c r="L1048" s="32" t="s">
        <v/>
      </c>
      <c r="M1048" s="32" t="s">
        <v/>
      </c>
      <c r="N1048" s="32" t="s">
        <v/>
      </c>
      <!--$VAR_NUOVA_CELLA_PREZZI$-->
    </row>
    <row r="1049" spans="1:16" ht="10.5" customHeight="1" thickTop="1" thickBot="1">
      <c r="B1049" s="32" t="s">
        <v/>
      </c>
      <c r="C1049" s="23" t="s">
        <v/>
      </c>
      <c r="D1049" s="23" t="s">
        <v>5588</v>
      </c>
      <c r="E1049" s="32">
        <v>2.00</v>
      </c>
      <c r="F1049" s="33">
        <v>5.50</v>
      </c>
      <c r="G1049" s="34">
        <v/>
      </c>
      <c r="H1049" s="35">
        <v>22.600</v>
      </c>
      <c r="I1049" s="36">
        <f>ROUND(PRODUCT(E1049:H1049),2)</f>
        <v>248.60</v>
      </c>
      <c r="J1049" s="32">
        <v/>
      </c>
      <c r="K1049" s="32">
        <f/>
        <v/>
      </c>
      <c r="L1049" s="32" t="s">
        <v/>
      </c>
      <c r="M1049" s="32" t="s">
        <v/>
      </c>
      <c r="N1049" s="32" t="s">
        <v/>
      </c>
      <!--$VAR_NUOVA_CELLA_PREZZI$-->
    </row>
    <row r="1050" spans="1:16" ht="10.5" customHeight="1" thickTop="1" thickBot="1">
      <c r="B1050" s="32" t="s">
        <v/>
      </c>
      <c r="C1050" s="23" t="s">
        <v/>
      </c>
      <c r="D1050" s="23" t="s">
        <v>5595</v>
      </c>
      <c r="E1050" s="32">
        <v>2.00</v>
      </c>
      <c r="F1050" s="33">
        <v>3.11</v>
      </c>
      <c r="G1050" s="34">
        <v/>
      </c>
      <c r="H1050" s="35">
        <v>22.600</v>
      </c>
      <c r="I1050" s="36">
        <f>ROUND(PRODUCT(E1050:H1050),2)</f>
        <v>140.57</v>
      </c>
      <c r="J1050" s="32">
        <v/>
      </c>
      <c r="K1050" s="32">
        <f/>
        <v/>
      </c>
      <c r="L1050" s="32" t="s">
        <v/>
      </c>
      <c r="M1050" s="32" t="s">
        <v/>
      </c>
      <c r="N1050" s="32" t="s">
        <v/>
      </c>
      <!--$VAR_NUOVA_CELLA_PREZZI$-->
    </row>
    <row r="1051" spans="1:16" ht="10.5" customHeight="1" thickTop="1" thickBot="1">
      <c r="B1051" s="32" t="s">
        <v/>
      </c>
      <c r="C1051" s="23" t="s">
        <v/>
      </c>
      <c r="D1051" s="23" t="s">
        <v>5602</v>
      </c>
      <c r="E1051" s="32">
        <v>2.00</v>
      </c>
      <c r="F1051" s="33">
        <v>7.39</v>
      </c>
      <c r="G1051" s="34">
        <v/>
      </c>
      <c r="H1051" s="35">
        <v>22.600</v>
      </c>
      <c r="I1051" s="36">
        <f>ROUND(PRODUCT(E1051:H1051),2)</f>
        <v>334.03</v>
      </c>
      <c r="J1051" s="32">
        <v/>
      </c>
      <c r="K1051" s="32">
        <f/>
        <v/>
      </c>
      <c r="L1051" s="32" t="s">
        <v/>
      </c>
      <c r="M1051" s="32" t="s">
        <v/>
      </c>
      <c r="N1051" s="32" t="s">
        <v/>
      </c>
      <!--$VAR_NUOVA_CELLA_PREZZI$-->
    </row>
    <row r="1052" spans="1:16" ht="10.5" customHeight="1" thickTop="1" thickBot="1">
      <c r="B1052" s="32" t="s">
        <v/>
      </c>
      <c r="C1052" s="23" t="s">
        <v/>
      </c>
      <c r="D1052" s="23" t="s">
        <v>5609</v>
      </c>
      <c r="E1052" s="32">
        <v>2.00</v>
      </c>
      <c r="F1052" s="33">
        <v>5.71</v>
      </c>
      <c r="G1052" s="34">
        <v/>
      </c>
      <c r="H1052" s="35">
        <v>22.600</v>
      </c>
      <c r="I1052" s="36">
        <f>ROUND(PRODUCT(E1052:H1052),2)</f>
        <v>258.09</v>
      </c>
      <c r="J1052" s="32">
        <v/>
      </c>
      <c r="K1052" s="32">
        <f/>
        <v/>
      </c>
      <c r="L1052" s="32" t="s">
        <v/>
      </c>
      <c r="M1052" s="32" t="s">
        <v/>
      </c>
      <c r="N1052" s="32" t="s">
        <v/>
      </c>
      <!--$VAR_NUOVA_CELLA_PREZZI$-->
    </row>
    <row r="1053" spans="1:16" ht="10.5" customHeight="1" thickTop="1" thickBot="1">
      <c r="B1053" s="32" t="s">
        <v/>
      </c>
      <c r="C1053" s="23" t="s">
        <v/>
      </c>
      <c r="D1053" s="23" t="s">
        <v>5616</v>
      </c>
      <c r="E1053" s="32">
        <v>2.00</v>
      </c>
      <c r="F1053" s="33">
        <v>4.78</v>
      </c>
      <c r="G1053" s="34">
        <v/>
      </c>
      <c r="H1053" s="35">
        <v>22.600</v>
      </c>
      <c r="I1053" s="36">
        <f>ROUND(PRODUCT(E1053:H1053),2)</f>
        <v>216.06</v>
      </c>
      <c r="J1053" s="32">
        <v/>
      </c>
      <c r="K1053" s="32">
        <f/>
        <v/>
      </c>
      <c r="L1053" s="32" t="s">
        <v/>
      </c>
      <c r="M1053" s="32" t="s">
        <v/>
      </c>
      <c r="N1053" s="32" t="s">
        <v/>
      </c>
      <!--$VAR_NUOVA_CELLA_PREZZI$-->
    </row>
    <row r="1054" spans="1:16" ht="10.5" customHeight="1" thickTop="1" thickBot="1">
      <c r="B1054" s="32" t="s">
        <v/>
      </c>
      <c r="C1054" s="23" t="s">
        <v/>
      </c>
      <c r="D1054" s="23" t="s">
        <v>5623</v>
      </c>
      <c r="E1054" s="32">
        <v>2.00</v>
      </c>
      <c r="F1054" s="33">
        <v>7.37</v>
      </c>
      <c r="G1054" s="34">
        <v/>
      </c>
      <c r="H1054" s="35">
        <v>22.600</v>
      </c>
      <c r="I1054" s="36">
        <f>ROUND(PRODUCT(E1054:H1054),2)</f>
        <v>333.12</v>
      </c>
      <c r="J1054" s="32">
        <v/>
      </c>
      <c r="K1054" s="32">
        <f/>
        <v/>
      </c>
      <c r="L1054" s="32" t="s">
        <v/>
      </c>
      <c r="M1054" s="32" t="s">
        <v/>
      </c>
      <c r="N1054" s="32" t="s">
        <v/>
      </c>
      <!--$VAR_NUOVA_CELLA_PREZZI$-->
    </row>
    <row r="1055" spans="1:16" ht="10.5" customHeight="1" thickTop="1" thickBot="1">
      <c r="B1055" s="32" t="s">
        <v/>
      </c>
      <c r="C1055" s="23" t="s">
        <v/>
      </c>
      <c r="D1055" s="60" t="s">
        <v>5630</v>
      </c>
      <c r="E1055" s="65">
        <v/>
      </c>
      <c r="F1055" s="66">
        <v>4.22</v>
      </c>
      <c r="G1055" s="67">
        <v/>
      </c>
      <c r="H1055" s="68">
        <v>22.600</v>
      </c>
      <c r="I1055" s="69">
        <f>ROUND(PRODUCT(E1055:H1055,-1),2)</f>
        <v>-95.37</v>
      </c>
      <c r="J1055" s="32">
        <v/>
      </c>
      <c r="K1055" s="32">
        <f/>
        <v/>
      </c>
      <c r="L1055" s="32" t="s">
        <v/>
      </c>
      <c r="M1055" s="32" t="s">
        <v>5637</v>
      </c>
      <c r="N1055" s="32" t="s">
        <v/>
      </c>
      <!--$VAR_NUOVA_CELLA_PREZZI$-->
    </row>
    <row r="1056" spans="1:16" ht="10.5" customHeight="1" thickTop="1" thickBot="1">
      <c r="B1056" s="32" t="s">
        <v/>
      </c>
      <c r="C1056" s="23" t="s">
        <v/>
      </c>
      <c r="D1056" s="23" t="s">
        <v>5638</v>
      </c>
      <c r="E1056" s="32">
        <v/>
      </c>
      <c r="F1056" s="33">
        <v/>
      </c>
      <c r="G1056" s="34">
        <v/>
      </c>
      <c r="H1056" s="35">
        <v>0</v>
      </c>
      <c r="I1056" s="36">
        <f>ROUND(PRODUCT(E1056:H1056),2)</f>
        <v>0.00</v>
      </c>
      <c r="J1056" s="32">
        <v/>
      </c>
      <c r="K1056" s="32">
        <f/>
        <v/>
      </c>
      <c r="L1056" s="32" t="s">
        <v/>
      </c>
      <c r="M1056" s="32" t="s">
        <v/>
      </c>
      <c r="N1056" s="32" t="s">
        <v/>
      </c>
      <!--$VAR_NUOVA_CELLA_PREZZI$-->
    </row>
    <row r="1057" spans="1:16" ht="10.5" customHeight="1" thickTop="1" thickBot="1">
      <c r="B1057" s="32" t="s">
        <v/>
      </c>
      <c r="C1057" s="23" t="s">
        <v/>
      </c>
      <c r="D1057" s="23" t="s">
        <v>5645</v>
      </c>
      <c r="E1057" s="32">
        <v>2.00</v>
      </c>
      <c r="F1057" s="33">
        <v>4.33</v>
      </c>
      <c r="G1057" s="34">
        <v/>
      </c>
      <c r="H1057" s="35">
        <v>22.600</v>
      </c>
      <c r="I1057" s="36">
        <f>ROUND(PRODUCT(E1057:H1057),2)</f>
        <v>195.72</v>
      </c>
      <c r="J1057" s="32">
        <v/>
      </c>
      <c r="K1057" s="32">
        <f/>
        <v/>
      </c>
      <c r="L1057" s="32" t="s">
        <v/>
      </c>
      <c r="M1057" s="32" t="s">
        <v/>
      </c>
      <c r="N1057" s="32" t="s">
        <v/>
      </c>
      <!--$VAR_NUOVA_CELLA_PREZZI$-->
    </row>
    <row r="1058" spans="1:16" ht="10.5" customHeight="1" thickTop="1" thickBot="1">
      <c r="B1058" s="32" t="s">
        <v/>
      </c>
      <c r="C1058" s="23" t="s">
        <v/>
      </c>
      <c r="D1058" s="23" t="s">
        <v>5652</v>
      </c>
      <c r="E1058" s="32">
        <v>2.00</v>
      </c>
      <c r="F1058" s="33">
        <v>3.67</v>
      </c>
      <c r="G1058" s="34">
        <v/>
      </c>
      <c r="H1058" s="35">
        <v>22.600</v>
      </c>
      <c r="I1058" s="36">
        <f>ROUND(PRODUCT(E1058:H1058),2)</f>
        <v>165.88</v>
      </c>
      <c r="J1058" s="32">
        <v/>
      </c>
      <c r="K1058" s="32">
        <f/>
        <v/>
      </c>
      <c r="L1058" s="32" t="s">
        <v/>
      </c>
      <c r="M1058" s="32" t="s">
        <v/>
      </c>
      <c r="N1058" s="32" t="s">
        <v/>
      </c>
      <!--$VAR_NUOVA_CELLA_PREZZI$-->
    </row>
    <row r="1059" spans="1:16" ht="10.5" customHeight="1" thickTop="1" thickBot="1">
      <c r="B1059" s="32" t="s">
        <v/>
      </c>
      <c r="C1059" s="23" t="s">
        <v/>
      </c>
      <c r="D1059" s="23" t="s">
        <v>5659</v>
      </c>
      <c r="E1059" s="32">
        <v>2.00</v>
      </c>
      <c r="F1059" s="33">
        <v>4.34</v>
      </c>
      <c r="G1059" s="34">
        <v/>
      </c>
      <c r="H1059" s="35">
        <v>22.600</v>
      </c>
      <c r="I1059" s="36">
        <f>ROUND(PRODUCT(E1059:H1059),2)</f>
        <v>196.17</v>
      </c>
      <c r="J1059" s="32">
        <v/>
      </c>
      <c r="K1059" s="32">
        <f/>
        <v/>
      </c>
      <c r="L1059" s="32" t="s">
        <v/>
      </c>
      <c r="M1059" s="32" t="s">
        <v/>
      </c>
      <c r="N1059" s="32" t="s">
        <v/>
      </c>
      <!--$VAR_NUOVA_CELLA_PREZZI$-->
    </row>
    <row r="1060" spans="1:16" ht="10.5" customHeight="1" thickTop="1" thickBot="1">
      <c r="B1060" s="32" t="s">
        <v/>
      </c>
      <c r="C1060" s="23" t="s">
        <v/>
      </c>
      <c r="D1060" s="23" t="s">
        <v>5666</v>
      </c>
      <c r="E1060" s="32">
        <v>2.00</v>
      </c>
      <c r="F1060" s="33">
        <v>1.53</v>
      </c>
      <c r="G1060" s="34">
        <v/>
      </c>
      <c r="H1060" s="35">
        <v>22.600</v>
      </c>
      <c r="I1060" s="36">
        <f>ROUND(PRODUCT(E1060:H1060),2)</f>
        <v>69.16</v>
      </c>
      <c r="J1060" s="32">
        <v/>
      </c>
      <c r="K1060" s="32">
        <f/>
        <v/>
      </c>
      <c r="L1060" s="32" t="s">
        <v/>
      </c>
      <c r="M1060" s="32" t="s">
        <v/>
      </c>
      <c r="N1060" s="32" t="s">
        <v/>
      </c>
      <!--$VAR_NUOVA_CELLA_PREZZI$-->
    </row>
    <row r="1061" spans="1:16" ht="10.5" customHeight="1" thickTop="1" thickBot="1">
      <c r="B1061" s="32" t="s">
        <v/>
      </c>
      <c r="C1061" s="23" t="s">
        <v/>
      </c>
      <c r="D1061" s="23" t="s">
        <v>5673</v>
      </c>
      <c r="E1061" s="32">
        <v>2.00</v>
      </c>
      <c r="F1061" s="33">
        <v>4.34</v>
      </c>
      <c r="G1061" s="34">
        <v/>
      </c>
      <c r="H1061" s="35">
        <v>22.600</v>
      </c>
      <c r="I1061" s="36">
        <f>ROUND(PRODUCT(E1061:H1061),2)</f>
        <v>196.17</v>
      </c>
      <c r="J1061" s="32">
        <v/>
      </c>
      <c r="K1061" s="32">
        <f/>
        <v/>
      </c>
      <c r="L1061" s="32" t="s">
        <v/>
      </c>
      <c r="M1061" s="32" t="s">
        <v/>
      </c>
      <c r="N1061" s="32" t="s">
        <v/>
      </c>
      <!--$VAR_NUOVA_CELLA_PREZZI$-->
    </row>
    <row r="1062" spans="1:16" ht="10.5" customHeight="1" thickTop="1" thickBot="1">
      <c r="B1062" s="32" t="s">
        <v/>
      </c>
      <c r="C1062" s="23" t="s">
        <v/>
      </c>
      <c r="D1062" s="23" t="s">
        <v>5680</v>
      </c>
      <c r="E1062" s="32">
        <v>2.00</v>
      </c>
      <c r="F1062" s="33">
        <v>3.64</v>
      </c>
      <c r="G1062" s="34">
        <v/>
      </c>
      <c r="H1062" s="35">
        <v>22.600</v>
      </c>
      <c r="I1062" s="36">
        <f>ROUND(PRODUCT(E1062:H1062),2)</f>
        <v>164.53</v>
      </c>
      <c r="J1062" s="32">
        <v/>
      </c>
      <c r="K1062" s="32">
        <f/>
        <v/>
      </c>
      <c r="L1062" s="32" t="s">
        <v/>
      </c>
      <c r="M1062" s="32" t="s">
        <v/>
      </c>
      <c r="N1062" s="32" t="s">
        <v/>
      </c>
      <!--$VAR_NUOVA_CELLA_PREZZI$-->
    </row>
    <row r="1063" spans="1:16" ht="10.5" customHeight="1" thickTop="1" thickBot="1">
      <c r="B1063" s="32" t="s">
        <v/>
      </c>
      <c r="C1063" s="23" t="s">
        <v/>
      </c>
      <c r="D1063" s="23" t="s">
        <v>5687</v>
      </c>
      <c r="E1063" s="32">
        <v/>
      </c>
      <c r="F1063" s="33">
        <v/>
      </c>
      <c r="G1063" s="34">
        <v/>
      </c>
      <c r="H1063" s="35">
        <v>0</v>
      </c>
      <c r="I1063" s="36">
        <f>ROUND(PRODUCT(E1063:H1063),2)</f>
        <v>0.00</v>
      </c>
      <c r="J1063" s="32">
        <v/>
      </c>
      <c r="K1063" s="32">
        <f/>
        <v/>
      </c>
      <c r="L1063" s="32" t="s">
        <v/>
      </c>
      <c r="M1063" s="32" t="s">
        <v/>
      </c>
      <c r="N1063" s="32" t="s">
        <v/>
      </c>
      <!--$VAR_NUOVA_CELLA_PREZZI$-->
    </row>
    <row r="1064" spans="1:16" ht="10.5" customHeight="1" thickTop="1" thickBot="1">
      <c r="B1064" s="32" t="s">
        <v/>
      </c>
      <c r="C1064" s="23" t="s">
        <v/>
      </c>
      <c r="D1064" s="23" t="s">
        <v>5694</v>
      </c>
      <c r="E1064" s="32">
        <v>2.00</v>
      </c>
      <c r="F1064" s="33">
        <v>4.31</v>
      </c>
      <c r="G1064" s="34">
        <v/>
      </c>
      <c r="H1064" s="35">
        <v>22.600</v>
      </c>
      <c r="I1064" s="36">
        <f>ROUND(PRODUCT(E1064:H1064),2)</f>
        <v>194.81</v>
      </c>
      <c r="J1064" s="32">
        <v/>
      </c>
      <c r="K1064" s="32">
        <f/>
        <v/>
      </c>
      <c r="L1064" s="32" t="s">
        <v/>
      </c>
      <c r="M1064" s="32" t="s">
        <v/>
      </c>
      <c r="N1064" s="32" t="s">
        <v/>
      </c>
      <!--$VAR_NUOVA_CELLA_PREZZI$-->
    </row>
    <row r="1065" spans="1:16" ht="10.5" customHeight="1" thickTop="1" thickBot="1">
      <c r="B1065" s="32" t="s">
        <v/>
      </c>
      <c r="C1065" s="23" t="s">
        <v/>
      </c>
      <c r="D1065" s="23" t="s">
        <v>5701</v>
      </c>
      <c r="E1065" s="32">
        <v>2.00</v>
      </c>
      <c r="F1065" s="33">
        <v>3.69</v>
      </c>
      <c r="G1065" s="34">
        <v/>
      </c>
      <c r="H1065" s="35">
        <v>22.600</v>
      </c>
      <c r="I1065" s="36">
        <f>ROUND(PRODUCT(E1065:H1065),2)</f>
        <v>166.79</v>
      </c>
      <c r="J1065" s="32">
        <v/>
      </c>
      <c r="K1065" s="32">
        <f/>
        <v/>
      </c>
      <c r="L1065" s="32" t="s">
        <v/>
      </c>
      <c r="M1065" s="32" t="s">
        <v/>
      </c>
      <c r="N1065" s="32" t="s">
        <v/>
      </c>
      <!--$VAR_NUOVA_CELLA_PREZZI$-->
    </row>
    <row r="1066" spans="1:16" ht="10.5" customHeight="1" thickTop="1" thickBot="1">
      <c r="B1066" s="32" t="s">
        <v/>
      </c>
      <c r="C1066" s="23" t="s">
        <v/>
      </c>
      <c r="D1066" s="23" t="s">
        <v>5708</v>
      </c>
      <c r="E1066" s="32">
        <v>2.00</v>
      </c>
      <c r="F1066" s="33">
        <v>4.36</v>
      </c>
      <c r="G1066" s="34">
        <v/>
      </c>
      <c r="H1066" s="35">
        <v>22.600</v>
      </c>
      <c r="I1066" s="36">
        <f>ROUND(PRODUCT(E1066:H1066),2)</f>
        <v>197.07</v>
      </c>
      <c r="J1066" s="32">
        <v/>
      </c>
      <c r="K1066" s="32">
        <f/>
        <v/>
      </c>
      <c r="L1066" s="32" t="s">
        <v/>
      </c>
      <c r="M1066" s="32" t="s">
        <v/>
      </c>
      <c r="N1066" s="32" t="s">
        <v/>
      </c>
      <!--$VAR_NUOVA_CELLA_PREZZI$-->
    </row>
    <row r="1067" spans="1:16" ht="10.5" customHeight="1" thickTop="1" thickBot="1">
      <c r="B1067" s="32" t="s">
        <v/>
      </c>
      <c r="C1067" s="23" t="s">
        <v/>
      </c>
      <c r="D1067" s="23" t="s">
        <v>5715</v>
      </c>
      <c r="E1067" s="32">
        <v>2.00</v>
      </c>
      <c r="F1067" s="33">
        <v>5.47</v>
      </c>
      <c r="G1067" s="34">
        <v/>
      </c>
      <c r="H1067" s="35">
        <v>22.600</v>
      </c>
      <c r="I1067" s="36">
        <f>ROUND(PRODUCT(E1067:H1067),2)</f>
        <v>247.24</v>
      </c>
      <c r="J1067" s="32">
        <v/>
      </c>
      <c r="K1067" s="32">
        <f/>
        <v/>
      </c>
      <c r="L1067" s="32" t="s">
        <v/>
      </c>
      <c r="M1067" s="32" t="s">
        <v/>
      </c>
      <c r="N1067" s="32" t="s">
        <v/>
      </c>
      <!--$VAR_NUOVA_CELLA_PREZZI$-->
    </row>
    <row r="1068" spans="1:16" ht="10.5" customHeight="1" thickTop="1" thickBot="1">
      <c r="B1068" s="32" t="s">
        <v/>
      </c>
      <c r="C1068" s="23" t="s">
        <v/>
      </c>
      <c r="D1068" s="23" t="s">
        <v>5722</v>
      </c>
      <c r="E1068" s="32">
        <v>2.00</v>
      </c>
      <c r="F1068" s="33">
        <v>8.36</v>
      </c>
      <c r="G1068" s="34">
        <v/>
      </c>
      <c r="H1068" s="35">
        <v>22.600</v>
      </c>
      <c r="I1068" s="36">
        <f>ROUND(PRODUCT(E1068:H1068),2)</f>
        <v>377.87</v>
      </c>
      <c r="J1068" s="32">
        <v/>
      </c>
      <c r="K1068" s="32">
        <f/>
        <v/>
      </c>
      <c r="L1068" s="32" t="s">
        <v/>
      </c>
      <c r="M1068" s="32" t="s">
        <v/>
      </c>
      <c r="N1068" s="32" t="s">
        <v/>
      </c>
      <!--$VAR_NUOVA_CELLA_PREZZI$-->
    </row>
    <row r="1069" spans="1:16" ht="10.5" customHeight="1" thickTop="1" thickBot="1">
      <c r="B1069" s="32" t="s">
        <v/>
      </c>
      <c r="C1069" s="23" t="s">
        <v/>
      </c>
      <c r="D1069" s="23" t="s">
        <v>5729</v>
      </c>
      <c r="E1069" s="32">
        <v>2.00</v>
      </c>
      <c r="F1069" s="33">
        <v>5.61</v>
      </c>
      <c r="G1069" s="34">
        <v/>
      </c>
      <c r="H1069" s="35">
        <v>22.600</v>
      </c>
      <c r="I1069" s="36">
        <f>ROUND(PRODUCT(E1069:H1069),2)</f>
        <v>253.57</v>
      </c>
      <c r="J1069" s="32">
        <v/>
      </c>
      <c r="K1069" s="32">
        <f/>
        <v/>
      </c>
      <c r="L1069" s="32" t="s">
        <v/>
      </c>
      <c r="M1069" s="32" t="s">
        <v/>
      </c>
      <c r="N1069" s="32" t="s">
        <v/>
      </c>
      <!--$VAR_NUOVA_CELLA_PREZZI$-->
    </row>
    <row r="1070" spans="1:16" ht="10.5" customHeight="1" thickTop="1" thickBot="1">
      <c r="B1070" s="32" t="s">
        <v/>
      </c>
      <c r="C1070" s="23" t="s">
        <v/>
      </c>
      <c r="D1070" s="23" t="s">
        <v>5736</v>
      </c>
      <c r="E1070" s="32">
        <v>2.00</v>
      </c>
      <c r="F1070" s="33">
        <v>2.87</v>
      </c>
      <c r="G1070" s="34">
        <v/>
      </c>
      <c r="H1070" s="35">
        <v>22.600</v>
      </c>
      <c r="I1070" s="36">
        <f>ROUND(PRODUCT(E1070:H1070),2)</f>
        <v>129.72</v>
      </c>
      <c r="J1070" s="32">
        <v/>
      </c>
      <c r="K1070" s="32">
        <f/>
        <v/>
      </c>
      <c r="L1070" s="32" t="s">
        <v/>
      </c>
      <c r="M1070" s="32" t="s">
        <v/>
      </c>
      <c r="N1070" s="32" t="s">
        <v/>
      </c>
      <!--$VAR_NUOVA_CELLA_PREZZI$-->
    </row>
    <row r="1071" spans="1:16" ht="10.5" customHeight="1" thickTop="1" thickBot="1">
      <c r="B1071" s="32" t="s">
        <v/>
      </c>
      <c r="C1071" s="23" t="s">
        <v/>
      </c>
      <c r="D1071" s="23" t="s">
        <v>5743</v>
      </c>
      <c r="E1071" s="32">
        <v>2.00</v>
      </c>
      <c r="F1071" s="33">
        <v>4.71</v>
      </c>
      <c r="G1071" s="34">
        <v/>
      </c>
      <c r="H1071" s="35">
        <v>22.600</v>
      </c>
      <c r="I1071" s="36">
        <f>ROUND(PRODUCT(E1071:H1071),2)</f>
        <v>212.89</v>
      </c>
      <c r="J1071" s="32">
        <v/>
      </c>
      <c r="K1071" s="32">
        <f/>
        <v/>
      </c>
      <c r="L1071" s="32" t="s">
        <v/>
      </c>
      <c r="M1071" s="32" t="s">
        <v/>
      </c>
      <c r="N1071" s="32" t="s">
        <v/>
      </c>
      <!--$VAR_NUOVA_CELLA_PREZZI$-->
    </row>
    <row r="1072" spans="1:16" ht="10.5" customHeight="1" thickTop="1" thickBot="1">
      <c r="B1072" s="32" t="s">
        <v/>
      </c>
      <c r="C1072" s="23" t="s">
        <v/>
      </c>
      <c r="D1072" s="23" t="s">
        <v>5750</v>
      </c>
      <c r="E1072" s="32">
        <v>2.00</v>
      </c>
      <c r="F1072" s="33">
        <v>10.09</v>
      </c>
      <c r="G1072" s="34">
        <v/>
      </c>
      <c r="H1072" s="35">
        <v>22.600</v>
      </c>
      <c r="I1072" s="36">
        <f>ROUND(PRODUCT(E1072:H1072),2)</f>
        <v>456.07</v>
      </c>
      <c r="J1072" s="32">
        <v/>
      </c>
      <c r="K1072" s="32">
        <f/>
        <v/>
      </c>
      <c r="L1072" s="32" t="s">
        <v/>
      </c>
      <c r="M1072" s="32" t="s">
        <v/>
      </c>
      <c r="N1072" s="32" t="s">
        <v/>
      </c>
      <!--$VAR_NUOVA_CELLA_PREZZI$-->
    </row>
    <row r="1073" spans="1:16" ht="10.5" customHeight="1" thickTop="1" thickBot="1">
      <c r="B1073" s="32" t="s">
        <v/>
      </c>
      <c r="C1073" s="23" t="s">
        <v/>
      </c>
      <c r="D1073" s="23" t="s">
        <v>5757</v>
      </c>
      <c r="E1073" s="32">
        <v>2.00</v>
      </c>
      <c r="F1073" s="33">
        <v>4.83</v>
      </c>
      <c r="G1073" s="34">
        <v/>
      </c>
      <c r="H1073" s="35">
        <v>22.600</v>
      </c>
      <c r="I1073" s="36">
        <f>ROUND(PRODUCT(E1073:H1073),2)</f>
        <v>218.32</v>
      </c>
      <c r="J1073" s="32">
        <v/>
      </c>
      <c r="K1073" s="32">
        <f/>
        <v/>
      </c>
      <c r="L1073" s="32" t="s">
        <v/>
      </c>
      <c r="M1073" s="32" t="s">
        <v/>
      </c>
      <c r="N1073" s="32" t="s">
        <v/>
      </c>
      <!--$VAR_NUOVA_CELLA_PREZZI$-->
    </row>
    <row r="1074" spans="1:16" ht="10.5" customHeight="1" thickTop="1" thickBot="1">
      <c r="B1074" s="32" t="s">
        <v/>
      </c>
      <c r="C1074" s="23" t="s">
        <v/>
      </c>
      <c r="D1074" s="23" t="s">
        <v>5764</v>
      </c>
      <c r="E1074" s="32">
        <v>2.00</v>
      </c>
      <c r="F1074" s="33">
        <v>4.63</v>
      </c>
      <c r="G1074" s="34">
        <v/>
      </c>
      <c r="H1074" s="35">
        <v>22.600</v>
      </c>
      <c r="I1074" s="36">
        <f>ROUND(PRODUCT(E1074:H1074),2)</f>
        <v>209.28</v>
      </c>
      <c r="J1074" s="32">
        <v/>
      </c>
      <c r="K1074" s="32">
        <f/>
        <v/>
      </c>
      <c r="L1074" s="32" t="s">
        <v/>
      </c>
      <c r="M1074" s="32" t="s">
        <v/>
      </c>
      <c r="N1074" s="32" t="s">
        <v/>
      </c>
      <!--$VAR_NUOVA_CELLA_PREZZI$-->
    </row>
    <row r="1075" spans="1:16" ht="10.5" customHeight="1" thickTop="1" thickBot="1">
      <c r="B1075" s="32" t="s">
        <v/>
      </c>
      <c r="C1075" s="23" t="s">
        <v/>
      </c>
      <c r="D1075" s="23" t="s">
        <v>5771</v>
      </c>
      <c r="E1075" s="32">
        <v>2.00</v>
      </c>
      <c r="F1075" s="33">
        <v>5.86</v>
      </c>
      <c r="G1075" s="34">
        <v/>
      </c>
      <c r="H1075" s="35">
        <v>22.600</v>
      </c>
      <c r="I1075" s="36">
        <f>ROUND(PRODUCT(E1075:H1075),2)</f>
        <v>264.87</v>
      </c>
      <c r="J1075" s="32">
        <v/>
      </c>
      <c r="K1075" s="32">
        <f/>
        <v/>
      </c>
      <c r="L1075" s="32" t="s">
        <v/>
      </c>
      <c r="M1075" s="32" t="s">
        <v/>
      </c>
      <c r="N1075" s="32" t="s">
        <v/>
      </c>
      <!--$VAR_NUOVA_CELLA_PREZZI$-->
    </row>
    <row r="1076" spans="1:16" ht="10.5" customHeight="1" thickTop="1" thickBot="1">
      <c r="B1076" s="32" t="s">
        <v/>
      </c>
      <c r="C1076" s="23" t="s">
        <v/>
      </c>
      <c r="D1076" s="23" t="s">
        <v>5778</v>
      </c>
      <c r="E1076" s="32">
        <v>2.00</v>
      </c>
      <c r="F1076" s="33">
        <v>3.21</v>
      </c>
      <c r="G1076" s="34">
        <v/>
      </c>
      <c r="H1076" s="35">
        <v>22.600</v>
      </c>
      <c r="I1076" s="36">
        <f>ROUND(PRODUCT(E1076:H1076),2)</f>
        <v>145.09</v>
      </c>
      <c r="J1076" s="32">
        <v/>
      </c>
      <c r="K1076" s="32">
        <f/>
        <v/>
      </c>
      <c r="L1076" s="32" t="s">
        <v/>
      </c>
      <c r="M1076" s="32" t="s">
        <v/>
      </c>
      <c r="N1076" s="32" t="s">
        <v/>
      </c>
      <!--$VAR_NUOVA_CELLA_PREZZI$-->
    </row>
    <row r="1077" spans="1:16" ht="10.5" customHeight="1" thickTop="1" thickBot="1">
      <c r="B1077" s="32" t="s">
        <v/>
      </c>
      <c r="C1077" s="23" t="s">
        <v/>
      </c>
      <c r="D1077" s="23" t="s">
        <v>5785</v>
      </c>
      <c r="E1077" s="32">
        <v>2.00</v>
      </c>
      <c r="F1077" s="33">
        <v>3.83</v>
      </c>
      <c r="G1077" s="34">
        <v/>
      </c>
      <c r="H1077" s="35">
        <v>22.600</v>
      </c>
      <c r="I1077" s="36">
        <f>ROUND(PRODUCT(E1077:H1077),2)</f>
        <v>173.12</v>
      </c>
      <c r="J1077" s="32">
        <v/>
      </c>
      <c r="K1077" s="32">
        <f/>
        <v/>
      </c>
      <c r="L1077" s="32" t="s">
        <v/>
      </c>
      <c r="M1077" s="32" t="s">
        <v/>
      </c>
      <c r="N1077" s="32" t="s">
        <v/>
      </c>
      <!--$VAR_NUOVA_CELLA_PREZZI$-->
    </row>
    <row r="1078" spans="1:16" ht="10.5" customHeight="1" thickTop="1" thickBot="1">
      <c r="B1078" s="32" t="s">
        <v/>
      </c>
      <c r="C1078" s="23" t="s">
        <v/>
      </c>
      <c r="D1078" s="23" t="s">
        <v>5792</v>
      </c>
      <c r="E1078" s="32">
        <v>2.00</v>
      </c>
      <c r="F1078" s="33">
        <v>3.16</v>
      </c>
      <c r="G1078" s="34">
        <v/>
      </c>
      <c r="H1078" s="35">
        <v>22.600</v>
      </c>
      <c r="I1078" s="36">
        <f>ROUND(PRODUCT(E1078:H1078),2)</f>
        <v>142.83</v>
      </c>
      <c r="J1078" s="32">
        <v/>
      </c>
      <c r="K1078" s="32">
        <f/>
        <v/>
      </c>
      <c r="L1078" s="32" t="s">
        <v/>
      </c>
      <c r="M1078" s="32" t="s">
        <v/>
      </c>
      <c r="N1078" s="32" t="s">
        <v/>
      </c>
      <!--$VAR_NUOVA_CELLA_PREZZI$-->
    </row>
    <row r="1079" spans="1:16" ht="10.5" customHeight="1" thickTop="1" thickBot="1">
      <c r="B1079" s="32" t="s">
        <v/>
      </c>
      <c r="C1079" s="23" t="s">
        <v/>
      </c>
      <c r="D1079" s="23" t="s">
        <v>5799</v>
      </c>
      <c r="E1079" s="32">
        <v>2.00</v>
      </c>
      <c r="F1079" s="33">
        <v>5.63</v>
      </c>
      <c r="G1079" s="34">
        <v/>
      </c>
      <c r="H1079" s="35">
        <v>22.600</v>
      </c>
      <c r="I1079" s="36">
        <f>ROUND(PRODUCT(E1079:H1079),2)</f>
        <v>254.48</v>
      </c>
      <c r="J1079" s="32">
        <v/>
      </c>
      <c r="K1079" s="32">
        <f/>
        <v/>
      </c>
      <c r="L1079" s="32" t="s">
        <v/>
      </c>
      <c r="M1079" s="32" t="s">
        <v/>
      </c>
      <c r="N1079" s="32" t="s">
        <v/>
      </c>
      <!--$VAR_NUOVA_CELLA_PREZZI$-->
    </row>
    <row r="1080" spans="1:16" ht="10.5" customHeight="1" thickTop="1" thickBot="1">
      <c r="B1080" s="32" t="s">
        <v/>
      </c>
      <c r="C1080" s="23" t="s">
        <v/>
      </c>
      <c r="D1080" s="23" t="s">
        <v>5806</v>
      </c>
      <c r="E1080" s="32">
        <v>2.00</v>
      </c>
      <c r="F1080" s="33">
        <v>7.48</v>
      </c>
      <c r="G1080" s="34">
        <v/>
      </c>
      <c r="H1080" s="35">
        <v>22.600</v>
      </c>
      <c r="I1080" s="36">
        <f>ROUND(PRODUCT(E1080:H1080),2)</f>
        <v>338.10</v>
      </c>
      <c r="J1080" s="32">
        <v/>
      </c>
      <c r="K1080" s="32">
        <f/>
        <v/>
      </c>
      <c r="L1080" s="32" t="s">
        <v/>
      </c>
      <c r="M1080" s="32" t="s">
        <v/>
      </c>
      <c r="N1080" s="32" t="s">
        <v/>
      </c>
      <!--$VAR_NUOVA_CELLA_PREZZI$-->
    </row>
    <row r="1081" spans="1:16" ht="10.5" customHeight="1" thickTop="1" thickBot="1">
      <c r="B1081" s="32" t="s">
        <v/>
      </c>
      <c r="C1081" s="23" t="s">
        <v/>
      </c>
      <c r="D1081" s="23" t="s">
        <v>5813</v>
      </c>
      <c r="E1081" s="32">
        <v>2.00</v>
      </c>
      <c r="F1081" s="33">
        <v>5.88</v>
      </c>
      <c r="G1081" s="34">
        <v/>
      </c>
      <c r="H1081" s="35">
        <v>22.600</v>
      </c>
      <c r="I1081" s="36">
        <f>ROUND(PRODUCT(E1081:H1081),2)</f>
        <v>265.78</v>
      </c>
      <c r="J1081" s="32">
        <v/>
      </c>
      <c r="K1081" s="32">
        <f/>
        <v/>
      </c>
      <c r="L1081" s="32" t="s">
        <v/>
      </c>
      <c r="M1081" s="32" t="s">
        <v/>
      </c>
      <c r="N1081" s="32" t="s">
        <v/>
      </c>
      <!--$VAR_NUOVA_CELLA_PREZZI$-->
    </row>
    <row r="1082" spans="1:16" ht="10.5" customHeight="1" thickTop="1" thickBot="1">
      <c r="B1082" s="32" t="s">
        <v/>
      </c>
      <c r="C1082" s="23" t="s">
        <v/>
      </c>
      <c r="D1082" s="23" t="s">
        <v>5820</v>
      </c>
      <c r="E1082" s="32">
        <v>2.00</v>
      </c>
      <c r="F1082" s="33">
        <v>7.41</v>
      </c>
      <c r="G1082" s="34">
        <v/>
      </c>
      <c r="H1082" s="35">
        <v>22.600</v>
      </c>
      <c r="I1082" s="36">
        <f>ROUND(PRODUCT(E1082:H1082),2)</f>
        <v>334.93</v>
      </c>
      <c r="J1082" s="32">
        <v/>
      </c>
      <c r="K1082" s="32">
        <f/>
        <v/>
      </c>
      <c r="L1082" s="32" t="s">
        <v/>
      </c>
      <c r="M1082" s="32" t="s">
        <v/>
      </c>
      <c r="N1082" s="32" t="s">
        <v/>
      </c>
      <!--$VAR_NUOVA_CELLA_PREZZI$-->
    </row>
    <row r="1083" spans="1:16" ht="10.5" customHeight="1" thickTop="1" thickBot="1">
      <c r="B1083" s="32" t="s">
        <v/>
      </c>
      <c r="C1083" s="23" t="s">
        <v/>
      </c>
      <c r="D1083" s="23" t="s">
        <v>5827</v>
      </c>
      <c r="E1083" s="32">
        <v>2.00</v>
      </c>
      <c r="F1083" s="33">
        <v>4.77</v>
      </c>
      <c r="G1083" s="34">
        <v/>
      </c>
      <c r="H1083" s="35">
        <v>22.600</v>
      </c>
      <c r="I1083" s="36">
        <f>ROUND(PRODUCT(E1083:H1083),2)</f>
        <v>215.60</v>
      </c>
      <c r="J1083" s="32">
        <v/>
      </c>
      <c r="K1083" s="32">
        <f/>
        <v/>
      </c>
      <c r="L1083" s="32" t="s">
        <v/>
      </c>
      <c r="M1083" s="32" t="s">
        <v/>
      </c>
      <c r="N1083" s="32" t="s">
        <v/>
      </c>
      <!--$VAR_NUOVA_CELLA_PREZZI$-->
    </row>
    <row r="1084" spans="1:16" ht="10.5" customHeight="1" thickTop="1" thickBot="1">
      <c r="B1084" s="32" t="s">
        <v/>
      </c>
      <c r="C1084" s="23" t="s">
        <v/>
      </c>
      <c r="D1084" s="23" t="s">
        <v>5834</v>
      </c>
      <c r="E1084" s="32">
        <v/>
      </c>
      <c r="F1084" s="33">
        <v/>
      </c>
      <c r="G1084" s="34">
        <v/>
      </c>
      <c r="H1084" s="35">
        <v>0</v>
      </c>
      <c r="I1084" s="36">
        <f>ROUND(PRODUCT(E1084:H1084),2)</f>
        <v>0.00</v>
      </c>
      <c r="J1084" s="32">
        <v/>
      </c>
      <c r="K1084" s="32">
        <f/>
        <v/>
      </c>
      <c r="L1084" s="32" t="s">
        <v/>
      </c>
      <c r="M1084" s="32" t="s">
        <v/>
      </c>
      <c r="N1084" s="32" t="s">
        <v/>
      </c>
      <!--$VAR_NUOVA_CELLA_PREZZI$-->
    </row>
    <row r="1085" spans="1:16" ht="10.5" customHeight="1" thickTop="1" thickBot="1">
      <c r="B1085" s="32" t="s">
        <v/>
      </c>
      <c r="C1085" s="23" t="s">
        <v/>
      </c>
      <c r="D1085" s="23" t="s">
        <v>5841</v>
      </c>
      <c r="E1085" s="32">
        <v>2.00</v>
      </c>
      <c r="F1085" s="33">
        <v>13.01</v>
      </c>
      <c r="G1085" s="34">
        <v/>
      </c>
      <c r="H1085" s="35">
        <v>22.600</v>
      </c>
      <c r="I1085" s="36">
        <f>ROUND(PRODUCT(E1085:H1085),2)</f>
        <v>588.05</v>
      </c>
      <c r="J1085" s="32">
        <v/>
      </c>
      <c r="K1085" s="32">
        <f/>
        <v/>
      </c>
      <c r="L1085" s="32" t="s">
        <v/>
      </c>
      <c r="M1085" s="32" t="s">
        <v/>
      </c>
      <c r="N1085" s="32" t="s">
        <v/>
      </c>
      <!--$VAR_NUOVA_CELLA_PREZZI$-->
    </row>
    <row r="1086" spans="1:16" ht="10.5" customHeight="1" thickTop="1" thickBot="1">
      <c r="B1086" s="32" t="s">
        <v/>
      </c>
      <c r="C1086" s="23" t="s">
        <v/>
      </c>
      <c r="D1086" s="23" t="s">
        <v>5848</v>
      </c>
      <c r="E1086" s="32">
        <v>2.00</v>
      </c>
      <c r="F1086" s="33">
        <v>9.57</v>
      </c>
      <c r="G1086" s="34">
        <v/>
      </c>
      <c r="H1086" s="35">
        <v>22.600</v>
      </c>
      <c r="I1086" s="36">
        <f>ROUND(PRODUCT(E1086:H1086),2)</f>
        <v>432.56</v>
      </c>
      <c r="J1086" s="32">
        <v/>
      </c>
      <c r="K1086" s="32">
        <f/>
        <v/>
      </c>
      <c r="L1086" s="32" t="s">
        <v/>
      </c>
      <c r="M1086" s="32" t="s">
        <v/>
      </c>
      <c r="N1086" s="32" t="s">
        <v/>
      </c>
      <!--$VAR_NUOVA_CELLA_PREZZI$-->
    </row>
    <row r="1087" spans="1:16" ht="10.5" customHeight="1" thickTop="1" thickBot="1">
      <c r="B1087" s="32" t="s">
        <v/>
      </c>
      <c r="C1087" s="23" t="s">
        <v/>
      </c>
      <c r="D1087" s="23" t="s">
        <v>5855</v>
      </c>
      <c r="E1087" s="32">
        <v/>
      </c>
      <c r="F1087" s="33">
        <v/>
      </c>
      <c r="G1087" s="34">
        <v/>
      </c>
      <c r="H1087" s="35">
        <v>0</v>
      </c>
      <c r="I1087" s="36">
        <f>ROUND(PRODUCT(E1087:H1087),2)</f>
        <v>0.00</v>
      </c>
      <c r="J1087" s="32">
        <v/>
      </c>
      <c r="K1087" s="32">
        <f/>
        <v/>
      </c>
      <c r="L1087" s="32" t="s">
        <v/>
      </c>
      <c r="M1087" s="32" t="s">
        <v/>
      </c>
      <c r="N1087" s="32" t="s">
        <v/>
      </c>
      <!--$VAR_NUOVA_CELLA_PREZZI$-->
    </row>
    <row r="1088" spans="1:16" ht="10.5" customHeight="1" thickTop="1" thickBot="1">
      <c r="B1088" s="32" t="s">
        <v/>
      </c>
      <c r="C1088" s="23" t="s">
        <v/>
      </c>
      <c r="D1088" s="23" t="s">
        <v>5862</v>
      </c>
      <c r="E1088" s="32">
        <v/>
      </c>
      <c r="F1088" s="33">
        <v/>
      </c>
      <c r="G1088" s="34">
        <v/>
      </c>
      <c r="H1088" s="35">
        <v>0</v>
      </c>
      <c r="I1088" s="36">
        <f>ROUND(PRODUCT(E1088:H1088),2)</f>
        <v>0.00</v>
      </c>
      <c r="J1088" s="32">
        <v/>
      </c>
      <c r="K1088" s="32">
        <f/>
        <v/>
      </c>
      <c r="L1088" s="32" t="s">
        <v/>
      </c>
      <c r="M1088" s="32" t="s">
        <v/>
      </c>
      <c r="N1088" s="32" t="s">
        <v/>
      </c>
      <!--$VAR_NUOVA_CELLA_PREZZI$-->
    </row>
    <row r="1089" spans="1:16" ht="10.5" customHeight="1" thickTop="1" thickBot="1">
      <c r="B1089" s="32" t="s">
        <v/>
      </c>
      <c r="C1089" s="23" t="s">
        <v/>
      </c>
      <c r="D1089" s="23" t="s">
        <v>5869</v>
      </c>
      <c r="E1089" s="32">
        <v/>
      </c>
      <c r="F1089" s="33">
        <v/>
      </c>
      <c r="G1089" s="34">
        <v/>
      </c>
      <c r="H1089" s="35">
        <v>0</v>
      </c>
      <c r="I1089" s="36">
        <f>ROUND(PRODUCT(E1089:H1089),2)</f>
        <v>0.00</v>
      </c>
      <c r="J1089" s="32">
        <v/>
      </c>
      <c r="K1089" s="32">
        <f/>
        <v/>
      </c>
      <c r="L1089" s="32" t="s">
        <v/>
      </c>
      <c r="M1089" s="32" t="s">
        <v/>
      </c>
      <c r="N1089" s="32" t="s">
        <v/>
      </c>
      <!--$VAR_NUOVA_CELLA_PREZZI$-->
    </row>
    <row r="1090" spans="1:16" ht="10.5" customHeight="1" thickTop="1" thickBot="1">
      <c r="B1090" s="32" t="s">
        <v/>
      </c>
      <c r="C1090" s="23" t="s">
        <v/>
      </c>
      <c r="D1090" s="23" t="s">
        <v>5876</v>
      </c>
      <c r="E1090" s="32">
        <v/>
      </c>
      <c r="F1090" s="33">
        <v>3.99</v>
      </c>
      <c r="G1090" s="34">
        <v/>
      </c>
      <c r="H1090" s="35">
        <v/>
      </c>
      <c r="I1090" s="36">
        <f>ROUND(PRODUCT(E1090:H1090),2)</f>
        <v>3.99</v>
      </c>
      <c r="J1090" s="32">
        <v/>
      </c>
      <c r="K1090" s="32">
        <f/>
        <v/>
      </c>
      <c r="L1090" s="32" t="s">
        <v/>
      </c>
      <c r="M1090" s="32" t="s">
        <v/>
      </c>
      <c r="N1090" s="32" t="s">
        <v/>
      </c>
      <!--$VAR_NUOVA_CELLA_PREZZI$-->
    </row>
    <row r="1091" spans="1:16" ht="10.5" customHeight="1" thickTop="1" thickBot="1">
      <c r="B1091" s="32" t="s">
        <v/>
      </c>
      <c r="C1091" s="23" t="s">
        <v/>
      </c>
      <c r="D1091" s="23" t="s">
        <v>5883</v>
      </c>
      <c r="E1091" s="32">
        <v/>
      </c>
      <c r="F1091" s="33">
        <v/>
      </c>
      <c r="G1091" s="34">
        <v/>
      </c>
      <c r="H1091" s="35">
        <v>0</v>
      </c>
      <c r="I1091" s="36">
        <f>ROUND(PRODUCT(E1091:H1091),2)</f>
        <v>0.00</v>
      </c>
      <c r="J1091" s="32">
        <v/>
      </c>
      <c r="K1091" s="32">
        <f/>
        <v/>
      </c>
      <c r="L1091" s="32" t="s">
        <v/>
      </c>
      <c r="M1091" s="32" t="s">
        <v/>
      </c>
      <c r="N1091" s="32" t="s">
        <v/>
      </c>
      <!--$VAR_NUOVA_CELLA_PREZZI$-->
    </row>
    <row r="1092" spans="1:16" ht="10.5" customHeight="1" thickTop="1" thickBot="1">
      <c r="B1092" s="32" t="s">
        <v/>
      </c>
      <c r="C1092" s="23" t="s">
        <v/>
      </c>
      <c r="D1092" s="23" t="s">
        <v>5890</v>
      </c>
      <c r="E1092" s="32">
        <v>4.00</v>
      </c>
      <c r="F1092" s="33">
        <v>3.99</v>
      </c>
      <c r="G1092" s="34">
        <v>0.100</v>
      </c>
      <c r="H1092" s="35">
        <v>80.000</v>
      </c>
      <c r="I1092" s="36">
        <f>ROUND(PRODUCT(E1092:H1092),2)</f>
        <v>127.68</v>
      </c>
      <c r="J1092" s="32">
        <v/>
      </c>
      <c r="K1092" s="32">
        <f/>
        <v/>
      </c>
      <c r="L1092" s="32" t="s">
        <v/>
      </c>
      <c r="M1092" s="32" t="s">
        <v/>
      </c>
      <c r="N1092" s="32" t="s">
        <v/>
      </c>
      <!--$VAR_NUOVA_CELLA_PREZZI$-->
    </row>
    <row r="1093" spans="1:16" ht="10.5" customHeight="1" thickTop="1" thickBot="1">
      <c r="B1093" s="32" t="s">
        <v/>
      </c>
      <c r="C1093" s="23" t="s">
        <v/>
      </c>
      <c r="D1093" s="23" t="s">
        <v>5897</v>
      </c>
      <c r="E1093" s="32">
        <v/>
      </c>
      <c r="F1093" s="33">
        <v/>
      </c>
      <c r="G1093" s="34">
        <v/>
      </c>
      <c r="H1093" s="35">
        <v>0</v>
      </c>
      <c r="I1093" s="36">
        <f>ROUND(PRODUCT(E1093:H1093),2)</f>
        <v>0.00</v>
      </c>
      <c r="J1093" s="32">
        <v/>
      </c>
      <c r="K1093" s="32">
        <f/>
        <v/>
      </c>
      <c r="L1093" s="32" t="s">
        <v/>
      </c>
      <c r="M1093" s="32" t="s">
        <v/>
      </c>
      <c r="N1093" s="32" t="s">
        <v/>
      </c>
      <!--$VAR_NUOVA_CELLA_PREZZI$-->
    </row>
    <row r="1094" spans="1:16" ht="10.5" customHeight="1" thickTop="1" thickBot="1">
      <c r="B1094" s="32" t="s">
        <v/>
      </c>
      <c r="C1094" s="23" t="s">
        <v/>
      </c>
      <c r="D1094" s="23" t="s">
        <v>5904</v>
      </c>
      <c r="E1094" s="32">
        <v/>
      </c>
      <c r="F1094" s="33">
        <v/>
      </c>
      <c r="G1094" s="34">
        <v/>
      </c>
      <c r="H1094" s="35">
        <v>0</v>
      </c>
      <c r="I1094" s="36">
        <f>ROUND(PRODUCT(E1094:H1094),2)</f>
        <v>0.00</v>
      </c>
      <c r="J1094" s="32">
        <v/>
      </c>
      <c r="K1094" s="32">
        <f/>
        <v/>
      </c>
      <c r="L1094" s="32" t="s">
        <v/>
      </c>
      <c r="M1094" s="32" t="s">
        <v/>
      </c>
      <c r="N1094" s="32" t="s">
        <v/>
      </c>
      <!--$VAR_NUOVA_CELLA_PREZZI$-->
    </row>
    <row r="1095" spans="1:16" ht="10.5" customHeight="1" thickTop="1" thickBot="1">
      <c r="B1095" s="32" t="s">
        <v/>
      </c>
      <c r="C1095" s="23" t="s">
        <v/>
      </c>
      <c r="D1095" s="23" t="s">
        <v>5911</v>
      </c>
      <c r="E1095" s="32">
        <v/>
      </c>
      <c r="F1095" s="33">
        <v>5.18</v>
      </c>
      <c r="G1095" s="34">
        <v/>
      </c>
      <c r="H1095" s="35">
        <v>68.220</v>
      </c>
      <c r="I1095" s="36">
        <f>ROUND(PRODUCT(E1095:H1095),2)</f>
        <v>353.38</v>
      </c>
      <c r="J1095" s="32">
        <v/>
      </c>
      <c r="K1095" s="32">
        <f/>
        <v/>
      </c>
      <c r="L1095" s="32" t="s">
        <v/>
      </c>
      <c r="M1095" s="32" t="s">
        <v/>
      </c>
      <c r="N1095" s="32" t="s">
        <v/>
      </c>
      <!--$VAR_NUOVA_CELLA_PREZZI$-->
    </row>
    <row r="1096" spans="1:16" ht="10.5" customHeight="1" thickTop="1" thickBot="1">
      <c r="B1096" s="32" t="s">
        <v/>
      </c>
      <c r="C1096" s="23" t="s">
        <v/>
      </c>
      <c r="D1096" s="23" t="s">
        <v>5918</v>
      </c>
      <c r="E1096" s="32">
        <v/>
      </c>
      <c r="F1096" s="33">
        <v/>
      </c>
      <c r="G1096" s="34">
        <v/>
      </c>
      <c r="H1096" s="35">
        <v>0</v>
      </c>
      <c r="I1096" s="36">
        <f>ROUND(PRODUCT(E1096:H1096),2)</f>
        <v>0.00</v>
      </c>
      <c r="J1096" s="32">
        <v/>
      </c>
      <c r="K1096" s="32">
        <f/>
        <v/>
      </c>
      <c r="L1096" s="32" t="s">
        <v/>
      </c>
      <c r="M1096" s="32" t="s">
        <v/>
      </c>
      <c r="N1096" s="32" t="s">
        <v/>
      </c>
      <!--$VAR_NUOVA_CELLA_PREZZI$-->
    </row>
    <row r="1097" spans="1:16" ht="10.5" customHeight="1" thickTop="1" thickBot="1">
      <c r="B1097" s="32" t="s">
        <v/>
      </c>
      <c r="C1097" s="23" t="s">
        <v/>
      </c>
      <c r="D1097" s="23" t="s">
        <v>5925</v>
      </c>
      <c r="E1097" s="32">
        <v/>
      </c>
      <c r="F1097" s="33">
        <v>3.15</v>
      </c>
      <c r="G1097" s="34">
        <v>0.340</v>
      </c>
      <c r="H1097" s="35">
        <v>160.000</v>
      </c>
      <c r="I1097" s="36">
        <f>ROUND(PRODUCT(E1097:H1097),2)</f>
        <v>171.36</v>
      </c>
      <c r="J1097" s="32">
        <v/>
      </c>
      <c r="K1097" s="32">
        <f/>
        <v/>
      </c>
      <c r="L1097" s="32" t="s">
        <v/>
      </c>
      <c r="M1097" s="32" t="s">
        <v/>
      </c>
      <c r="N1097" s="32" t="s">
        <v/>
      </c>
      <!--$VAR_NUOVA_CELLA_PREZZI$-->
    </row>
    <row r="1098" spans="1:16" ht="10.5" customHeight="1" thickTop="1" thickBot="1">
      <c r="B1098" s="32" t="s">
        <v/>
      </c>
      <c r="C1098" s="23" t="s">
        <v/>
      </c>
      <c r="D1098" s="23" t="s">
        <v>5932</v>
      </c>
      <c r="E1098" s="32">
        <v/>
      </c>
      <c r="F1098" s="33">
        <v>1.62</v>
      </c>
      <c r="G1098" s="34">
        <v>0.340</v>
      </c>
      <c r="H1098" s="35">
        <v>160.000</v>
      </c>
      <c r="I1098" s="36">
        <f>ROUND(PRODUCT(E1098:H1098),2)</f>
        <v>88.13</v>
      </c>
      <c r="J1098" s="32">
        <v/>
      </c>
      <c r="K1098" s="32">
        <f/>
        <v/>
      </c>
      <c r="L1098" s="32" t="s">
        <v/>
      </c>
      <c r="M1098" s="32" t="s">
        <v/>
      </c>
      <c r="N1098" s="32" t="s">
        <v/>
      </c>
      <!--$VAR_NUOVA_CELLA_PREZZI$-->
    </row>
    <row r="1099" spans="1:16" ht="10.5" customHeight="1" thickTop="1" thickBot="1">
      <c r="B1099" s="32" t="s">
        <v/>
      </c>
      <c r="C1099" s="23" t="s">
        <v/>
      </c>
      <c r="D1099" s="23" t="s">
        <v>5939</v>
      </c>
      <c r="E1099" s="32">
        <v/>
      </c>
      <c r="F1099" s="33">
        <v>1.10</v>
      </c>
      <c r="G1099" s="34">
        <v>0.340</v>
      </c>
      <c r="H1099" s="35">
        <v>160.000</v>
      </c>
      <c r="I1099" s="36">
        <f>ROUND(PRODUCT(E1099:H1099),2)</f>
        <v>59.84</v>
      </c>
      <c r="J1099" s="32">
        <v/>
      </c>
      <c r="K1099" s="32">
        <f/>
        <v/>
      </c>
      <c r="L1099" s="32" t="s">
        <v/>
      </c>
      <c r="M1099" s="32" t="s">
        <v/>
      </c>
      <c r="N1099" s="32" t="s">
        <v/>
      </c>
      <!--$VAR_NUOVA_CELLA_PREZZI$-->
    </row>
    <row r="1100" spans="1:16" ht="10.5" customHeight="1" thickTop="1" thickBot="1">
      <c r="B1100" s="32" t="s">
        <v/>
      </c>
      <c r="C1100" s="23" t="s">
        <v/>
      </c>
      <c r="D1100" s="23" t="s">
        <v>5946</v>
      </c>
      <c r="E1100" s="32">
        <v/>
      </c>
      <c r="F1100" s="33">
        <v>3.15</v>
      </c>
      <c r="G1100" s="34">
        <v>0.340</v>
      </c>
      <c r="H1100" s="35">
        <v>160.000</v>
      </c>
      <c r="I1100" s="36">
        <f>ROUND(PRODUCT(E1100:H1100),2)</f>
        <v>171.36</v>
      </c>
      <c r="J1100" s="32">
        <v/>
      </c>
      <c r="K1100" s="32">
        <f/>
        <v/>
      </c>
      <c r="L1100" s="32" t="s">
        <v/>
      </c>
      <c r="M1100" s="32" t="s">
        <v/>
      </c>
      <c r="N1100" s="32" t="s">
        <v/>
      </c>
      <!--$VAR_NUOVA_CELLA_PREZZI$-->
    </row>
    <row r="1101" spans="1:16" ht="10.5" customHeight="1" thickTop="1" thickBot="1">
      <c r="B1101" s="32" t="s">
        <v/>
      </c>
      <c r="C1101" s="23" t="s">
        <v/>
      </c>
      <c r="D1101" s="32" t="s">
        <v/>
      </c>
      <c r="E1101" s="32">
        <v/>
      </c>
      <c r="F1101" s="33">
        <v/>
      </c>
      <c r="G1101" s="34">
        <v/>
      </c>
      <c r="H1101" s="35">
        <v/>
      </c>
      <c r="I1101" s="36">
        <f/>
        <v/>
      </c>
      <c r="J1101" s="32">
        <v/>
      </c>
      <c r="K1101" s="32">
        <f/>
        <v/>
      </c>
      <c r="L1101" s="32" t="s">
        <v/>
      </c>
      <c r="M1101" s="32" t="s">
        <v/>
      </c>
      <c r="N1101" s="32" t="s">
        <v>5953</v>
      </c>
      <!--$VAR_NUOVA_CELLA_PREZZI$-->
    </row>
    <row r="1102" spans="1:16" ht="10.5" customHeight="1" thickTop="1" thickBot="1">
      <c r="B1102" s="32" t="s">
        <v/>
      </c>
      <c r="C1102" s="23" t="s">
        <v/>
      </c>
      <c r="D1102" s="32" t="s">
        <v>5954</v>
      </c>
      <c r="E1102" s="32">
        <v/>
      </c>
      <c r="F1102" s="33">
        <v/>
      </c>
      <c r="G1102" s="34">
        <v/>
      </c>
      <c r="H1102" s="35">
        <v/>
      </c>
      <c r="I1102" s="36">
        <f>ROUND(SUM(I966:I1101),2)</f>
        <v>31377.52</v>
      </c>
      <c r="J1102" s="32">
        <v>4.30</v>
      </c>
      <c r="K1102" s="32">
        <f>ROUND(PRODUCT(I1102:J1102),2)</f>
        <v>134923.34</v>
      </c>
      <c r="L1102" s="32" t="s">
        <v/>
      </c>
      <c r="M1102" s="32" t="s">
        <v/>
      </c>
      <c r="N1102" s="32" t="s">
        <v/>
      </c>
      <!--$VAR_NUOVA_CELLA_PREZZI$-->
    </row>
    <row r="1103" spans="1:16" ht="10.5" customHeight="1" thickTop="1" thickBot="1">
      <c r="B1103" s="32" t="s">
        <v/>
      </c>
      <c r="C1103" s="23" t="s">
        <v/>
      </c>
      <c r="D1103" s="32" t="s">
        <v>5960</v>
      </c>
      <c r="E1103" s="32">
        <v/>
      </c>
      <c r="F1103" s="33">
        <v/>
      </c>
      <c r="G1103" s="34">
        <v/>
      </c>
      <c r="H1103" s="35">
        <v/>
      </c>
      <c r="I1103" s="36">
        <f/>
        <v/>
      </c>
      <c r="J1103" s="32">
        <v/>
      </c>
      <c r="K1103" s="32">
        <f/>
        <v/>
      </c>
      <c r="L1103" s="32" t="s">
        <v/>
      </c>
      <c r="M1103" s="32" t="s">
        <v/>
      </c>
      <c r="N1103" s="32" t="s">
        <v/>
      </c>
      <!--$VAR_NUOVA_CELLA_PREZZI$-->
    </row>
    <row r="1104" spans="1:16" ht="39.3333333333333" customHeight="1" thickTop="1" thickBot="1">
      <c r="B1104" s="32" t="s">
        <v>5961</v>
      </c>
      <c r="C1104" s="23" t="s">
        <v>5962</v>
      </c>
      <c r="D1104" s="62" t="s">
        <v>5963</v>
      </c>
      <c r="E1104" s="32">
        <v/>
      </c>
      <c r="F1104" s="33">
        <v/>
      </c>
      <c r="G1104" s="34">
        <v/>
      </c>
      <c r="H1104" s="35">
        <v/>
      </c>
      <c r="I1104" s="36">
        <f/>
        <v/>
      </c>
      <c r="J1104" s="32">
        <v/>
      </c>
      <c r="K1104" s="32">
        <f/>
        <v/>
      </c>
      <c r="L1104" s="32" t="s">
        <v/>
      </c>
      <c r="M1104" s="32" t="s">
        <v/>
      </c>
      <c r="N1104" s="32" t="s">
        <v/>
      </c>
      <!--$VAR_NUOVA_CELLA_PREZZI$-->
    </row>
    <row r="1105" spans="1:16" ht="10.5" customHeight="1" thickTop="1" thickBot="1">
      <c r="B1105" s="32" t="s">
        <v/>
      </c>
      <c r="C1105" s="23" t="s">
        <v/>
      </c>
      <c r="D1105" s="23" t="s">
        <v>5964</v>
      </c>
      <c r="E1105" s="32">
        <v/>
      </c>
      <c r="F1105" s="33">
        <v/>
      </c>
      <c r="G1105" s="34">
        <v/>
      </c>
      <c r="H1105" s="35">
        <v/>
      </c>
      <c r="I1105" s="36">
        <f/>
        <v/>
      </c>
      <c r="J1105" s="32">
        <v/>
      </c>
      <c r="K1105" s="32">
        <f/>
        <v/>
      </c>
      <c r="L1105" s="32" t="s">
        <v/>
      </c>
      <c r="M1105" s="32" t="s">
        <v/>
      </c>
      <c r="N1105" s="32" t="s">
        <v/>
      </c>
      <!--$VAR_NUOVA_CELLA_PREZZI$-->
    </row>
    <row r="1106" spans="1:16" ht="10.5" customHeight="1" thickTop="1" thickBot="1">
      <c r="B1106" s="32" t="s">
        <v/>
      </c>
      <c r="C1106" s="23" t="s">
        <v/>
      </c>
      <c r="D1106" s="23" t="s">
        <v>5965</v>
      </c>
      <c r="E1106" s="32">
        <v/>
      </c>
      <c r="F1106" s="33">
        <v/>
      </c>
      <c r="G1106" s="34">
        <v/>
      </c>
      <c r="H1106" s="35">
        <v/>
      </c>
      <c r="I1106" s="36">
        <f>ROUND(PRODUCT(E1106:H1106,31377.52),2)</f>
        <v>31377.52</v>
      </c>
      <c r="J1106" s="32">
        <v/>
      </c>
      <c r="K1106" s="32">
        <f/>
        <v/>
      </c>
      <c r="L1106" s="32" t="s">
        <v/>
      </c>
      <c r="M1106" s="32" t="s">
        <v/>
      </c>
      <c r="N1106" s="32" t="s">
        <v/>
      </c>
      <!--$VAR_NUOVA_CELLA_PREZZI$-->
    </row>
    <row r="1107" spans="1:16" ht="10.5" customHeight="1" thickTop="1" thickBot="1">
      <c r="B1107" s="32" t="s">
        <v/>
      </c>
      <c r="C1107" s="23" t="s">
        <v/>
      </c>
      <c r="D1107" s="32" t="s">
        <v/>
      </c>
      <c r="E1107" s="32">
        <v/>
      </c>
      <c r="F1107" s="33">
        <v/>
      </c>
      <c r="G1107" s="34">
        <v/>
      </c>
      <c r="H1107" s="35">
        <v/>
      </c>
      <c r="I1107" s="36">
        <f/>
        <v/>
      </c>
      <c r="J1107" s="32">
        <v/>
      </c>
      <c r="K1107" s="32">
        <f/>
        <v/>
      </c>
      <c r="L1107" s="32" t="s">
        <v/>
      </c>
      <c r="M1107" s="32" t="s">
        <v/>
      </c>
      <c r="N1107" s="32" t="s">
        <v>5972</v>
      </c>
      <!--$VAR_NUOVA_CELLA_PREZZI$-->
    </row>
    <row r="1108" spans="1:16" ht="10.5" customHeight="1" thickTop="1" thickBot="1">
      <c r="B1108" s="32" t="s">
        <v/>
      </c>
      <c r="C1108" s="23" t="s">
        <v/>
      </c>
      <c r="D1108" s="32" t="s">
        <v>5973</v>
      </c>
      <c r="E1108" s="32">
        <v/>
      </c>
      <c r="F1108" s="33">
        <v/>
      </c>
      <c r="G1108" s="34">
        <v/>
      </c>
      <c r="H1108" s="35">
        <v/>
      </c>
      <c r="I1108" s="36">
        <f>ROUND(SUM(I1105:I1107),2)</f>
        <v>31377.52</v>
      </c>
      <c r="J1108" s="32">
        <v>1.11</v>
      </c>
      <c r="K1108" s="32">
        <f>ROUND(PRODUCT(I1108:J1108),2)</f>
        <v>34829.05</v>
      </c>
      <c r="L1108" s="32" t="s">
        <v/>
      </c>
      <c r="M1108" s="32" t="s">
        <v/>
      </c>
      <c r="N1108" s="32" t="s">
        <v/>
      </c>
      <!--$VAR_NUOVA_CELLA_PREZZI$-->
    </row>
    <row r="1109" spans="1:16" ht="10.5" customHeight="1" thickTop="1" thickBot="1">
      <c r="B1109" s="32" t="s">
        <v/>
      </c>
      <c r="C1109" s="23" t="s">
        <v/>
      </c>
      <c r="D1109" s="32" t="s">
        <v>5979</v>
      </c>
      <c r="E1109" s="32">
        <v/>
      </c>
      <c r="F1109" s="33">
        <v/>
      </c>
      <c r="G1109" s="34">
        <v/>
      </c>
      <c r="H1109" s="35">
        <v/>
      </c>
      <c r="I1109" s="36">
        <f/>
        <v/>
      </c>
      <c r="J1109" s="32">
        <v/>
      </c>
      <c r="K1109" s="32">
        <f/>
        <v/>
      </c>
      <c r="L1109" s="32" t="s">
        <v/>
      </c>
      <c r="M1109" s="32" t="s">
        <v/>
      </c>
      <c r="N1109" s="32" t="s">
        <v/>
      </c>
      <!--$VAR_NUOVA_CELLA_PREZZI$-->
    </row>
    <row r="1110" spans="1:16" ht="15.8333333333333" customHeight="1" thickTop="1" thickBot="1">
      <c r="B1110" s="32" t="s">
        <v>5980</v>
      </c>
      <c r="C1110" s="23" t="s">
        <v>5981</v>
      </c>
      <c r="D1110" s="62" t="s">
        <v>5982</v>
      </c>
      <c r="E1110" s="32">
        <v/>
      </c>
      <c r="F1110" s="33">
        <v/>
      </c>
      <c r="G1110" s="34">
        <v/>
      </c>
      <c r="H1110" s="35">
        <v/>
      </c>
      <c r="I1110" s="36">
        <f/>
        <v/>
      </c>
      <c r="J1110" s="32">
        <v/>
      </c>
      <c r="K1110" s="32">
        <f/>
        <v/>
      </c>
      <c r="L1110" s="32" t="s">
        <v/>
      </c>
      <c r="M1110" s="32" t="s">
        <v/>
      </c>
      <c r="N1110" s="32" t="s">
        <v/>
      </c>
      <!--$VAR_NUOVA_CELLA_PREZZI$-->
    </row>
    <row r="1111" spans="1:16" ht="10.5" customHeight="1" thickTop="1" thickBot="1">
      <c r="B1111" s="32" t="s">
        <v/>
      </c>
      <c r="C1111" s="23" t="s">
        <v/>
      </c>
      <c r="D1111" s="23" t="s">
        <v>5983</v>
      </c>
      <c r="E1111" s="32">
        <v/>
      </c>
      <c r="F1111" s="33">
        <v/>
      </c>
      <c r="G1111" s="34">
        <v/>
      </c>
      <c r="H1111" s="35">
        <v/>
      </c>
      <c r="I1111" s="36">
        <f/>
        <v/>
      </c>
      <c r="J1111" s="32">
        <v/>
      </c>
      <c r="K1111" s="32">
        <f/>
        <v/>
      </c>
      <c r="L1111" s="32" t="s">
        <v/>
      </c>
      <c r="M1111" s="32" t="s">
        <v/>
      </c>
      <c r="N1111" s="32" t="s">
        <v/>
      </c>
      <!--$VAR_NUOVA_CELLA_PREZZI$-->
    </row>
    <row r="1112" spans="1:16" ht="10.5" customHeight="1" thickTop="1" thickBot="1">
      <c r="B1112" s="32" t="s">
        <v/>
      </c>
      <c r="C1112" s="23" t="s">
        <v/>
      </c>
      <c r="D1112" s="23" t="s">
        <v>5984</v>
      </c>
      <c r="E1112" s="32">
        <v/>
      </c>
      <c r="F1112" s="33">
        <v/>
      </c>
      <c r="G1112" s="34">
        <v/>
      </c>
      <c r="H1112" s="35">
        <v/>
      </c>
      <c r="I1112" s="36">
        <f>ROUND(PRODUCT(E1112:H1112,31377.52),2)</f>
        <v>31377.52</v>
      </c>
      <c r="J1112" s="32">
        <v/>
      </c>
      <c r="K1112" s="32">
        <f/>
        <v/>
      </c>
      <c r="L1112" s="32" t="s">
        <v/>
      </c>
      <c r="M1112" s="32" t="s">
        <v/>
      </c>
      <c r="N1112" s="32" t="s">
        <v/>
      </c>
      <!--$VAR_NUOVA_CELLA_PREZZI$-->
    </row>
    <row r="1113" spans="1:16" ht="10.5" customHeight="1" thickTop="1" thickBot="1">
      <c r="B1113" s="32" t="s">
        <v/>
      </c>
      <c r="C1113" s="23" t="s">
        <v/>
      </c>
      <c r="D1113" s="32" t="s">
        <v/>
      </c>
      <c r="E1113" s="32">
        <v/>
      </c>
      <c r="F1113" s="33">
        <v/>
      </c>
      <c r="G1113" s="34">
        <v/>
      </c>
      <c r="H1113" s="35">
        <v/>
      </c>
      <c r="I1113" s="36">
        <f/>
        <v/>
      </c>
      <c r="J1113" s="32">
        <v/>
      </c>
      <c r="K1113" s="32">
        <f/>
        <v/>
      </c>
      <c r="L1113" s="32" t="s">
        <v/>
      </c>
      <c r="M1113" s="32" t="s">
        <v/>
      </c>
      <c r="N1113" s="32" t="s">
        <v>5991</v>
      </c>
      <!--$VAR_NUOVA_CELLA_PREZZI$-->
    </row>
    <row r="1114" spans="1:16" ht="10.5" customHeight="1" thickTop="1" thickBot="1">
      <c r="B1114" s="32" t="s">
        <v/>
      </c>
      <c r="C1114" s="23" t="s">
        <v/>
      </c>
      <c r="D1114" s="32" t="s">
        <v>5992</v>
      </c>
      <c r="E1114" s="32">
        <v/>
      </c>
      <c r="F1114" s="33">
        <v/>
      </c>
      <c r="G1114" s="34">
        <v/>
      </c>
      <c r="H1114" s="35">
        <v/>
      </c>
      <c r="I1114" s="36">
        <f>ROUND(SUM(I1111:I1113),2)</f>
        <v>31377.52</v>
      </c>
      <c r="J1114" s="32">
        <v>0.21</v>
      </c>
      <c r="K1114" s="32">
        <f>ROUND(PRODUCT(I1114:J1114),2)</f>
        <v>6589.28</v>
      </c>
      <c r="L1114" s="32" t="s">
        <v/>
      </c>
      <c r="M1114" s="32" t="s">
        <v/>
      </c>
      <c r="N1114" s="32" t="s">
        <v/>
      </c>
      <!--$VAR_NUOVA_CELLA_PREZZI$-->
    </row>
    <row r="1115" spans="1:16" ht="10.5" customHeight="1" thickTop="1" thickBot="1">
      <c r="B1115" s="32" t="s">
        <v/>
      </c>
      <c r="C1115" s="23" t="s">
        <v/>
      </c>
      <c r="D1115" s="32" t="s">
        <v>5998</v>
      </c>
      <c r="E1115" s="32">
        <v/>
      </c>
      <c r="F1115" s="33">
        <v/>
      </c>
      <c r="G1115" s="34">
        <v/>
      </c>
      <c r="H1115" s="35">
        <v/>
      </c>
      <c r="I1115" s="36">
        <f/>
        <v/>
      </c>
      <c r="J1115" s="32">
        <v/>
      </c>
      <c r="K1115" s="32">
        <f/>
        <v/>
      </c>
      <c r="L1115" s="32" t="s">
        <v/>
      </c>
      <c r="M1115" s="32" t="s">
        <v/>
      </c>
      <c r="N1115" s="32" t="s">
        <v/>
      </c>
      <!--$VAR_NUOVA_CELLA_PREZZI$-->
    </row>
    <row r="1116" spans="1:16" ht="21.3333333333333" customHeight="1" thickTop="1" thickBot="1">
      <c r="B1116" s="32" t="s">
        <v>5999</v>
      </c>
      <c r="C1116" s="23" t="s">
        <v>6000</v>
      </c>
      <c r="D1116" s="62" t="s">
        <v>6001</v>
      </c>
      <c r="E1116" s="32">
        <v/>
      </c>
      <c r="F1116" s="33">
        <v/>
      </c>
      <c r="G1116" s="34">
        <v/>
      </c>
      <c r="H1116" s="35">
        <v/>
      </c>
      <c r="I1116" s="36">
        <f/>
        <v/>
      </c>
      <c r="J1116" s="32">
        <v/>
      </c>
      <c r="K1116" s="32">
        <f/>
        <v/>
      </c>
      <c r="L1116" s="32" t="s">
        <v/>
      </c>
      <c r="M1116" s="32" t="s">
        <v/>
      </c>
      <c r="N1116" s="32" t="s">
        <v/>
      </c>
      <!--$VAR_NUOVA_CELLA_PREZZI$-->
    </row>
    <row r="1117" spans="1:16" ht="10.5" customHeight="1" thickTop="1" thickBot="1">
      <c r="B1117" s="32" t="s">
        <v/>
      </c>
      <c r="C1117" s="23" t="s">
        <v/>
      </c>
      <c r="D1117" s="23" t="s">
        <v>6002</v>
      </c>
      <c r="E1117" s="32">
        <v/>
      </c>
      <c r="F1117" s="33">
        <v/>
      </c>
      <c r="G1117" s="34">
        <v/>
      </c>
      <c r="H1117" s="35">
        <v/>
      </c>
      <c r="I1117" s="36">
        <f/>
        <v/>
      </c>
      <c r="J1117" s="32">
        <v/>
      </c>
      <c r="K1117" s="32">
        <f/>
        <v/>
      </c>
      <c r="L1117" s="32" t="s">
        <v/>
      </c>
      <c r="M1117" s="32" t="s">
        <v/>
      </c>
      <c r="N1117" s="32" t="s">
        <v/>
      </c>
      <!--$VAR_NUOVA_CELLA_PREZZI$-->
    </row>
    <row r="1118" spans="1:16" ht="10.5" customHeight="1" thickTop="1" thickBot="1">
      <c r="B1118" s="32" t="s">
        <v/>
      </c>
      <c r="C1118" s="23" t="s">
        <v/>
      </c>
      <c r="D1118" s="23" t="s">
        <v>6003</v>
      </c>
      <c r="E1118" s="32">
        <v/>
      </c>
      <c r="F1118" s="33">
        <v/>
      </c>
      <c r="G1118" s="34">
        <v/>
      </c>
      <c r="H1118" s="35">
        <v/>
      </c>
      <c r="I1118" s="36">
        <f>ROUND(PRODUCT(E1118:H1118,31377.52),2)</f>
        <v>31377.52</v>
      </c>
      <c r="J1118" s="32">
        <v/>
      </c>
      <c r="K1118" s="32">
        <f/>
        <v/>
      </c>
      <c r="L1118" s="32" t="s">
        <v/>
      </c>
      <c r="M1118" s="32" t="s">
        <v/>
      </c>
      <c r="N1118" s="32" t="s">
        <v/>
      </c>
      <!--$VAR_NUOVA_CELLA_PREZZI$-->
    </row>
    <row r="1119" spans="1:16" ht="10.5" customHeight="1" thickTop="1" thickBot="1">
      <c r="B1119" s="32" t="s">
        <v/>
      </c>
      <c r="C1119" s="23" t="s">
        <v/>
      </c>
      <c r="D1119" s="32" t="s">
        <v/>
      </c>
      <c r="E1119" s="32">
        <v/>
      </c>
      <c r="F1119" s="33">
        <v/>
      </c>
      <c r="G1119" s="34">
        <v/>
      </c>
      <c r="H1119" s="35">
        <v/>
      </c>
      <c r="I1119" s="36">
        <f/>
        <v/>
      </c>
      <c r="J1119" s="32">
        <v/>
      </c>
      <c r="K1119" s="32">
        <f/>
        <v/>
      </c>
      <c r="L1119" s="32" t="s">
        <v/>
      </c>
      <c r="M1119" s="32" t="s">
        <v/>
      </c>
      <c r="N1119" s="32" t="s">
        <v>6010</v>
      </c>
      <!--$VAR_NUOVA_CELLA_PREZZI$-->
    </row>
    <row r="1120" spans="1:16" ht="10.5" customHeight="1" thickTop="1" thickBot="1">
      <c r="B1120" s="32" t="s">
        <v/>
      </c>
      <c r="C1120" s="23" t="s">
        <v/>
      </c>
      <c r="D1120" s="32" t="s">
        <v>6011</v>
      </c>
      <c r="E1120" s="32">
        <v/>
      </c>
      <c r="F1120" s="33">
        <v/>
      </c>
      <c r="G1120" s="34">
        <v/>
      </c>
      <c r="H1120" s="35">
        <v/>
      </c>
      <c r="I1120" s="36">
        <f>ROUND(SUM(I1117:I1119),2)</f>
        <v>31377.52</v>
      </c>
      <c r="J1120" s="32">
        <v>0.18</v>
      </c>
      <c r="K1120" s="32">
        <f>ROUND(PRODUCT(I1120:J1120),2)</f>
        <v>5647.95</v>
      </c>
      <c r="L1120" s="32" t="s">
        <v/>
      </c>
      <c r="M1120" s="32" t="s">
        <v/>
      </c>
      <c r="N1120" s="32" t="s">
        <v/>
      </c>
      <!--$VAR_NUOVA_CELLA_PREZZI$-->
    </row>
    <row r="1121" spans="1:16" ht="10.5" customHeight="1" thickTop="1" thickBot="1">
      <c r="B1121" s="32" t="s">
        <v/>
      </c>
      <c r="C1121" s="23" t="s">
        <v/>
      </c>
      <c r="D1121" s="32" t="s">
        <v>6017</v>
      </c>
      <c r="E1121" s="32">
        <v/>
      </c>
      <c r="F1121" s="33">
        <v/>
      </c>
      <c r="G1121" s="34">
        <v/>
      </c>
      <c r="H1121" s="35">
        <v/>
      </c>
      <c r="I1121" s="36">
        <f/>
        <v/>
      </c>
      <c r="J1121" s="32">
        <v/>
      </c>
      <c r="K1121" s="32">
        <f/>
        <v/>
      </c>
      <c r="L1121" s="32" t="s">
        <v/>
      </c>
      <c r="M1121" s="32" t="s">
        <v/>
      </c>
      <c r="N1121" s="32" t="s">
        <v/>
      </c>
      <!--$VAR_NUOVA_CELLA_PREZZI$-->
    </row>
    <row r="1122" spans="1:16" ht="21.5" customHeight="1" thickTop="1" thickBot="1">
      <c r="B1122" s="32" t="s">
        <v>6018</v>
      </c>
      <c r="C1122" s="23" t="s">
        <v>6019</v>
      </c>
      <c r="D1122" s="62" t="s">
        <v>6020</v>
      </c>
      <c r="E1122" s="32">
        <v/>
      </c>
      <c r="F1122" s="33">
        <v/>
      </c>
      <c r="G1122" s="34">
        <v/>
      </c>
      <c r="H1122" s="35">
        <v/>
      </c>
      <c r="I1122" s="36">
        <f/>
        <v/>
      </c>
      <c r="J1122" s="32">
        <v/>
      </c>
      <c r="K1122" s="32">
        <f/>
        <v/>
      </c>
      <c r="L1122" s="32" t="s">
        <v/>
      </c>
      <c r="M1122" s="32" t="s">
        <v/>
      </c>
      <c r="N1122" s="32" t="s">
        <v/>
      </c>
      <!--$VAR_NUOVA_CELLA_PREZZI$-->
    </row>
    <row r="1123" spans="1:16" ht="10.5" customHeight="1" thickTop="1" thickBot="1">
      <c r="B1123" s="32" t="s">
        <v/>
      </c>
      <c r="C1123" s="23" t="s">
        <v/>
      </c>
      <c r="D1123" s="23" t="s">
        <v>6021</v>
      </c>
      <c r="E1123" s="32">
        <v/>
      </c>
      <c r="F1123" s="33">
        <v/>
      </c>
      <c r="G1123" s="34">
        <v/>
      </c>
      <c r="H1123" s="35">
        <v/>
      </c>
      <c r="I1123" s="36">
        <f/>
        <v/>
      </c>
      <c r="J1123" s="32">
        <v/>
      </c>
      <c r="K1123" s="32">
        <f/>
        <v/>
      </c>
      <c r="L1123" s="32" t="s">
        <v/>
      </c>
      <c r="M1123" s="32" t="s">
        <v/>
      </c>
      <c r="N1123" s="32" t="s">
        <v/>
      </c>
      <!--$VAR_NUOVA_CELLA_PREZZI$-->
    </row>
    <row r="1124" spans="1:16" ht="10.5" customHeight="1" thickTop="1" thickBot="1">
      <c r="B1124" s="32" t="s">
        <v/>
      </c>
      <c r="C1124" s="23" t="s">
        <v/>
      </c>
      <c r="D1124" s="23" t="s">
        <v>6022</v>
      </c>
      <c r="E1124" s="32">
        <v/>
      </c>
      <c r="F1124" s="33">
        <v/>
      </c>
      <c r="G1124" s="34">
        <v/>
      </c>
      <c r="H1124" s="35">
        <v>0</v>
      </c>
      <c r="I1124" s="36">
        <f>ROUND(PRODUCT(E1124:H1124),2)</f>
        <v>0.00</v>
      </c>
      <c r="J1124" s="32">
        <v/>
      </c>
      <c r="K1124" s="32">
        <f/>
        <v/>
      </c>
      <c r="L1124" s="32" t="s">
        <v/>
      </c>
      <c r="M1124" s="32" t="s">
        <v/>
      </c>
      <c r="N1124" s="32" t="s">
        <v/>
      </c>
      <!--$VAR_NUOVA_CELLA_PREZZI$-->
    </row>
    <row r="1125" spans="1:16" ht="10.5" customHeight="1" thickTop="1" thickBot="1">
      <c r="B1125" s="32" t="s">
        <v/>
      </c>
      <c r="C1125" s="23" t="s">
        <v/>
      </c>
      <c r="D1125" s="23" t="s">
        <v>6029</v>
      </c>
      <c r="E1125" s="32">
        <v/>
      </c>
      <c r="F1125" s="33">
        <v/>
      </c>
      <c r="G1125" s="34">
        <v/>
      </c>
      <c r="H1125" s="35">
        <v>0</v>
      </c>
      <c r="I1125" s="36">
        <f>ROUND(PRODUCT(E1125:H1125),2)</f>
        <v>0.00</v>
      </c>
      <c r="J1125" s="32">
        <v/>
      </c>
      <c r="K1125" s="32">
        <f/>
        <v/>
      </c>
      <c r="L1125" s="32" t="s">
        <v/>
      </c>
      <c r="M1125" s="32" t="s">
        <v/>
      </c>
      <c r="N1125" s="32" t="s">
        <v/>
      </c>
      <!--$VAR_NUOVA_CELLA_PREZZI$-->
    </row>
    <row r="1126" spans="1:16" ht="10.5" customHeight="1" thickTop="1" thickBot="1">
      <c r="B1126" s="32" t="s">
        <v/>
      </c>
      <c r="C1126" s="23" t="s">
        <v/>
      </c>
      <c r="D1126" s="23" t="s">
        <v>6036</v>
      </c>
      <c r="E1126" s="32">
        <v/>
      </c>
      <c r="F1126" s="33">
        <v/>
      </c>
      <c r="G1126" s="34">
        <v/>
      </c>
      <c r="H1126" s="35">
        <v>0</v>
      </c>
      <c r="I1126" s="36">
        <f>ROUND(PRODUCT(E1126:H1126),2)</f>
        <v>0.00</v>
      </c>
      <c r="J1126" s="32">
        <v/>
      </c>
      <c r="K1126" s="32">
        <f/>
        <v/>
      </c>
      <c r="L1126" s="32" t="s">
        <v/>
      </c>
      <c r="M1126" s="32" t="s">
        <v/>
      </c>
      <c r="N1126" s="32" t="s">
        <v/>
      </c>
      <!--$VAR_NUOVA_CELLA_PREZZI$-->
    </row>
    <row r="1127" spans="1:16" ht="10.5" customHeight="1" thickTop="1" thickBot="1">
      <c r="B1127" s="32" t="s">
        <v/>
      </c>
      <c r="C1127" s="23" t="s">
        <v/>
      </c>
      <c r="D1127" s="23" t="s">
        <v>6043</v>
      </c>
      <c r="E1127" s="32">
        <v/>
      </c>
      <c r="F1127" s="33">
        <v>5.18</v>
      </c>
      <c r="G1127" s="34">
        <v/>
      </c>
      <c r="H1127" s="35">
        <v>68.220</v>
      </c>
      <c r="I1127" s="36">
        <f>ROUND(PRODUCT(E1127:H1127),2)</f>
        <v>353.38</v>
      </c>
      <c r="J1127" s="32">
        <v/>
      </c>
      <c r="K1127" s="32">
        <f/>
        <v/>
      </c>
      <c r="L1127" s="32" t="s">
        <v/>
      </c>
      <c r="M1127" s="32" t="s">
        <v/>
      </c>
      <c r="N1127" s="32" t="s">
        <v/>
      </c>
      <!--$VAR_NUOVA_CELLA_PREZZI$-->
    </row>
    <row r="1128" spans="1:16" ht="10.5" customHeight="1" thickTop="1" thickBot="1">
      <c r="B1128" s="32" t="s">
        <v/>
      </c>
      <c r="C1128" s="23" t="s">
        <v/>
      </c>
      <c r="D1128" s="23" t="s">
        <v>6050</v>
      </c>
      <c r="E1128" s="32">
        <v/>
      </c>
      <c r="F1128" s="33">
        <v/>
      </c>
      <c r="G1128" s="34">
        <v/>
      </c>
      <c r="H1128" s="35">
        <v>0</v>
      </c>
      <c r="I1128" s="36">
        <f>ROUND(PRODUCT(E1128:H1128),2)</f>
        <v>0.00</v>
      </c>
      <c r="J1128" s="32">
        <v/>
      </c>
      <c r="K1128" s="32">
        <f/>
        <v/>
      </c>
      <c r="L1128" s="32" t="s">
        <v/>
      </c>
      <c r="M1128" s="32" t="s">
        <v/>
      </c>
      <c r="N1128" s="32" t="s">
        <v/>
      </c>
      <!--$VAR_NUOVA_CELLA_PREZZI$-->
    </row>
    <row r="1129" spans="1:16" ht="10.5" customHeight="1" thickTop="1" thickBot="1">
      <c r="B1129" s="32" t="s">
        <v/>
      </c>
      <c r="C1129" s="23" t="s">
        <v/>
      </c>
      <c r="D1129" s="23" t="s">
        <v>6057</v>
      </c>
      <c r="E1129" s="32">
        <v/>
      </c>
      <c r="F1129" s="33">
        <v>3.15</v>
      </c>
      <c r="G1129" s="34">
        <v>0.340</v>
      </c>
      <c r="H1129" s="35">
        <v>160.000</v>
      </c>
      <c r="I1129" s="36">
        <f>ROUND(PRODUCT(E1129:H1129),2)</f>
        <v>171.36</v>
      </c>
      <c r="J1129" s="32">
        <v/>
      </c>
      <c r="K1129" s="32">
        <f/>
        <v/>
      </c>
      <c r="L1129" s="32" t="s">
        <v/>
      </c>
      <c r="M1129" s="32" t="s">
        <v/>
      </c>
      <c r="N1129" s="32" t="s">
        <v/>
      </c>
      <!--$VAR_NUOVA_CELLA_PREZZI$-->
    </row>
    <row r="1130" spans="1:16" ht="10.5" customHeight="1" thickTop="1" thickBot="1">
      <c r="B1130" s="32" t="s">
        <v/>
      </c>
      <c r="C1130" s="23" t="s">
        <v/>
      </c>
      <c r="D1130" s="23" t="s">
        <v>6064</v>
      </c>
      <c r="E1130" s="32">
        <v/>
      </c>
      <c r="F1130" s="33">
        <v>1.62</v>
      </c>
      <c r="G1130" s="34">
        <v>0.340</v>
      </c>
      <c r="H1130" s="35">
        <v>160.000</v>
      </c>
      <c r="I1130" s="36">
        <f>ROUND(PRODUCT(E1130:H1130),2)</f>
        <v>88.13</v>
      </c>
      <c r="J1130" s="32">
        <v/>
      </c>
      <c r="K1130" s="32">
        <f/>
        <v/>
      </c>
      <c r="L1130" s="32" t="s">
        <v/>
      </c>
      <c r="M1130" s="32" t="s">
        <v/>
      </c>
      <c r="N1130" s="32" t="s">
        <v/>
      </c>
      <!--$VAR_NUOVA_CELLA_PREZZI$-->
    </row>
    <row r="1131" spans="1:16" ht="10.5" customHeight="1" thickTop="1" thickBot="1">
      <c r="B1131" s="32" t="s">
        <v/>
      </c>
      <c r="C1131" s="23" t="s">
        <v/>
      </c>
      <c r="D1131" s="23" t="s">
        <v>6071</v>
      </c>
      <c r="E1131" s="32">
        <v/>
      </c>
      <c r="F1131" s="33">
        <v>1.10</v>
      </c>
      <c r="G1131" s="34">
        <v>0.340</v>
      </c>
      <c r="H1131" s="35">
        <v>160.000</v>
      </c>
      <c r="I1131" s="36">
        <f>ROUND(PRODUCT(E1131:H1131),2)</f>
        <v>59.84</v>
      </c>
      <c r="J1131" s="32">
        <v/>
      </c>
      <c r="K1131" s="32">
        <f/>
        <v/>
      </c>
      <c r="L1131" s="32" t="s">
        <v/>
      </c>
      <c r="M1131" s="32" t="s">
        <v/>
      </c>
      <c r="N1131" s="32" t="s">
        <v/>
      </c>
      <!--$VAR_NUOVA_CELLA_PREZZI$-->
    </row>
    <row r="1132" spans="1:16" ht="10.5" customHeight="1" thickTop="1" thickBot="1">
      <c r="B1132" s="32" t="s">
        <v/>
      </c>
      <c r="C1132" s="23" t="s">
        <v/>
      </c>
      <c r="D1132" s="23" t="s">
        <v>6078</v>
      </c>
      <c r="E1132" s="32">
        <v/>
      </c>
      <c r="F1132" s="33">
        <v>3.15</v>
      </c>
      <c r="G1132" s="34">
        <v>0.340</v>
      </c>
      <c r="H1132" s="35">
        <v>160.000</v>
      </c>
      <c r="I1132" s="36">
        <f>ROUND(PRODUCT(E1132:H1132),2)</f>
        <v>171.36</v>
      </c>
      <c r="J1132" s="32">
        <v/>
      </c>
      <c r="K1132" s="32">
        <f/>
        <v/>
      </c>
      <c r="L1132" s="32" t="s">
        <v/>
      </c>
      <c r="M1132" s="32" t="s">
        <v/>
      </c>
      <c r="N1132" s="32" t="s">
        <v/>
      </c>
      <!--$VAR_NUOVA_CELLA_PREZZI$-->
    </row>
    <row r="1133" spans="1:16" ht="10.5" customHeight="1" thickTop="1" thickBot="1">
      <c r="B1133" s="32" t="s">
        <v/>
      </c>
      <c r="C1133" s="23" t="s">
        <v/>
      </c>
      <c r="D1133" s="32" t="s">
        <v/>
      </c>
      <c r="E1133" s="32">
        <v/>
      </c>
      <c r="F1133" s="33">
        <v/>
      </c>
      <c r="G1133" s="34">
        <v/>
      </c>
      <c r="H1133" s="35">
        <v/>
      </c>
      <c r="I1133" s="36">
        <f/>
        <v/>
      </c>
      <c r="J1133" s="32">
        <v/>
      </c>
      <c r="K1133" s="32">
        <f/>
        <v/>
      </c>
      <c r="L1133" s="32" t="s">
        <v/>
      </c>
      <c r="M1133" s="32" t="s">
        <v/>
      </c>
      <c r="N1133" s="32" t="s">
        <v>6085</v>
      </c>
      <!--$VAR_NUOVA_CELLA_PREZZI$-->
    </row>
    <row r="1134" spans="1:16" ht="10.5" customHeight="1" thickTop="1" thickBot="1">
      <c r="B1134" s="32" t="s">
        <v/>
      </c>
      <c r="C1134" s="23" t="s">
        <v/>
      </c>
      <c r="D1134" s="32" t="s">
        <v>6086</v>
      </c>
      <c r="E1134" s="32">
        <v/>
      </c>
      <c r="F1134" s="33">
        <v/>
      </c>
      <c r="G1134" s="34">
        <v/>
      </c>
      <c r="H1134" s="35">
        <v/>
      </c>
      <c r="I1134" s="36">
        <f>ROUND(SUM(I1123:I1133),2)</f>
        <v>844.07</v>
      </c>
      <c r="J1134" s="32">
        <v>0.27</v>
      </c>
      <c r="K1134" s="32">
        <f>ROUND(PRODUCT(I1134:J1134),2)</f>
        <v>227.90</v>
      </c>
      <c r="L1134" s="32" t="s">
        <v/>
      </c>
      <c r="M1134" s="32" t="s">
        <v/>
      </c>
      <c r="N1134" s="32" t="s">
        <v/>
      </c>
      <!--$VAR_NUOVA_CELLA_PREZZI$-->
    </row>
    <row r="1135" spans="1:16" ht="10.5" customHeight="1" thickTop="1" thickBot="1">
      <c r="B1135" s="32" t="s">
        <v/>
      </c>
      <c r="C1135" s="23" t="s">
        <v/>
      </c>
      <c r="D1135" s="32" t="s">
        <v>6092</v>
      </c>
      <c r="E1135" s="32">
        <v/>
      </c>
      <c r="F1135" s="33">
        <v/>
      </c>
      <c r="G1135" s="34">
        <v/>
      </c>
      <c r="H1135" s="35">
        <v/>
      </c>
      <c r="I1135" s="36">
        <f/>
        <v/>
      </c>
      <c r="J1135" s="32">
        <v/>
      </c>
      <c r="K1135" s="32">
        <f/>
        <v/>
      </c>
      <c r="L1135" s="32" t="s">
        <v/>
      </c>
      <c r="M1135" s="32" t="s">
        <v/>
      </c>
      <c r="N1135" s="32" t="s">
        <v/>
      </c>
      <!--$VAR_NUOVA_CELLA_PREZZI$-->
    </row>
    <row r="1136" spans="1:16" ht="135.666666666667" customHeight="1" thickTop="1" thickBot="1">
      <c r="B1136" s="32" t="s">
        <v>6093</v>
      </c>
      <c r="C1136" s="23" t="s">
        <v>6094</v>
      </c>
      <c r="D1136" s="62" t="s">
        <v>6095</v>
      </c>
      <c r="E1136" s="32">
        <v/>
      </c>
      <c r="F1136" s="33">
        <v/>
      </c>
      <c r="G1136" s="34">
        <v/>
      </c>
      <c r="H1136" s="35">
        <v/>
      </c>
      <c r="I1136" s="36">
        <f/>
        <v/>
      </c>
      <c r="J1136" s="32">
        <v/>
      </c>
      <c r="K1136" s="32">
        <f/>
        <v/>
      </c>
      <c r="L1136" s="32" t="s">
        <v/>
      </c>
      <c r="M1136" s="32" t="s">
        <v/>
      </c>
      <c r="N1136" s="32" t="s">
        <v/>
      </c>
      <!--$VAR_NUOVA_CELLA_PREZZI$-->
    </row>
    <row r="1137" spans="1:16" ht="10.5" customHeight="1" thickTop="1" thickBot="1">
      <c r="B1137" s="32" t="s">
        <v/>
      </c>
      <c r="C1137" s="23" t="s">
        <v/>
      </c>
      <c r="D1137" s="23" t="s">
        <v>6096</v>
      </c>
      <c r="E1137" s="32">
        <v/>
      </c>
      <c r="F1137" s="33">
        <v/>
      </c>
      <c r="G1137" s="34">
        <v/>
      </c>
      <c r="H1137" s="35">
        <v/>
      </c>
      <c r="I1137" s="36">
        <f/>
        <v/>
      </c>
      <c r="J1137" s="32">
        <v/>
      </c>
      <c r="K1137" s="32">
        <f/>
        <v/>
      </c>
      <c r="L1137" s="32" t="s">
        <v/>
      </c>
      <c r="M1137" s="32" t="s">
        <v/>
      </c>
      <c r="N1137" s="32" t="s">
        <v/>
      </c>
      <!--$VAR_NUOVA_CELLA_PREZZI$-->
    </row>
    <row r="1138" spans="1:16" ht="10.5" customHeight="1" thickTop="1" thickBot="1">
      <c r="B1138" s="32" t="s">
        <v/>
      </c>
      <c r="C1138" s="23" t="s">
        <v/>
      </c>
      <c r="D1138" s="23" t="s">
        <v>6097</v>
      </c>
      <c r="E1138" s="32">
        <v/>
      </c>
      <c r="F1138" s="33">
        <v/>
      </c>
      <c r="G1138" s="34">
        <v/>
      </c>
      <c r="H1138" s="35">
        <v>0</v>
      </c>
      <c r="I1138" s="36">
        <f>ROUND(PRODUCT(E1138:H1138),2)</f>
        <v>0.00</v>
      </c>
      <c r="J1138" s="32">
        <v/>
      </c>
      <c r="K1138" s="32">
        <f/>
        <v/>
      </c>
      <c r="L1138" s="32" t="s">
        <v/>
      </c>
      <c r="M1138" s="32" t="s">
        <v/>
      </c>
      <c r="N1138" s="32" t="s">
        <v/>
      </c>
      <!--$VAR_NUOVA_CELLA_PREZZI$-->
    </row>
    <row r="1139" spans="1:16" ht="10.5" customHeight="1" thickTop="1" thickBot="1">
      <c r="B1139" s="32" t="s">
        <v/>
      </c>
      <c r="C1139" s="23" t="s">
        <v/>
      </c>
      <c r="D1139" s="23" t="s">
        <v>6104</v>
      </c>
      <c r="E1139" s="32">
        <v/>
      </c>
      <c r="F1139" s="33">
        <v/>
      </c>
      <c r="G1139" s="34">
        <v/>
      </c>
      <c r="H1139" s="35">
        <v>0</v>
      </c>
      <c r="I1139" s="36">
        <f>ROUND(PRODUCT(E1139:H1139),2)</f>
        <v>0.00</v>
      </c>
      <c r="J1139" s="32">
        <v/>
      </c>
      <c r="K1139" s="32">
        <f/>
        <v/>
      </c>
      <c r="L1139" s="32" t="s">
        <v/>
      </c>
      <c r="M1139" s="32" t="s">
        <v/>
      </c>
      <c r="N1139" s="32" t="s">
        <v/>
      </c>
      <!--$VAR_NUOVA_CELLA_PREZZI$-->
    </row>
    <row r="1140" spans="1:16" ht="10.5" customHeight="1" thickTop="1" thickBot="1">
      <c r="B1140" s="32" t="s">
        <v/>
      </c>
      <c r="C1140" s="23" t="s">
        <v/>
      </c>
      <c r="D1140" s="23" t="s">
        <v>6111</v>
      </c>
      <c r="E1140" s="32">
        <v>42.00</v>
      </c>
      <c r="F1140" s="33">
        <v/>
      </c>
      <c r="G1140" s="34">
        <v/>
      </c>
      <c r="H1140" s="35">
        <v/>
      </c>
      <c r="I1140" s="36">
        <f>ROUND(PRODUCT(E1140:H1140),2)</f>
        <v>42.00</v>
      </c>
      <c r="J1140" s="32">
        <v/>
      </c>
      <c r="K1140" s="32">
        <f/>
        <v/>
      </c>
      <c r="L1140" s="32" t="s">
        <v/>
      </c>
      <c r="M1140" s="32" t="s">
        <v/>
      </c>
      <c r="N1140" s="32" t="s">
        <v/>
      </c>
      <!--$VAR_NUOVA_CELLA_PREZZI$-->
    </row>
    <row r="1141" spans="1:16" ht="10.5" customHeight="1" thickTop="1" thickBot="1">
      <c r="B1141" s="32" t="s">
        <v/>
      </c>
      <c r="C1141" s="23" t="s">
        <v/>
      </c>
      <c r="D1141" s="23" t="s">
        <v>6118</v>
      </c>
      <c r="E1141" s="32">
        <v/>
      </c>
      <c r="F1141" s="33">
        <v/>
      </c>
      <c r="G1141" s="34">
        <v/>
      </c>
      <c r="H1141" s="35">
        <v>0</v>
      </c>
      <c r="I1141" s="36">
        <f>ROUND(PRODUCT(E1141:H1141),2)</f>
        <v>0.00</v>
      </c>
      <c r="J1141" s="32">
        <v/>
      </c>
      <c r="K1141" s="32">
        <f/>
        <v/>
      </c>
      <c r="L1141" s="32" t="s">
        <v/>
      </c>
      <c r="M1141" s="32" t="s">
        <v/>
      </c>
      <c r="N1141" s="32" t="s">
        <v/>
      </c>
      <!--$VAR_NUOVA_CELLA_PREZZI$-->
    </row>
    <row r="1142" spans="1:16" ht="10.5" customHeight="1" thickTop="1" thickBot="1">
      <c r="B1142" s="32" t="s">
        <v/>
      </c>
      <c r="C1142" s="23" t="s">
        <v/>
      </c>
      <c r="D1142" s="23" t="s">
        <v>6125</v>
      </c>
      <c r="E1142" s="32">
        <v>50.00</v>
      </c>
      <c r="F1142" s="33">
        <v/>
      </c>
      <c r="G1142" s="34">
        <v/>
      </c>
      <c r="H1142" s="35">
        <v/>
      </c>
      <c r="I1142" s="36">
        <f>ROUND(PRODUCT(E1142:H1142),2)</f>
        <v>50.00</v>
      </c>
      <c r="J1142" s="32">
        <v/>
      </c>
      <c r="K1142" s="32">
        <f/>
        <v/>
      </c>
      <c r="L1142" s="32" t="s">
        <v/>
      </c>
      <c r="M1142" s="32" t="s">
        <v/>
      </c>
      <c r="N1142" s="32" t="s">
        <v/>
      </c>
      <!--$VAR_NUOVA_CELLA_PREZZI$-->
    </row>
    <row r="1143" spans="1:16" ht="10.5" customHeight="1" thickTop="1" thickBot="1">
      <c r="B1143" s="32" t="s">
        <v/>
      </c>
      <c r="C1143" s="23" t="s">
        <v/>
      </c>
      <c r="D1143" s="23" t="s">
        <v>6132</v>
      </c>
      <c r="E1143" s="32">
        <v/>
      </c>
      <c r="F1143" s="33">
        <v/>
      </c>
      <c r="G1143" s="34">
        <v/>
      </c>
      <c r="H1143" s="35">
        <v>0</v>
      </c>
      <c r="I1143" s="36">
        <f>ROUND(PRODUCT(E1143:H1143),2)</f>
        <v>0.00</v>
      </c>
      <c r="J1143" s="32">
        <v/>
      </c>
      <c r="K1143" s="32">
        <f/>
        <v/>
      </c>
      <c r="L1143" s="32" t="s">
        <v/>
      </c>
      <c r="M1143" s="32" t="s">
        <v/>
      </c>
      <c r="N1143" s="32" t="s">
        <v/>
      </c>
      <!--$VAR_NUOVA_CELLA_PREZZI$-->
    </row>
    <row r="1144" spans="1:16" ht="10.5" customHeight="1" thickTop="1" thickBot="1">
      <c r="B1144" s="32" t="s">
        <v/>
      </c>
      <c r="C1144" s="23" t="s">
        <v/>
      </c>
      <c r="D1144" s="23" t="s">
        <v>6139</v>
      </c>
      <c r="E1144" s="32">
        <v>8.00</v>
      </c>
      <c r="F1144" s="33">
        <v>50.00</v>
      </c>
      <c r="G1144" s="34">
        <v/>
      </c>
      <c r="H1144" s="35">
        <v/>
      </c>
      <c r="I1144" s="36">
        <f>ROUND(PRODUCT(E1144:H1144),2)</f>
        <v>400.00</v>
      </c>
      <c r="J1144" s="32">
        <v/>
      </c>
      <c r="K1144" s="32">
        <f/>
        <v/>
      </c>
      <c r="L1144" s="32" t="s">
        <v/>
      </c>
      <c r="M1144" s="32" t="s">
        <v/>
      </c>
      <c r="N1144" s="32" t="s">
        <v/>
      </c>
      <!--$VAR_NUOVA_CELLA_PREZZI$-->
    </row>
    <row r="1145" spans="1:16" ht="10.5" customHeight="1" thickTop="1" thickBot="1">
      <c r="B1145" s="32" t="s">
        <v/>
      </c>
      <c r="C1145" s="23" t="s">
        <v/>
      </c>
      <c r="D1145" s="23" t="s">
        <v>6146</v>
      </c>
      <c r="E1145" s="32">
        <v>8.00</v>
      </c>
      <c r="F1145" s="33">
        <v>42.00</v>
      </c>
      <c r="G1145" s="34">
        <v/>
      </c>
      <c r="H1145" s="35">
        <v/>
      </c>
      <c r="I1145" s="36">
        <f>ROUND(PRODUCT(E1145:H1145),2)</f>
        <v>336.00</v>
      </c>
      <c r="J1145" s="32">
        <v/>
      </c>
      <c r="K1145" s="32">
        <f/>
        <v/>
      </c>
      <c r="L1145" s="32" t="s">
        <v/>
      </c>
      <c r="M1145" s="32" t="s">
        <v/>
      </c>
      <c r="N1145" s="32" t="s">
        <v/>
      </c>
      <!--$VAR_NUOVA_CELLA_PREZZI$-->
    </row>
    <row r="1146" spans="1:16" ht="10.5" customHeight="1" thickTop="1" thickBot="1">
      <c r="B1146" s="32" t="s">
        <v/>
      </c>
      <c r="C1146" s="23" t="s">
        <v/>
      </c>
      <c r="D1146" s="23" t="s">
        <v>6153</v>
      </c>
      <c r="E1146" s="32">
        <v>8.00</v>
      </c>
      <c r="F1146" s="33">
        <v>42.00</v>
      </c>
      <c r="G1146" s="34">
        <v/>
      </c>
      <c r="H1146" s="35">
        <v/>
      </c>
      <c r="I1146" s="36">
        <f>ROUND(PRODUCT(E1146:H1146),2)</f>
        <v>336.00</v>
      </c>
      <c r="J1146" s="32">
        <v/>
      </c>
      <c r="K1146" s="32">
        <f/>
        <v/>
      </c>
      <c r="L1146" s="32" t="s">
        <v/>
      </c>
      <c r="M1146" s="32" t="s">
        <v/>
      </c>
      <c r="N1146" s="32" t="s">
        <v/>
      </c>
      <!--$VAR_NUOVA_CELLA_PREZZI$-->
    </row>
    <row r="1147" spans="1:16" ht="10.5" customHeight="1" thickTop="1" thickBot="1">
      <c r="B1147" s="32" t="s">
        <v/>
      </c>
      <c r="C1147" s="23" t="s">
        <v/>
      </c>
      <c r="D1147" s="32" t="s">
        <v/>
      </c>
      <c r="E1147" s="32">
        <v/>
      </c>
      <c r="F1147" s="33">
        <v/>
      </c>
      <c r="G1147" s="34">
        <v/>
      </c>
      <c r="H1147" s="35">
        <v/>
      </c>
      <c r="I1147" s="36">
        <f/>
        <v/>
      </c>
      <c r="J1147" s="32">
        <v/>
      </c>
      <c r="K1147" s="32">
        <f/>
        <v/>
      </c>
      <c r="L1147" s="32" t="s">
        <v/>
      </c>
      <c r="M1147" s="32" t="s">
        <v/>
      </c>
      <c r="N1147" s="32" t="s">
        <v>6160</v>
      </c>
      <!--$VAR_NUOVA_CELLA_PREZZI$-->
    </row>
    <row r="1148" spans="1:16" ht="10.5" customHeight="1" thickTop="1" thickBot="1">
      <c r="B1148" s="32" t="s">
        <v/>
      </c>
      <c r="C1148" s="23" t="s">
        <v/>
      </c>
      <c r="D1148" s="32" t="s">
        <v>6161</v>
      </c>
      <c r="E1148" s="32">
        <v/>
      </c>
      <c r="F1148" s="33">
        <v/>
      </c>
      <c r="G1148" s="34">
        <v/>
      </c>
      <c r="H1148" s="35">
        <v/>
      </c>
      <c r="I1148" s="36">
        <f>ROUND(SUM(I1137:I1147),2)</f>
        <v>1164.00</v>
      </c>
      <c r="J1148" s="32">
        <v>26.08</v>
      </c>
      <c r="K1148" s="32">
        <f>ROUND(PRODUCT(I1148:J1148),2)</f>
        <v>30357.12</v>
      </c>
      <c r="L1148" s="32" t="s">
        <v/>
      </c>
      <c r="M1148" s="32" t="s">
        <v/>
      </c>
      <c r="N1148" s="32" t="s">
        <v/>
      </c>
      <!--$VAR_NUOVA_CELLA_PREZZI$-->
    </row>
    <row r="1149" spans="1:16" ht="10.5" customHeight="1" thickTop="1" thickBot="1">
      <c r="B1149" s="32" t="s">
        <v/>
      </c>
      <c r="C1149" s="23" t="s">
        <v/>
      </c>
      <c r="D1149" s="32" t="s">
        <v>6167</v>
      </c>
      <c r="E1149" s="32">
        <v/>
      </c>
      <c r="F1149" s="33">
        <v/>
      </c>
      <c r="G1149" s="34">
        <v/>
      </c>
      <c r="H1149" s="35">
        <v/>
      </c>
      <c r="I1149" s="36">
        <f/>
        <v/>
      </c>
      <c r="J1149" s="32">
        <v/>
      </c>
      <c r="K1149" s="32">
        <f/>
        <v/>
      </c>
      <c r="L1149" s="32" t="s">
        <v/>
      </c>
      <c r="M1149" s="32" t="s">
        <v/>
      </c>
      <c r="N1149" s="32" t="s">
        <v/>
      </c>
      <!--$VAR_NUOVA_CELLA_PREZZI$-->
    </row>
    <row r="1150" spans="1:16" ht="156" customHeight="1" thickTop="1" thickBot="1">
      <c r="B1150" s="32" t="s">
        <v>6168</v>
      </c>
      <c r="C1150" s="23" t="s">
        <v>6169</v>
      </c>
      <c r="D1150" s="62" t="s">
        <v>6170</v>
      </c>
      <c r="E1150" s="32">
        <v/>
      </c>
      <c r="F1150" s="33">
        <v/>
      </c>
      <c r="G1150" s="34">
        <v/>
      </c>
      <c r="H1150" s="35">
        <v/>
      </c>
      <c r="I1150" s="36">
        <f/>
        <v/>
      </c>
      <c r="J1150" s="32">
        <v/>
      </c>
      <c r="K1150" s="32">
        <f/>
        <v/>
      </c>
      <c r="L1150" s="32" t="s">
        <v/>
      </c>
      <c r="M1150" s="32" t="s">
        <v/>
      </c>
      <c r="N1150" s="32" t="s">
        <v/>
      </c>
      <!--$VAR_NUOVA_CELLA_PREZZI$-->
    </row>
    <row r="1151" spans="1:16" ht="10.5" customHeight="1" thickTop="1" thickBot="1">
      <c r="B1151" s="32" t="s">
        <v/>
      </c>
      <c r="C1151" s="23" t="s">
        <v/>
      </c>
      <c r="D1151" s="23" t="s">
        <v>6171</v>
      </c>
      <c r="E1151" s="32">
        <v/>
      </c>
      <c r="F1151" s="33">
        <v/>
      </c>
      <c r="G1151" s="34">
        <v/>
      </c>
      <c r="H1151" s="35">
        <v/>
      </c>
      <c r="I1151" s="36">
        <f/>
        <v/>
      </c>
      <c r="J1151" s="32">
        <v/>
      </c>
      <c r="K1151" s="32">
        <f/>
        <v/>
      </c>
      <c r="L1151" s="32" t="s">
        <v/>
      </c>
      <c r="M1151" s="32" t="s">
        <v/>
      </c>
      <c r="N1151" s="32" t="s">
        <v/>
      </c>
      <!--$VAR_NUOVA_CELLA_PREZZI$-->
    </row>
    <row r="1152" spans="1:16" ht="10.5" customHeight="1" thickTop="1" thickBot="1">
      <c r="B1152" s="32" t="s">
        <v/>
      </c>
      <c r="C1152" s="23" t="s">
        <v/>
      </c>
      <c r="D1152" s="23" t="s">
        <v>6172</v>
      </c>
      <c r="E1152" s="32">
        <v/>
      </c>
      <c r="F1152" s="33">
        <v/>
      </c>
      <c r="G1152" s="34">
        <v/>
      </c>
      <c r="H1152" s="35">
        <v>0</v>
      </c>
      <c r="I1152" s="36">
        <f>ROUND(PRODUCT(E1152:H1152),2)</f>
        <v>0.00</v>
      </c>
      <c r="J1152" s="32">
        <v/>
      </c>
      <c r="K1152" s="32">
        <f/>
        <v/>
      </c>
      <c r="L1152" s="32" t="s">
        <v/>
      </c>
      <c r="M1152" s="32" t="s">
        <v/>
      </c>
      <c r="N1152" s="32" t="s">
        <v/>
      </c>
      <!--$VAR_NUOVA_CELLA_PREZZI$-->
    </row>
    <row r="1153" spans="1:16" ht="10.5" customHeight="1" thickTop="1" thickBot="1">
      <c r="B1153" s="32" t="s">
        <v/>
      </c>
      <c r="C1153" s="23" t="s">
        <v/>
      </c>
      <c r="D1153" s="23" t="s">
        <v>6179</v>
      </c>
      <c r="E1153" s="32">
        <v>13.00</v>
      </c>
      <c r="F1153" s="33">
        <v>3.00</v>
      </c>
      <c r="G1153" s="34">
        <v/>
      </c>
      <c r="H1153" s="35">
        <v/>
      </c>
      <c r="I1153" s="36">
        <f>ROUND(PRODUCT(E1153:H1153),2)</f>
        <v>39.00</v>
      </c>
      <c r="J1153" s="32">
        <v/>
      </c>
      <c r="K1153" s="32">
        <f/>
        <v/>
      </c>
      <c r="L1153" s="32" t="s">
        <v/>
      </c>
      <c r="M1153" s="32" t="s">
        <v/>
      </c>
      <c r="N1153" s="32" t="s">
        <v/>
      </c>
      <!--$VAR_NUOVA_CELLA_PREZZI$-->
    </row>
    <row r="1154" spans="1:16" ht="10.5" customHeight="1" thickTop="1" thickBot="1">
      <c r="B1154" s="32" t="s">
        <v/>
      </c>
      <c r="C1154" s="23" t="s">
        <v/>
      </c>
      <c r="D1154" s="23" t="s">
        <v>6186</v>
      </c>
      <c r="E1154" s="32">
        <v>8.00</v>
      </c>
      <c r="F1154" s="33">
        <v>1.00</v>
      </c>
      <c r="G1154" s="34">
        <v/>
      </c>
      <c r="H1154" s="35">
        <v/>
      </c>
      <c r="I1154" s="36">
        <f>ROUND(PRODUCT(E1154:H1154),2)</f>
        <v>8.00</v>
      </c>
      <c r="J1154" s="32">
        <v/>
      </c>
      <c r="K1154" s="32">
        <f/>
        <v/>
      </c>
      <c r="L1154" s="32" t="s">
        <v/>
      </c>
      <c r="M1154" s="32" t="s">
        <v/>
      </c>
      <c r="N1154" s="32" t="s">
        <v/>
      </c>
      <!--$VAR_NUOVA_CELLA_PREZZI$-->
    </row>
    <row r="1155" spans="1:16" ht="10.5" customHeight="1" thickTop="1" thickBot="1">
      <c r="B1155" s="32" t="s">
        <v/>
      </c>
      <c r="C1155" s="23" t="s">
        <v/>
      </c>
      <c r="D1155" s="23" t="s">
        <v>6193</v>
      </c>
      <c r="E1155" s="32">
        <v/>
      </c>
      <c r="F1155" s="33">
        <v/>
      </c>
      <c r="G1155" s="34">
        <v/>
      </c>
      <c r="H1155" s="35">
        <v>0</v>
      </c>
      <c r="I1155" s="36">
        <f>ROUND(PRODUCT(E1155:H1155),2)</f>
        <v>0.00</v>
      </c>
      <c r="J1155" s="32">
        <v/>
      </c>
      <c r="K1155" s="32">
        <f/>
        <v/>
      </c>
      <c r="L1155" s="32" t="s">
        <v/>
      </c>
      <c r="M1155" s="32" t="s">
        <v/>
      </c>
      <c r="N1155" s="32" t="s">
        <v/>
      </c>
      <!--$VAR_NUOVA_CELLA_PREZZI$-->
    </row>
    <row r="1156" spans="1:16" ht="10.5" customHeight="1" thickTop="1" thickBot="1">
      <c r="B1156" s="32" t="s">
        <v/>
      </c>
      <c r="C1156" s="23" t="s">
        <v/>
      </c>
      <c r="D1156" s="23" t="s">
        <v>6200</v>
      </c>
      <c r="E1156" s="32">
        <v>6.00</v>
      </c>
      <c r="F1156" s="33">
        <v>3.00</v>
      </c>
      <c r="G1156" s="34">
        <v/>
      </c>
      <c r="H1156" s="35">
        <v/>
      </c>
      <c r="I1156" s="36">
        <f>ROUND(PRODUCT(E1156:H1156),2)</f>
        <v>18.00</v>
      </c>
      <c r="J1156" s="32">
        <v/>
      </c>
      <c r="K1156" s="32">
        <f/>
        <v/>
      </c>
      <c r="L1156" s="32" t="s">
        <v/>
      </c>
      <c r="M1156" s="32" t="s">
        <v/>
      </c>
      <c r="N1156" s="32" t="s">
        <v/>
      </c>
      <!--$VAR_NUOVA_CELLA_PREZZI$-->
    </row>
    <row r="1157" spans="1:16" ht="10.5" customHeight="1" thickTop="1" thickBot="1">
      <c r="B1157" s="32" t="s">
        <v/>
      </c>
      <c r="C1157" s="23" t="s">
        <v/>
      </c>
      <c r="D1157" s="23" t="s">
        <v>6207</v>
      </c>
      <c r="E1157" s="32">
        <v>3.00</v>
      </c>
      <c r="F1157" s="33">
        <v>3.00</v>
      </c>
      <c r="G1157" s="34">
        <v/>
      </c>
      <c r="H1157" s="35">
        <v/>
      </c>
      <c r="I1157" s="36">
        <f>ROUND(PRODUCT(E1157:H1157),2)</f>
        <v>9.00</v>
      </c>
      <c r="J1157" s="32">
        <v/>
      </c>
      <c r="K1157" s="32">
        <f/>
        <v/>
      </c>
      <c r="L1157" s="32" t="s">
        <v/>
      </c>
      <c r="M1157" s="32" t="s">
        <v/>
      </c>
      <c r="N1157" s="32" t="s">
        <v/>
      </c>
      <!--$VAR_NUOVA_CELLA_PREZZI$-->
    </row>
    <row r="1158" spans="1:16" ht="10.5" customHeight="1" thickTop="1" thickBot="1">
      <c r="B1158" s="32" t="s">
        <v/>
      </c>
      <c r="C1158" s="23" t="s">
        <v/>
      </c>
      <c r="D1158" s="23" t="s">
        <v>6214</v>
      </c>
      <c r="E1158" s="32">
        <v>6.00</v>
      </c>
      <c r="F1158" s="33">
        <v>3.00</v>
      </c>
      <c r="G1158" s="34">
        <v/>
      </c>
      <c r="H1158" s="35">
        <v/>
      </c>
      <c r="I1158" s="36">
        <f>ROUND(PRODUCT(E1158:H1158),2)</f>
        <v>18.00</v>
      </c>
      <c r="J1158" s="32">
        <v/>
      </c>
      <c r="K1158" s="32">
        <f/>
        <v/>
      </c>
      <c r="L1158" s="32" t="s">
        <v/>
      </c>
      <c r="M1158" s="32" t="s">
        <v/>
      </c>
      <c r="N1158" s="32" t="s">
        <v/>
      </c>
      <!--$VAR_NUOVA_CELLA_PREZZI$-->
    </row>
    <row r="1159" spans="1:16" ht="10.5" customHeight="1" thickTop="1" thickBot="1">
      <c r="B1159" s="32" t="s">
        <v/>
      </c>
      <c r="C1159" s="23" t="s">
        <v/>
      </c>
      <c r="D1159" s="23" t="s">
        <v>6221</v>
      </c>
      <c r="E1159" s="32">
        <v/>
      </c>
      <c r="F1159" s="33">
        <v/>
      </c>
      <c r="G1159" s="34">
        <v/>
      </c>
      <c r="H1159" s="35">
        <v>0</v>
      </c>
      <c r="I1159" s="36">
        <f>ROUND(PRODUCT(E1159:H1159),2)</f>
        <v>0.00</v>
      </c>
      <c r="J1159" s="32">
        <v/>
      </c>
      <c r="K1159" s="32">
        <f/>
        <v/>
      </c>
      <c r="L1159" s="32" t="s">
        <v/>
      </c>
      <c r="M1159" s="32" t="s">
        <v/>
      </c>
      <c r="N1159" s="32" t="s">
        <v/>
      </c>
      <!--$VAR_NUOVA_CELLA_PREZZI$-->
    </row>
    <row r="1160" spans="1:16" ht="10.5" customHeight="1" thickTop="1" thickBot="1">
      <c r="B1160" s="32" t="s">
        <v/>
      </c>
      <c r="C1160" s="23" t="s">
        <v/>
      </c>
      <c r="D1160" s="23" t="s">
        <v>6228</v>
      </c>
      <c r="E1160" s="32">
        <v>7.00</v>
      </c>
      <c r="F1160" s="33">
        <v>16.00</v>
      </c>
      <c r="G1160" s="34">
        <v/>
      </c>
      <c r="H1160" s="35">
        <v/>
      </c>
      <c r="I1160" s="36">
        <f>ROUND(PRODUCT(E1160:H1160),2)</f>
        <v>112.00</v>
      </c>
      <c r="J1160" s="32">
        <v/>
      </c>
      <c r="K1160" s="32">
        <f/>
        <v/>
      </c>
      <c r="L1160" s="32" t="s">
        <v/>
      </c>
      <c r="M1160" s="32" t="s">
        <v/>
      </c>
      <c r="N1160" s="32" t="s">
        <v/>
      </c>
      <!--$VAR_NUOVA_CELLA_PREZZI$-->
    </row>
    <row r="1161" spans="1:16" ht="10.5" customHeight="1" thickTop="1" thickBot="1">
      <c r="B1161" s="32" t="s">
        <v/>
      </c>
      <c r="C1161" s="23" t="s">
        <v/>
      </c>
      <c r="D1161" s="23" t="s">
        <v>6235</v>
      </c>
      <c r="E1161" s="32">
        <v>6.00</v>
      </c>
      <c r="F1161" s="33">
        <v>36.00</v>
      </c>
      <c r="G1161" s="34">
        <v/>
      </c>
      <c r="H1161" s="35">
        <v/>
      </c>
      <c r="I1161" s="36">
        <f>ROUND(PRODUCT(E1161:H1161),2)</f>
        <v>216.00</v>
      </c>
      <c r="J1161" s="32">
        <v/>
      </c>
      <c r="K1161" s="32">
        <f/>
        <v/>
      </c>
      <c r="L1161" s="32" t="s">
        <v/>
      </c>
      <c r="M1161" s="32" t="s">
        <v/>
      </c>
      <c r="N1161" s="32" t="s">
        <v/>
      </c>
      <!--$VAR_NUOVA_CELLA_PREZZI$-->
    </row>
    <row r="1162" spans="1:16" ht="10.5" customHeight="1" thickTop="1" thickBot="1">
      <c r="B1162" s="32" t="s">
        <v/>
      </c>
      <c r="C1162" s="23" t="s">
        <v/>
      </c>
      <c r="D1162" s="23" t="s">
        <v>6242</v>
      </c>
      <c r="E1162" s="32">
        <v>4.00</v>
      </c>
      <c r="F1162" s="33">
        <v>4.00</v>
      </c>
      <c r="G1162" s="34">
        <v/>
      </c>
      <c r="H1162" s="35">
        <v/>
      </c>
      <c r="I1162" s="36">
        <f>ROUND(PRODUCT(E1162:H1162),2)</f>
        <v>16.00</v>
      </c>
      <c r="J1162" s="32">
        <v/>
      </c>
      <c r="K1162" s="32">
        <f/>
        <v/>
      </c>
      <c r="L1162" s="32" t="s">
        <v/>
      </c>
      <c r="M1162" s="32" t="s">
        <v/>
      </c>
      <c r="N1162" s="32" t="s">
        <v/>
      </c>
      <!--$VAR_NUOVA_CELLA_PREZZI$-->
    </row>
    <row r="1163" spans="1:16" ht="10.5" customHeight="1" thickTop="1" thickBot="1">
      <c r="B1163" s="32" t="s">
        <v/>
      </c>
      <c r="C1163" s="23" t="s">
        <v/>
      </c>
      <c r="D1163" s="23" t="s">
        <v>6249</v>
      </c>
      <c r="E1163" s="32">
        <v>9.00</v>
      </c>
      <c r="F1163" s="33">
        <v>24.00</v>
      </c>
      <c r="G1163" s="34">
        <v/>
      </c>
      <c r="H1163" s="35">
        <v/>
      </c>
      <c r="I1163" s="36">
        <f>ROUND(PRODUCT(E1163:H1163),2)</f>
        <v>216.00</v>
      </c>
      <c r="J1163" s="32">
        <v/>
      </c>
      <c r="K1163" s="32">
        <f/>
        <v/>
      </c>
      <c r="L1163" s="32" t="s">
        <v/>
      </c>
      <c r="M1163" s="32" t="s">
        <v/>
      </c>
      <c r="N1163" s="32" t="s">
        <v/>
      </c>
      <!--$VAR_NUOVA_CELLA_PREZZI$-->
    </row>
    <row r="1164" spans="1:16" ht="10.5" customHeight="1" thickTop="1" thickBot="1">
      <c r="B1164" s="32" t="s">
        <v/>
      </c>
      <c r="C1164" s="23" t="s">
        <v/>
      </c>
      <c r="D1164" s="23" t="s">
        <v>6256</v>
      </c>
      <c r="E1164" s="32">
        <v>3.00</v>
      </c>
      <c r="F1164" s="33">
        <v>5.00</v>
      </c>
      <c r="G1164" s="34">
        <v/>
      </c>
      <c r="H1164" s="35">
        <v/>
      </c>
      <c r="I1164" s="36">
        <f>ROUND(PRODUCT(E1164:H1164),2)</f>
        <v>15.00</v>
      </c>
      <c r="J1164" s="32">
        <v/>
      </c>
      <c r="K1164" s="32">
        <f/>
        <v/>
      </c>
      <c r="L1164" s="32" t="s">
        <v/>
      </c>
      <c r="M1164" s="32" t="s">
        <v/>
      </c>
      <c r="N1164" s="32" t="s">
        <v/>
      </c>
      <!--$VAR_NUOVA_CELLA_PREZZI$-->
    </row>
    <row r="1165" spans="1:16" ht="10.5" customHeight="1" thickTop="1" thickBot="1">
      <c r="B1165" s="32" t="s">
        <v/>
      </c>
      <c r="C1165" s="23" t="s">
        <v/>
      </c>
      <c r="D1165" s="23" t="s">
        <v>6263</v>
      </c>
      <c r="E1165" s="32">
        <v>3.00</v>
      </c>
      <c r="F1165" s="33">
        <v>3.00</v>
      </c>
      <c r="G1165" s="34">
        <v/>
      </c>
      <c r="H1165" s="35">
        <v/>
      </c>
      <c r="I1165" s="36">
        <f>ROUND(PRODUCT(E1165:H1165),2)</f>
        <v>9.00</v>
      </c>
      <c r="J1165" s="32">
        <v/>
      </c>
      <c r="K1165" s="32">
        <f/>
        <v/>
      </c>
      <c r="L1165" s="32" t="s">
        <v/>
      </c>
      <c r="M1165" s="32" t="s">
        <v/>
      </c>
      <c r="N1165" s="32" t="s">
        <v/>
      </c>
      <!--$VAR_NUOVA_CELLA_PREZZI$-->
    </row>
    <row r="1166" spans="1:16" ht="10.5" customHeight="1" thickTop="1" thickBot="1">
      <c r="B1166" s="32" t="s">
        <v/>
      </c>
      <c r="C1166" s="23" t="s">
        <v/>
      </c>
      <c r="D1166" s="23" t="s">
        <v>6270</v>
      </c>
      <c r="E1166" s="32">
        <v>3.00</v>
      </c>
      <c r="F1166" s="33">
        <v>2.00</v>
      </c>
      <c r="G1166" s="34">
        <v/>
      </c>
      <c r="H1166" s="35">
        <v/>
      </c>
      <c r="I1166" s="36">
        <f>ROUND(PRODUCT(E1166:H1166),2)</f>
        <v>6.00</v>
      </c>
      <c r="J1166" s="32">
        <v/>
      </c>
      <c r="K1166" s="32">
        <f/>
        <v/>
      </c>
      <c r="L1166" s="32" t="s">
        <v/>
      </c>
      <c r="M1166" s="32" t="s">
        <v/>
      </c>
      <c r="N1166" s="32" t="s">
        <v/>
      </c>
      <!--$VAR_NUOVA_CELLA_PREZZI$-->
    </row>
    <row r="1167" spans="1:16" ht="10.5" customHeight="1" thickTop="1" thickBot="1">
      <c r="B1167" s="32" t="s">
        <v/>
      </c>
      <c r="C1167" s="23" t="s">
        <v/>
      </c>
      <c r="D1167" s="23" t="s">
        <v>6277</v>
      </c>
      <c r="E1167" s="32">
        <v>3.00</v>
      </c>
      <c r="F1167" s="33">
        <v>2.00</v>
      </c>
      <c r="G1167" s="34">
        <v/>
      </c>
      <c r="H1167" s="35">
        <v/>
      </c>
      <c r="I1167" s="36">
        <f>ROUND(PRODUCT(E1167:H1167),2)</f>
        <v>6.00</v>
      </c>
      <c r="J1167" s="32">
        <v/>
      </c>
      <c r="K1167" s="32">
        <f/>
        <v/>
      </c>
      <c r="L1167" s="32" t="s">
        <v/>
      </c>
      <c r="M1167" s="32" t="s">
        <v/>
      </c>
      <c r="N1167" s="32" t="s">
        <v/>
      </c>
      <!--$VAR_NUOVA_CELLA_PREZZI$-->
    </row>
    <row r="1168" spans="1:16" ht="10.5" customHeight="1" thickTop="1" thickBot="1">
      <c r="B1168" s="32" t="s">
        <v/>
      </c>
      <c r="C1168" s="23" t="s">
        <v/>
      </c>
      <c r="D1168" s="23" t="s">
        <v>6284</v>
      </c>
      <c r="E1168" s="32">
        <v/>
      </c>
      <c r="F1168" s="33">
        <v/>
      </c>
      <c r="G1168" s="34">
        <v/>
      </c>
      <c r="H1168" s="35">
        <v>0</v>
      </c>
      <c r="I1168" s="36">
        <f>ROUND(PRODUCT(E1168:H1168),2)</f>
        <v>0.00</v>
      </c>
      <c r="J1168" s="32">
        <v/>
      </c>
      <c r="K1168" s="32">
        <f/>
        <v/>
      </c>
      <c r="L1168" s="32" t="s">
        <v/>
      </c>
      <c r="M1168" s="32" t="s">
        <v/>
      </c>
      <c r="N1168" s="32" t="s">
        <v/>
      </c>
      <!--$VAR_NUOVA_CELLA_PREZZI$-->
    </row>
    <row r="1169" spans="1:16" ht="10.5" customHeight="1" thickTop="1" thickBot="1">
      <c r="B1169" s="32" t="s">
        <v/>
      </c>
      <c r="C1169" s="23" t="s">
        <v/>
      </c>
      <c r="D1169" s="23" t="s">
        <v>6291</v>
      </c>
      <c r="E1169" s="32">
        <v>14.00</v>
      </c>
      <c r="F1169" s="33">
        <v>44.00</v>
      </c>
      <c r="G1169" s="34">
        <v/>
      </c>
      <c r="H1169" s="35">
        <v/>
      </c>
      <c r="I1169" s="36">
        <f>ROUND(PRODUCT(E1169:H1169),2)</f>
        <v>616.00</v>
      </c>
      <c r="J1169" s="32">
        <v/>
      </c>
      <c r="K1169" s="32">
        <f/>
        <v/>
      </c>
      <c r="L1169" s="32" t="s">
        <v/>
      </c>
      <c r="M1169" s="32" t="s">
        <v/>
      </c>
      <c r="N1169" s="32" t="s">
        <v/>
      </c>
      <!--$VAR_NUOVA_CELLA_PREZZI$-->
    </row>
    <row r="1170" spans="1:16" ht="10.5" customHeight="1" thickTop="1" thickBot="1">
      <c r="B1170" s="32" t="s">
        <v/>
      </c>
      <c r="C1170" s="23" t="s">
        <v/>
      </c>
      <c r="D1170" s="23" t="s">
        <v>6298</v>
      </c>
      <c r="E1170" s="32">
        <v/>
      </c>
      <c r="F1170" s="33">
        <v/>
      </c>
      <c r="G1170" s="34">
        <v/>
      </c>
      <c r="H1170" s="35">
        <v>0</v>
      </c>
      <c r="I1170" s="36">
        <f>ROUND(PRODUCT(E1170:H1170),2)</f>
        <v>0.00</v>
      </c>
      <c r="J1170" s="32">
        <v/>
      </c>
      <c r="K1170" s="32">
        <f/>
        <v/>
      </c>
      <c r="L1170" s="32" t="s">
        <v/>
      </c>
      <c r="M1170" s="32" t="s">
        <v/>
      </c>
      <c r="N1170" s="32" t="s">
        <v/>
      </c>
      <!--$VAR_NUOVA_CELLA_PREZZI$-->
    </row>
    <row r="1171" spans="1:16" ht="10.5" customHeight="1" thickTop="1" thickBot="1">
      <c r="B1171" s="32" t="s">
        <v/>
      </c>
      <c r="C1171" s="23" t="s">
        <v/>
      </c>
      <c r="D1171" s="23" t="s">
        <v>6305</v>
      </c>
      <c r="E1171" s="32">
        <v>8.00</v>
      </c>
      <c r="F1171" s="33">
        <v>4.00</v>
      </c>
      <c r="G1171" s="34">
        <v/>
      </c>
      <c r="H1171" s="35">
        <v/>
      </c>
      <c r="I1171" s="36">
        <f>ROUND(PRODUCT(E1171:H1171),2)</f>
        <v>32.00</v>
      </c>
      <c r="J1171" s="32">
        <v/>
      </c>
      <c r="K1171" s="32">
        <f/>
        <v/>
      </c>
      <c r="L1171" s="32" t="s">
        <v/>
      </c>
      <c r="M1171" s="32" t="s">
        <v/>
      </c>
      <c r="N1171" s="32" t="s">
        <v/>
      </c>
      <!--$VAR_NUOVA_CELLA_PREZZI$-->
    </row>
    <row r="1172" spans="1:16" ht="10.5" customHeight="1" thickTop="1" thickBot="1">
      <c r="B1172" s="32" t="s">
        <v/>
      </c>
      <c r="C1172" s="23" t="s">
        <v/>
      </c>
      <c r="D1172" s="23" t="s">
        <v>6312</v>
      </c>
      <c r="E1172" s="32">
        <v>10.00</v>
      </c>
      <c r="F1172" s="33">
        <v>28.00</v>
      </c>
      <c r="G1172" s="34">
        <v/>
      </c>
      <c r="H1172" s="35">
        <v/>
      </c>
      <c r="I1172" s="36">
        <f>ROUND(PRODUCT(E1172:H1172),2)</f>
        <v>280.00</v>
      </c>
      <c r="J1172" s="32">
        <v/>
      </c>
      <c r="K1172" s="32">
        <f/>
        <v/>
      </c>
      <c r="L1172" s="32" t="s">
        <v/>
      </c>
      <c r="M1172" s="32" t="s">
        <v/>
      </c>
      <c r="N1172" s="32" t="s">
        <v/>
      </c>
      <!--$VAR_NUOVA_CELLA_PREZZI$-->
    </row>
    <row r="1173" spans="1:16" ht="10.5" customHeight="1" thickTop="1" thickBot="1">
      <c r="B1173" s="32" t="s">
        <v/>
      </c>
      <c r="C1173" s="23" t="s">
        <v/>
      </c>
      <c r="D1173" s="23" t="s">
        <v>6319</v>
      </c>
      <c r="E1173" s="32">
        <v>6.00</v>
      </c>
      <c r="F1173" s="33">
        <v>34.00</v>
      </c>
      <c r="G1173" s="34">
        <v/>
      </c>
      <c r="H1173" s="35">
        <v/>
      </c>
      <c r="I1173" s="36">
        <f>ROUND(PRODUCT(E1173:H1173),2)</f>
        <v>204.00</v>
      </c>
      <c r="J1173" s="32">
        <v/>
      </c>
      <c r="K1173" s="32">
        <f/>
        <v/>
      </c>
      <c r="L1173" s="32" t="s">
        <v/>
      </c>
      <c r="M1173" s="32" t="s">
        <v/>
      </c>
      <c r="N1173" s="32" t="s">
        <v/>
      </c>
      <!--$VAR_NUOVA_CELLA_PREZZI$-->
    </row>
    <row r="1174" spans="1:16" ht="10.5" customHeight="1" thickTop="1" thickBot="1">
      <c r="B1174" s="32" t="s">
        <v/>
      </c>
      <c r="C1174" s="23" t="s">
        <v/>
      </c>
      <c r="D1174" s="23" t="s">
        <v>6326</v>
      </c>
      <c r="E1174" s="32">
        <v>6.00</v>
      </c>
      <c r="F1174" s="33">
        <v>20.00</v>
      </c>
      <c r="G1174" s="34">
        <v/>
      </c>
      <c r="H1174" s="35">
        <v/>
      </c>
      <c r="I1174" s="36">
        <f>ROUND(PRODUCT(E1174:H1174),2)</f>
        <v>120.00</v>
      </c>
      <c r="J1174" s="32">
        <v/>
      </c>
      <c r="K1174" s="32">
        <f/>
        <v/>
      </c>
      <c r="L1174" s="32" t="s">
        <v/>
      </c>
      <c r="M1174" s="32" t="s">
        <v/>
      </c>
      <c r="N1174" s="32" t="s">
        <v/>
      </c>
      <!--$VAR_NUOVA_CELLA_PREZZI$-->
    </row>
    <row r="1175" spans="1:16" ht="10.5" customHeight="1" thickTop="1" thickBot="1">
      <c r="B1175" s="32" t="s">
        <v/>
      </c>
      <c r="C1175" s="23" t="s">
        <v/>
      </c>
      <c r="D1175" s="23" t="s">
        <v>6333</v>
      </c>
      <c r="E1175" s="32">
        <v>9.00</v>
      </c>
      <c r="F1175" s="33">
        <v>25.00</v>
      </c>
      <c r="G1175" s="34">
        <v/>
      </c>
      <c r="H1175" s="35">
        <v/>
      </c>
      <c r="I1175" s="36">
        <f>ROUND(PRODUCT(E1175:H1175),2)</f>
        <v>225.00</v>
      </c>
      <c r="J1175" s="32">
        <v/>
      </c>
      <c r="K1175" s="32">
        <f/>
        <v/>
      </c>
      <c r="L1175" s="32" t="s">
        <v/>
      </c>
      <c r="M1175" s="32" t="s">
        <v/>
      </c>
      <c r="N1175" s="32" t="s">
        <v/>
      </c>
      <!--$VAR_NUOVA_CELLA_PREZZI$-->
    </row>
    <row r="1176" spans="1:16" ht="10.5" customHeight="1" thickTop="1" thickBot="1">
      <c r="B1176" s="32" t="s">
        <v/>
      </c>
      <c r="C1176" s="23" t="s">
        <v/>
      </c>
      <c r="D1176" s="23" t="s">
        <v>6340</v>
      </c>
      <c r="E1176" s="32">
        <v>6.00</v>
      </c>
      <c r="F1176" s="33">
        <v>3.00</v>
      </c>
      <c r="G1176" s="34">
        <v/>
      </c>
      <c r="H1176" s="35">
        <v/>
      </c>
      <c r="I1176" s="36">
        <f>ROUND(PRODUCT(E1176:H1176),2)</f>
        <v>18.00</v>
      </c>
      <c r="J1176" s="32">
        <v/>
      </c>
      <c r="K1176" s="32">
        <f/>
        <v/>
      </c>
      <c r="L1176" s="32" t="s">
        <v/>
      </c>
      <c r="M1176" s="32" t="s">
        <v/>
      </c>
      <c r="N1176" s="32" t="s">
        <v/>
      </c>
      <!--$VAR_NUOVA_CELLA_PREZZI$-->
    </row>
    <row r="1177" spans="1:16" ht="10.5" customHeight="1" thickTop="1" thickBot="1">
      <c r="B1177" s="32" t="s">
        <v/>
      </c>
      <c r="C1177" s="23" t="s">
        <v/>
      </c>
      <c r="D1177" s="32" t="s">
        <v/>
      </c>
      <c r="E1177" s="32">
        <v/>
      </c>
      <c r="F1177" s="33">
        <v/>
      </c>
      <c r="G1177" s="34">
        <v/>
      </c>
      <c r="H1177" s="35">
        <v/>
      </c>
      <c r="I1177" s="36">
        <f/>
        <v/>
      </c>
      <c r="J1177" s="32">
        <v/>
      </c>
      <c r="K1177" s="32">
        <f/>
        <v/>
      </c>
      <c r="L1177" s="32" t="s">
        <v/>
      </c>
      <c r="M1177" s="32" t="s">
        <v/>
      </c>
      <c r="N1177" s="32" t="s">
        <v>6347</v>
      </c>
      <!--$VAR_NUOVA_CELLA_PREZZI$-->
    </row>
    <row r="1178" spans="1:16" ht="10.5" customHeight="1" thickTop="1" thickBot="1">
      <c r="B1178" s="32" t="s">
        <v/>
      </c>
      <c r="C1178" s="23" t="s">
        <v/>
      </c>
      <c r="D1178" s="32" t="s">
        <v>6348</v>
      </c>
      <c r="E1178" s="32">
        <v/>
      </c>
      <c r="F1178" s="33">
        <v/>
      </c>
      <c r="G1178" s="34">
        <v/>
      </c>
      <c r="H1178" s="35">
        <v/>
      </c>
      <c r="I1178" s="36">
        <f>ROUND(SUM(I1151:I1177),2)</f>
        <v>2183.00</v>
      </c>
      <c r="J1178" s="32">
        <v>4.62</v>
      </c>
      <c r="K1178" s="32">
        <f>ROUND(PRODUCT(I1178:J1178),2)</f>
        <v>10085.46</v>
      </c>
      <c r="L1178" s="32" t="s">
        <v/>
      </c>
      <c r="M1178" s="32" t="s">
        <v/>
      </c>
      <c r="N1178" s="32" t="s">
        <v/>
      </c>
      <!--$VAR_NUOVA_CELLA_PREZZI$-->
    </row>
    <row r="1179" spans="1:16" ht="10.5" customHeight="1" thickTop="1" thickBot="1">
      <c r="B1179" s="32" t="s">
        <v/>
      </c>
      <c r="C1179" s="23" t="s">
        <v/>
      </c>
      <c r="D1179" s="32" t="s">
        <v>6354</v>
      </c>
      <c r="E1179" s="32">
        <v/>
      </c>
      <c r="F1179" s="33">
        <v/>
      </c>
      <c r="G1179" s="34">
        <v/>
      </c>
      <c r="H1179" s="35">
        <v/>
      </c>
      <c r="I1179" s="36">
        <f/>
        <v/>
      </c>
      <c r="J1179" s="32">
        <v/>
      </c>
      <c r="K1179" s="32">
        <f/>
        <v/>
      </c>
      <c r="L1179" s="32" t="s">
        <v/>
      </c>
      <c r="M1179" s="32" t="s">
        <v/>
      </c>
      <c r="N1179" s="32" t="s">
        <v/>
      </c>
      <!--$VAR_NUOVA_CELLA_PREZZI$-->
    </row>
    <row r="1180" spans="1:16" ht="123.333333333333" customHeight="1" thickTop="1" thickBot="1">
      <c r="B1180" s="32" t="s">
        <v>6355</v>
      </c>
      <c r="C1180" s="23" t="s">
        <v>6356</v>
      </c>
      <c r="D1180" s="62" t="s">
        <v>6357</v>
      </c>
      <c r="E1180" s="32">
        <v/>
      </c>
      <c r="F1180" s="33">
        <v/>
      </c>
      <c r="G1180" s="34">
        <v/>
      </c>
      <c r="H1180" s="35">
        <v/>
      </c>
      <c r="I1180" s="36">
        <f/>
        <v/>
      </c>
      <c r="J1180" s="32">
        <v/>
      </c>
      <c r="K1180" s="32">
        <f/>
        <v/>
      </c>
      <c r="L1180" s="32" t="s">
        <v/>
      </c>
      <c r="M1180" s="32" t="s">
        <v/>
      </c>
      <c r="N1180" s="32" t="s">
        <v/>
      </c>
      <!--$VAR_NUOVA_CELLA_PREZZI$-->
    </row>
    <row r="1181" spans="1:16" ht="10.5" customHeight="1" thickTop="1" thickBot="1">
      <c r="B1181" s="32" t="s">
        <v/>
      </c>
      <c r="C1181" s="23" t="s">
        <v/>
      </c>
      <c r="D1181" s="23" t="s">
        <v>6358</v>
      </c>
      <c r="E1181" s="32">
        <v/>
      </c>
      <c r="F1181" s="33">
        <v/>
      </c>
      <c r="G1181" s="34">
        <v/>
      </c>
      <c r="H1181" s="35">
        <v/>
      </c>
      <c r="I1181" s="36">
        <f/>
        <v/>
      </c>
      <c r="J1181" s="32">
        <v/>
      </c>
      <c r="K1181" s="32">
        <f/>
        <v/>
      </c>
      <c r="L1181" s="32" t="s">
        <v/>
      </c>
      <c r="M1181" s="32" t="s">
        <v/>
      </c>
      <c r="N1181" s="32" t="s">
        <v/>
      </c>
      <!--$VAR_NUOVA_CELLA_PREZZI$-->
    </row>
    <row r="1182" spans="1:16" ht="10.5" customHeight="1" thickTop="1" thickBot="1">
      <c r="B1182" s="32" t="s">
        <v/>
      </c>
      <c r="C1182" s="23" t="s">
        <v/>
      </c>
      <c r="D1182" s="23" t="s">
        <v>6359</v>
      </c>
      <c r="E1182" s="32">
        <v/>
      </c>
      <c r="F1182" s="33">
        <v/>
      </c>
      <c r="G1182" s="34">
        <v/>
      </c>
      <c r="H1182" s="35">
        <v>0</v>
      </c>
      <c r="I1182" s="36">
        <f>ROUND(PRODUCT(E1182:H1182),2)</f>
        <v>0.00</v>
      </c>
      <c r="J1182" s="32">
        <v/>
      </c>
      <c r="K1182" s="32">
        <f/>
        <v/>
      </c>
      <c r="L1182" s="32" t="s">
        <v/>
      </c>
      <c r="M1182" s="32" t="s">
        <v/>
      </c>
      <c r="N1182" s="32" t="s">
        <v/>
      </c>
      <!--$VAR_NUOVA_CELLA_PREZZI$-->
    </row>
    <row r="1183" spans="1:16" ht="10.5" customHeight="1" thickTop="1" thickBot="1">
      <c r="B1183" s="32" t="s">
        <v/>
      </c>
      <c r="C1183" s="23" t="s">
        <v/>
      </c>
      <c r="D1183" s="23" t="s">
        <v>6366</v>
      </c>
      <c r="E1183" s="32">
        <v/>
      </c>
      <c r="F1183" s="33">
        <v/>
      </c>
      <c r="G1183" s="34">
        <v/>
      </c>
      <c r="H1183" s="35">
        <v>0</v>
      </c>
      <c r="I1183" s="36">
        <f>ROUND(PRODUCT(E1183:H1183),2)</f>
        <v>0.00</v>
      </c>
      <c r="J1183" s="32">
        <v/>
      </c>
      <c r="K1183" s="32">
        <f/>
        <v/>
      </c>
      <c r="L1183" s="32" t="s">
        <v/>
      </c>
      <c r="M1183" s="32" t="s">
        <v/>
      </c>
      <c r="N1183" s="32" t="s">
        <v/>
      </c>
      <!--$VAR_NUOVA_CELLA_PREZZI$-->
    </row>
    <row r="1184" spans="1:16" ht="10.5" customHeight="1" thickTop="1" thickBot="1">
      <c r="B1184" s="32" t="s">
        <v/>
      </c>
      <c r="C1184" s="23" t="s">
        <v/>
      </c>
      <c r="D1184" s="23" t="s">
        <v>6373</v>
      </c>
      <c r="E1184" s="32">
        <v>12.00</v>
      </c>
      <c r="F1184" s="33">
        <v/>
      </c>
      <c r="G1184" s="34">
        <v/>
      </c>
      <c r="H1184" s="35">
        <v/>
      </c>
      <c r="I1184" s="36">
        <f>ROUND(PRODUCT(E1184:H1184),2)</f>
        <v>12.00</v>
      </c>
      <c r="J1184" s="32">
        <v/>
      </c>
      <c r="K1184" s="32">
        <f/>
        <v/>
      </c>
      <c r="L1184" s="32" t="s">
        <v/>
      </c>
      <c r="M1184" s="32" t="s">
        <v/>
      </c>
      <c r="N1184" s="32" t="s">
        <v/>
      </c>
      <!--$VAR_NUOVA_CELLA_PREZZI$-->
    </row>
    <row r="1185" spans="1:16" ht="10.5" customHeight="1" thickTop="1" thickBot="1">
      <c r="B1185" s="32" t="s">
        <v/>
      </c>
      <c r="C1185" s="23" t="s">
        <v/>
      </c>
      <c r="D1185" s="23" t="s">
        <v>6380</v>
      </c>
      <c r="E1185" s="32">
        <v>4.00</v>
      </c>
      <c r="F1185" s="33">
        <v/>
      </c>
      <c r="G1185" s="34">
        <v/>
      </c>
      <c r="H1185" s="35">
        <v/>
      </c>
      <c r="I1185" s="36">
        <f>ROUND(PRODUCT(E1185:H1185),2)</f>
        <v>4.00</v>
      </c>
      <c r="J1185" s="32">
        <v/>
      </c>
      <c r="K1185" s="32">
        <f/>
        <v/>
      </c>
      <c r="L1185" s="32" t="s">
        <v/>
      </c>
      <c r="M1185" s="32" t="s">
        <v/>
      </c>
      <c r="N1185" s="32" t="s">
        <v/>
      </c>
      <!--$VAR_NUOVA_CELLA_PREZZI$-->
    </row>
    <row r="1186" spans="1:16" ht="10.5" customHeight="1" thickTop="1" thickBot="1">
      <c r="B1186" s="32" t="s">
        <v/>
      </c>
      <c r="C1186" s="23" t="s">
        <v/>
      </c>
      <c r="D1186" s="23" t="s">
        <v>6387</v>
      </c>
      <c r="E1186" s="32">
        <v>14.00</v>
      </c>
      <c r="F1186" s="33">
        <v/>
      </c>
      <c r="G1186" s="34">
        <v/>
      </c>
      <c r="H1186" s="35">
        <v/>
      </c>
      <c r="I1186" s="36">
        <f>ROUND(PRODUCT(E1186:H1186),2)</f>
        <v>14.00</v>
      </c>
      <c r="J1186" s="32">
        <v/>
      </c>
      <c r="K1186" s="32">
        <f/>
        <v/>
      </c>
      <c r="L1186" s="32" t="s">
        <v/>
      </c>
      <c r="M1186" s="32" t="s">
        <v/>
      </c>
      <c r="N1186" s="32" t="s">
        <v/>
      </c>
      <!--$VAR_NUOVA_CELLA_PREZZI$-->
    </row>
    <row r="1187" spans="1:16" ht="10.5" customHeight="1" thickTop="1" thickBot="1">
      <c r="B1187" s="32" t="s">
        <v/>
      </c>
      <c r="C1187" s="23" t="s">
        <v/>
      </c>
      <c r="D1187" s="23" t="s">
        <v>6394</v>
      </c>
      <c r="E1187" s="32">
        <v/>
      </c>
      <c r="F1187" s="33">
        <v/>
      </c>
      <c r="G1187" s="34">
        <v/>
      </c>
      <c r="H1187" s="35">
        <v>0</v>
      </c>
      <c r="I1187" s="36">
        <f>ROUND(PRODUCT(E1187:H1187),2)</f>
        <v>0.00</v>
      </c>
      <c r="J1187" s="32">
        <v/>
      </c>
      <c r="K1187" s="32">
        <f/>
        <v/>
      </c>
      <c r="L1187" s="32" t="s">
        <v/>
      </c>
      <c r="M1187" s="32" t="s">
        <v/>
      </c>
      <c r="N1187" s="32" t="s">
        <v/>
      </c>
      <!--$VAR_NUOVA_CELLA_PREZZI$-->
    </row>
    <row r="1188" spans="1:16" ht="10.5" customHeight="1" thickTop="1" thickBot="1">
      <c r="B1188" s="32" t="s">
        <v/>
      </c>
      <c r="C1188" s="23" t="s">
        <v/>
      </c>
      <c r="D1188" s="23" t="s">
        <v>6401</v>
      </c>
      <c r="E1188" s="32">
        <v>26.00</v>
      </c>
      <c r="F1188" s="33">
        <v/>
      </c>
      <c r="G1188" s="34">
        <v/>
      </c>
      <c r="H1188" s="35">
        <v/>
      </c>
      <c r="I1188" s="36">
        <f>ROUND(PRODUCT(E1188:H1188),2)</f>
        <v>26.00</v>
      </c>
      <c r="J1188" s="32">
        <v/>
      </c>
      <c r="K1188" s="32">
        <f/>
        <v/>
      </c>
      <c r="L1188" s="32" t="s">
        <v/>
      </c>
      <c r="M1188" s="32" t="s">
        <v/>
      </c>
      <c r="N1188" s="32" t="s">
        <v/>
      </c>
      <!--$VAR_NUOVA_CELLA_PREZZI$-->
    </row>
    <row r="1189" spans="1:16" ht="10.5" customHeight="1" thickTop="1" thickBot="1">
      <c r="B1189" s="32" t="s">
        <v/>
      </c>
      <c r="C1189" s="23" t="s">
        <v/>
      </c>
      <c r="D1189" s="23" t="s">
        <v>6408</v>
      </c>
      <c r="E1189" s="32">
        <v>6.00</v>
      </c>
      <c r="F1189" s="33">
        <v/>
      </c>
      <c r="G1189" s="34">
        <v/>
      </c>
      <c r="H1189" s="35">
        <v/>
      </c>
      <c r="I1189" s="36">
        <f>ROUND(PRODUCT(E1189:H1189),2)</f>
        <v>6.00</v>
      </c>
      <c r="J1189" s="32">
        <v/>
      </c>
      <c r="K1189" s="32">
        <f/>
        <v/>
      </c>
      <c r="L1189" s="32" t="s">
        <v/>
      </c>
      <c r="M1189" s="32" t="s">
        <v/>
      </c>
      <c r="N1189" s="32" t="s">
        <v/>
      </c>
      <!--$VAR_NUOVA_CELLA_PREZZI$-->
    </row>
    <row r="1190" spans="1:16" ht="10.5" customHeight="1" thickTop="1" thickBot="1">
      <c r="B1190" s="32" t="s">
        <v/>
      </c>
      <c r="C1190" s="23" t="s">
        <v/>
      </c>
      <c r="D1190" s="23" t="s">
        <v>6415</v>
      </c>
      <c r="E1190" s="32">
        <v>20.00</v>
      </c>
      <c r="F1190" s="33">
        <v/>
      </c>
      <c r="G1190" s="34">
        <v/>
      </c>
      <c r="H1190" s="35">
        <v/>
      </c>
      <c r="I1190" s="36">
        <f>ROUND(PRODUCT(E1190:H1190),2)</f>
        <v>20.00</v>
      </c>
      <c r="J1190" s="32">
        <v/>
      </c>
      <c r="K1190" s="32">
        <f/>
        <v/>
      </c>
      <c r="L1190" s="32" t="s">
        <v/>
      </c>
      <c r="M1190" s="32" t="s">
        <v/>
      </c>
      <c r="N1190" s="32" t="s">
        <v/>
      </c>
      <!--$VAR_NUOVA_CELLA_PREZZI$-->
    </row>
    <row r="1191" spans="1:16" ht="10.5" customHeight="1" thickTop="1" thickBot="1">
      <c r="B1191" s="32" t="s">
        <v/>
      </c>
      <c r="C1191" s="23" t="s">
        <v/>
      </c>
      <c r="D1191" s="23" t="s">
        <v>6422</v>
      </c>
      <c r="E1191" s="32">
        <v>22.00</v>
      </c>
      <c r="F1191" s="33">
        <v/>
      </c>
      <c r="G1191" s="34">
        <v/>
      </c>
      <c r="H1191" s="35">
        <v/>
      </c>
      <c r="I1191" s="36">
        <f>ROUND(PRODUCT(E1191:H1191),2)</f>
        <v>22.00</v>
      </c>
      <c r="J1191" s="32">
        <v/>
      </c>
      <c r="K1191" s="32">
        <f/>
        <v/>
      </c>
      <c r="L1191" s="32" t="s">
        <v/>
      </c>
      <c r="M1191" s="32" t="s">
        <v/>
      </c>
      <c r="N1191" s="32" t="s">
        <v/>
      </c>
      <!--$VAR_NUOVA_CELLA_PREZZI$-->
    </row>
    <row r="1192" spans="1:16" ht="10.5" customHeight="1" thickTop="1" thickBot="1">
      <c r="B1192" s="32" t="s">
        <v/>
      </c>
      <c r="C1192" s="23" t="s">
        <v/>
      </c>
      <c r="D1192" s="23" t="s">
        <v>6429</v>
      </c>
      <c r="E1192" s="32">
        <v>12.00</v>
      </c>
      <c r="F1192" s="33">
        <v/>
      </c>
      <c r="G1192" s="34">
        <v/>
      </c>
      <c r="H1192" s="35">
        <v/>
      </c>
      <c r="I1192" s="36">
        <f>ROUND(PRODUCT(E1192:H1192),2)</f>
        <v>12.00</v>
      </c>
      <c r="J1192" s="32">
        <v/>
      </c>
      <c r="K1192" s="32">
        <f/>
        <v/>
      </c>
      <c r="L1192" s="32" t="s">
        <v/>
      </c>
      <c r="M1192" s="32" t="s">
        <v/>
      </c>
      <c r="N1192" s="32" t="s">
        <v/>
      </c>
      <!--$VAR_NUOVA_CELLA_PREZZI$-->
    </row>
    <row r="1193" spans="1:16" ht="10.5" customHeight="1" thickTop="1" thickBot="1">
      <c r="B1193" s="32" t="s">
        <v/>
      </c>
      <c r="C1193" s="23" t="s">
        <v/>
      </c>
      <c r="D1193" s="23" t="s">
        <v>6436</v>
      </c>
      <c r="E1193" s="32">
        <v>20.00</v>
      </c>
      <c r="F1193" s="33">
        <v/>
      </c>
      <c r="G1193" s="34">
        <v/>
      </c>
      <c r="H1193" s="35">
        <v/>
      </c>
      <c r="I1193" s="36">
        <f>ROUND(PRODUCT(E1193:H1193),2)</f>
        <v>20.00</v>
      </c>
      <c r="J1193" s="32">
        <v/>
      </c>
      <c r="K1193" s="32">
        <f/>
        <v/>
      </c>
      <c r="L1193" s="32" t="s">
        <v/>
      </c>
      <c r="M1193" s="32" t="s">
        <v/>
      </c>
      <c r="N1193" s="32" t="s">
        <v/>
      </c>
      <!--$VAR_NUOVA_CELLA_PREZZI$-->
    </row>
    <row r="1194" spans="1:16" ht="10.5" customHeight="1" thickTop="1" thickBot="1">
      <c r="B1194" s="32" t="s">
        <v/>
      </c>
      <c r="C1194" s="23" t="s">
        <v/>
      </c>
      <c r="D1194" s="23" t="s">
        <v>6443</v>
      </c>
      <c r="E1194" s="32">
        <v>26.00</v>
      </c>
      <c r="F1194" s="33">
        <v/>
      </c>
      <c r="G1194" s="34">
        <v/>
      </c>
      <c r="H1194" s="35">
        <v/>
      </c>
      <c r="I1194" s="36">
        <f>ROUND(PRODUCT(E1194:H1194),2)</f>
        <v>26.00</v>
      </c>
      <c r="J1194" s="32">
        <v/>
      </c>
      <c r="K1194" s="32">
        <f/>
        <v/>
      </c>
      <c r="L1194" s="32" t="s">
        <v/>
      </c>
      <c r="M1194" s="32" t="s">
        <v/>
      </c>
      <c r="N1194" s="32" t="s">
        <v/>
      </c>
      <!--$VAR_NUOVA_CELLA_PREZZI$-->
    </row>
    <row r="1195" spans="1:16" ht="10.5" customHeight="1" thickTop="1" thickBot="1">
      <c r="B1195" s="32" t="s">
        <v/>
      </c>
      <c r="C1195" s="23" t="s">
        <v/>
      </c>
      <c r="D1195" s="23" t="s">
        <v>6450</v>
      </c>
      <c r="E1195" s="32">
        <v>20.00</v>
      </c>
      <c r="F1195" s="33">
        <v/>
      </c>
      <c r="G1195" s="34">
        <v/>
      </c>
      <c r="H1195" s="35">
        <v/>
      </c>
      <c r="I1195" s="36">
        <f>ROUND(PRODUCT(E1195:H1195),2)</f>
        <v>20.00</v>
      </c>
      <c r="J1195" s="32">
        <v/>
      </c>
      <c r="K1195" s="32">
        <f/>
        <v/>
      </c>
      <c r="L1195" s="32" t="s">
        <v/>
      </c>
      <c r="M1195" s="32" t="s">
        <v/>
      </c>
      <c r="N1195" s="32" t="s">
        <v/>
      </c>
      <!--$VAR_NUOVA_CELLA_PREZZI$-->
    </row>
    <row r="1196" spans="1:16" ht="10.5" customHeight="1" thickTop="1" thickBot="1">
      <c r="B1196" s="32" t="s">
        <v/>
      </c>
      <c r="C1196" s="23" t="s">
        <v/>
      </c>
      <c r="D1196" s="23" t="s">
        <v>6457</v>
      </c>
      <c r="E1196" s="32">
        <v/>
      </c>
      <c r="F1196" s="33">
        <v/>
      </c>
      <c r="G1196" s="34">
        <v/>
      </c>
      <c r="H1196" s="35">
        <v>0</v>
      </c>
      <c r="I1196" s="36">
        <f>ROUND(PRODUCT(E1196:H1196),2)</f>
        <v>0.00</v>
      </c>
      <c r="J1196" s="32">
        <v/>
      </c>
      <c r="K1196" s="32">
        <f/>
        <v/>
      </c>
      <c r="L1196" s="32" t="s">
        <v/>
      </c>
      <c r="M1196" s="32" t="s">
        <v/>
      </c>
      <c r="N1196" s="32" t="s">
        <v/>
      </c>
      <!--$VAR_NUOVA_CELLA_PREZZI$-->
    </row>
    <row r="1197" spans="1:16" ht="10.5" customHeight="1" thickTop="1" thickBot="1">
      <c r="B1197" s="32" t="s">
        <v/>
      </c>
      <c r="C1197" s="23" t="s">
        <v/>
      </c>
      <c r="D1197" s="23" t="s">
        <v>6464</v>
      </c>
      <c r="E1197" s="32">
        <v>22.00</v>
      </c>
      <c r="F1197" s="33">
        <v/>
      </c>
      <c r="G1197" s="34">
        <v/>
      </c>
      <c r="H1197" s="35">
        <v/>
      </c>
      <c r="I1197" s="36">
        <f>ROUND(PRODUCT(E1197:H1197),2)</f>
        <v>22.00</v>
      </c>
      <c r="J1197" s="32">
        <v/>
      </c>
      <c r="K1197" s="32">
        <f/>
        <v/>
      </c>
      <c r="L1197" s="32" t="s">
        <v/>
      </c>
      <c r="M1197" s="32" t="s">
        <v/>
      </c>
      <c r="N1197" s="32" t="s">
        <v/>
      </c>
      <!--$VAR_NUOVA_CELLA_PREZZI$-->
    </row>
    <row r="1198" spans="1:16" ht="10.5" customHeight="1" thickTop="1" thickBot="1">
      <c r="B1198" s="32" t="s">
        <v/>
      </c>
      <c r="C1198" s="23" t="s">
        <v/>
      </c>
      <c r="D1198" s="23" t="s">
        <v>6471</v>
      </c>
      <c r="E1198" s="32">
        <v>16.00</v>
      </c>
      <c r="F1198" s="33">
        <v/>
      </c>
      <c r="G1198" s="34">
        <v/>
      </c>
      <c r="H1198" s="35">
        <v/>
      </c>
      <c r="I1198" s="36">
        <f>ROUND(PRODUCT(E1198:H1198),2)</f>
        <v>16.00</v>
      </c>
      <c r="J1198" s="32">
        <v/>
      </c>
      <c r="K1198" s="32">
        <f/>
        <v/>
      </c>
      <c r="L1198" s="32" t="s">
        <v/>
      </c>
      <c r="M1198" s="32" t="s">
        <v/>
      </c>
      <c r="N1198" s="32" t="s">
        <v/>
      </c>
      <!--$VAR_NUOVA_CELLA_PREZZI$-->
    </row>
    <row r="1199" spans="1:16" ht="10.5" customHeight="1" thickTop="1" thickBot="1">
      <c r="B1199" s="32" t="s">
        <v/>
      </c>
      <c r="C1199" s="23" t="s">
        <v/>
      </c>
      <c r="D1199" s="23" t="s">
        <v>6478</v>
      </c>
      <c r="E1199" s="32">
        <v>9.00</v>
      </c>
      <c r="F1199" s="33">
        <v/>
      </c>
      <c r="G1199" s="34">
        <v/>
      </c>
      <c r="H1199" s="35">
        <v/>
      </c>
      <c r="I1199" s="36">
        <f>ROUND(PRODUCT(E1199:H1199),2)</f>
        <v>9.00</v>
      </c>
      <c r="J1199" s="32">
        <v/>
      </c>
      <c r="K1199" s="32">
        <f/>
        <v/>
      </c>
      <c r="L1199" s="32" t="s">
        <v/>
      </c>
      <c r="M1199" s="32" t="s">
        <v/>
      </c>
      <c r="N1199" s="32" t="s">
        <v/>
      </c>
      <!--$VAR_NUOVA_CELLA_PREZZI$-->
    </row>
    <row r="1200" spans="1:16" ht="10.5" customHeight="1" thickTop="1" thickBot="1">
      <c r="B1200" s="32" t="s">
        <v/>
      </c>
      <c r="C1200" s="23" t="s">
        <v/>
      </c>
      <c r="D1200" s="23" t="s">
        <v>6485</v>
      </c>
      <c r="E1200" s="32">
        <v/>
      </c>
      <c r="F1200" s="33">
        <v/>
      </c>
      <c r="G1200" s="34">
        <v/>
      </c>
      <c r="H1200" s="35">
        <v>0</v>
      </c>
      <c r="I1200" s="36">
        <f>ROUND(PRODUCT(E1200:H1200),2)</f>
        <v>0.00</v>
      </c>
      <c r="J1200" s="32">
        <v/>
      </c>
      <c r="K1200" s="32">
        <f/>
        <v/>
      </c>
      <c r="L1200" s="32" t="s">
        <v/>
      </c>
      <c r="M1200" s="32" t="s">
        <v/>
      </c>
      <c r="N1200" s="32" t="s">
        <v/>
      </c>
      <!--$VAR_NUOVA_CELLA_PREZZI$-->
    </row>
    <row r="1201" spans="1:16" ht="10.5" customHeight="1" thickTop="1" thickBot="1">
      <c r="B1201" s="32" t="s">
        <v/>
      </c>
      <c r="C1201" s="23" t="s">
        <v/>
      </c>
      <c r="D1201" s="23" t="s">
        <v>6492</v>
      </c>
      <c r="E1201" s="32">
        <v>16.00</v>
      </c>
      <c r="F1201" s="33">
        <v/>
      </c>
      <c r="G1201" s="34">
        <v/>
      </c>
      <c r="H1201" s="35">
        <v/>
      </c>
      <c r="I1201" s="36">
        <f>ROUND(PRODUCT(E1201:H1201),2)</f>
        <v>16.00</v>
      </c>
      <c r="J1201" s="32">
        <v/>
      </c>
      <c r="K1201" s="32">
        <f/>
        <v/>
      </c>
      <c r="L1201" s="32" t="s">
        <v/>
      </c>
      <c r="M1201" s="32" t="s">
        <v/>
      </c>
      <c r="N1201" s="32" t="s">
        <v/>
      </c>
      <!--$VAR_NUOVA_CELLA_PREZZI$-->
    </row>
    <row r="1202" spans="1:16" ht="10.5" customHeight="1" thickTop="1" thickBot="1">
      <c r="B1202" s="32" t="s">
        <v/>
      </c>
      <c r="C1202" s="23" t="s">
        <v/>
      </c>
      <c r="D1202" s="23" t="s">
        <v>6499</v>
      </c>
      <c r="E1202" s="32">
        <v>20.00</v>
      </c>
      <c r="F1202" s="33">
        <v/>
      </c>
      <c r="G1202" s="34">
        <v/>
      </c>
      <c r="H1202" s="35">
        <v/>
      </c>
      <c r="I1202" s="36">
        <f>ROUND(PRODUCT(E1202:H1202),2)</f>
        <v>20.00</v>
      </c>
      <c r="J1202" s="32">
        <v/>
      </c>
      <c r="K1202" s="32">
        <f/>
        <v/>
      </c>
      <c r="L1202" s="32" t="s">
        <v/>
      </c>
      <c r="M1202" s="32" t="s">
        <v/>
      </c>
      <c r="N1202" s="32" t="s">
        <v/>
      </c>
      <!--$VAR_NUOVA_CELLA_PREZZI$-->
    </row>
    <row r="1203" spans="1:16" ht="10.5" customHeight="1" thickTop="1" thickBot="1">
      <c r="B1203" s="32" t="s">
        <v/>
      </c>
      <c r="C1203" s="23" t="s">
        <v/>
      </c>
      <c r="D1203" s="23" t="s">
        <v>6506</v>
      </c>
      <c r="E1203" s="32">
        <v>20.00</v>
      </c>
      <c r="F1203" s="33">
        <v/>
      </c>
      <c r="G1203" s="34">
        <v/>
      </c>
      <c r="H1203" s="35">
        <v/>
      </c>
      <c r="I1203" s="36">
        <f>ROUND(PRODUCT(E1203:H1203),2)</f>
        <v>20.00</v>
      </c>
      <c r="J1203" s="32">
        <v/>
      </c>
      <c r="K1203" s="32">
        <f/>
        <v/>
      </c>
      <c r="L1203" s="32" t="s">
        <v/>
      </c>
      <c r="M1203" s="32" t="s">
        <v/>
      </c>
      <c r="N1203" s="32" t="s">
        <v/>
      </c>
      <!--$VAR_NUOVA_CELLA_PREZZI$-->
    </row>
    <row r="1204" spans="1:16" ht="10.5" customHeight="1" thickTop="1" thickBot="1">
      <c r="B1204" s="32" t="s">
        <v/>
      </c>
      <c r="C1204" s="23" t="s">
        <v/>
      </c>
      <c r="D1204" s="23" t="s">
        <v>6513</v>
      </c>
      <c r="E1204" s="32">
        <v>16.00</v>
      </c>
      <c r="F1204" s="33">
        <v/>
      </c>
      <c r="G1204" s="34">
        <v/>
      </c>
      <c r="H1204" s="35">
        <v/>
      </c>
      <c r="I1204" s="36">
        <f>ROUND(PRODUCT(E1204:H1204),2)</f>
        <v>16.00</v>
      </c>
      <c r="J1204" s="32">
        <v/>
      </c>
      <c r="K1204" s="32">
        <f/>
        <v/>
      </c>
      <c r="L1204" s="32" t="s">
        <v/>
      </c>
      <c r="M1204" s="32" t="s">
        <v/>
      </c>
      <c r="N1204" s="32" t="s">
        <v/>
      </c>
      <!--$VAR_NUOVA_CELLA_PREZZI$-->
    </row>
    <row r="1205" spans="1:16" ht="10.5" customHeight="1" thickTop="1" thickBot="1">
      <c r="B1205" s="32" t="s">
        <v/>
      </c>
      <c r="C1205" s="23" t="s">
        <v/>
      </c>
      <c r="D1205" s="23" t="s">
        <v>6520</v>
      </c>
      <c r="E1205" s="32">
        <v>20.00</v>
      </c>
      <c r="F1205" s="33">
        <v/>
      </c>
      <c r="G1205" s="34">
        <v/>
      </c>
      <c r="H1205" s="35">
        <v/>
      </c>
      <c r="I1205" s="36">
        <f>ROUND(PRODUCT(E1205:H1205),2)</f>
        <v>20.00</v>
      </c>
      <c r="J1205" s="32">
        <v/>
      </c>
      <c r="K1205" s="32">
        <f/>
        <v/>
      </c>
      <c r="L1205" s="32" t="s">
        <v/>
      </c>
      <c r="M1205" s="32" t="s">
        <v/>
      </c>
      <c r="N1205" s="32" t="s">
        <v/>
      </c>
      <!--$VAR_NUOVA_CELLA_PREZZI$-->
    </row>
    <row r="1206" spans="1:16" ht="10.5" customHeight="1" thickTop="1" thickBot="1">
      <c r="B1206" s="32" t="s">
        <v/>
      </c>
      <c r="C1206" s="23" t="s">
        <v/>
      </c>
      <c r="D1206" s="23" t="s">
        <v>6527</v>
      </c>
      <c r="E1206" s="32">
        <v>20.00</v>
      </c>
      <c r="F1206" s="33">
        <v/>
      </c>
      <c r="G1206" s="34">
        <v/>
      </c>
      <c r="H1206" s="35">
        <v/>
      </c>
      <c r="I1206" s="36">
        <f>ROUND(PRODUCT(E1206:H1206),2)</f>
        <v>20.00</v>
      </c>
      <c r="J1206" s="32">
        <v/>
      </c>
      <c r="K1206" s="32">
        <f/>
        <v/>
      </c>
      <c r="L1206" s="32" t="s">
        <v/>
      </c>
      <c r="M1206" s="32" t="s">
        <v/>
      </c>
      <c r="N1206" s="32" t="s">
        <v/>
      </c>
      <!--$VAR_NUOVA_CELLA_PREZZI$-->
    </row>
    <row r="1207" spans="1:16" ht="10.5" customHeight="1" thickTop="1" thickBot="1">
      <c r="B1207" s="32" t="s">
        <v/>
      </c>
      <c r="C1207" s="23" t="s">
        <v/>
      </c>
      <c r="D1207" s="23" t="s">
        <v>6534</v>
      </c>
      <c r="E1207" s="32">
        <v>18.00</v>
      </c>
      <c r="F1207" s="33">
        <v/>
      </c>
      <c r="G1207" s="34">
        <v/>
      </c>
      <c r="H1207" s="35">
        <v/>
      </c>
      <c r="I1207" s="36">
        <f>ROUND(PRODUCT(E1207:H1207),2)</f>
        <v>18.00</v>
      </c>
      <c r="J1207" s="32">
        <v/>
      </c>
      <c r="K1207" s="32">
        <f/>
        <v/>
      </c>
      <c r="L1207" s="32" t="s">
        <v/>
      </c>
      <c r="M1207" s="32" t="s">
        <v/>
      </c>
      <c r="N1207" s="32" t="s">
        <v/>
      </c>
      <!--$VAR_NUOVA_CELLA_PREZZI$-->
    </row>
    <row r="1208" spans="1:16" ht="10.5" customHeight="1" thickTop="1" thickBot="1">
      <c r="B1208" s="32" t="s">
        <v/>
      </c>
      <c r="C1208" s="23" t="s">
        <v/>
      </c>
      <c r="D1208" s="23" t="s">
        <v>6541</v>
      </c>
      <c r="E1208" s="32">
        <v>20.00</v>
      </c>
      <c r="F1208" s="33">
        <v/>
      </c>
      <c r="G1208" s="34">
        <v/>
      </c>
      <c r="H1208" s="35">
        <v/>
      </c>
      <c r="I1208" s="36">
        <f>ROUND(PRODUCT(E1208:H1208),2)</f>
        <v>20.00</v>
      </c>
      <c r="J1208" s="32">
        <v/>
      </c>
      <c r="K1208" s="32">
        <f/>
        <v/>
      </c>
      <c r="L1208" s="32" t="s">
        <v/>
      </c>
      <c r="M1208" s="32" t="s">
        <v/>
      </c>
      <c r="N1208" s="32" t="s">
        <v/>
      </c>
      <!--$VAR_NUOVA_CELLA_PREZZI$-->
    </row>
    <row r="1209" spans="1:16" ht="10.5" customHeight="1" thickTop="1" thickBot="1">
      <c r="B1209" s="32" t="s">
        <v/>
      </c>
      <c r="C1209" s="23" t="s">
        <v/>
      </c>
      <c r="D1209" s="23" t="s">
        <v>6548</v>
      </c>
      <c r="E1209" s="32">
        <v>20.00</v>
      </c>
      <c r="F1209" s="33">
        <v/>
      </c>
      <c r="G1209" s="34">
        <v/>
      </c>
      <c r="H1209" s="35">
        <v/>
      </c>
      <c r="I1209" s="36">
        <f>ROUND(PRODUCT(E1209:H1209),2)</f>
        <v>20.00</v>
      </c>
      <c r="J1209" s="32">
        <v/>
      </c>
      <c r="K1209" s="32">
        <f/>
        <v/>
      </c>
      <c r="L1209" s="32" t="s">
        <v/>
      </c>
      <c r="M1209" s="32" t="s">
        <v/>
      </c>
      <c r="N1209" s="32" t="s">
        <v/>
      </c>
      <!--$VAR_NUOVA_CELLA_PREZZI$-->
    </row>
    <row r="1210" spans="1:16" ht="10.5" customHeight="1" thickTop="1" thickBot="1">
      <c r="B1210" s="32" t="s">
        <v/>
      </c>
      <c r="C1210" s="23" t="s">
        <v/>
      </c>
      <c r="D1210" s="23" t="s">
        <v>6555</v>
      </c>
      <c r="E1210" s="32">
        <v>34.00</v>
      </c>
      <c r="F1210" s="33">
        <v/>
      </c>
      <c r="G1210" s="34">
        <v/>
      </c>
      <c r="H1210" s="35">
        <v/>
      </c>
      <c r="I1210" s="36">
        <f>ROUND(PRODUCT(E1210:H1210),2)</f>
        <v>34.00</v>
      </c>
      <c r="J1210" s="32">
        <v/>
      </c>
      <c r="K1210" s="32">
        <f/>
        <v/>
      </c>
      <c r="L1210" s="32" t="s">
        <v/>
      </c>
      <c r="M1210" s="32" t="s">
        <v/>
      </c>
      <c r="N1210" s="32" t="s">
        <v/>
      </c>
      <!--$VAR_NUOVA_CELLA_PREZZI$-->
    </row>
    <row r="1211" spans="1:16" ht="10.5" customHeight="1" thickTop="1" thickBot="1">
      <c r="B1211" s="32" t="s">
        <v/>
      </c>
      <c r="C1211" s="23" t="s">
        <v/>
      </c>
      <c r="D1211" s="23" t="s">
        <v>6562</v>
      </c>
      <c r="E1211" s="32">
        <v/>
      </c>
      <c r="F1211" s="33">
        <v/>
      </c>
      <c r="G1211" s="34">
        <v/>
      </c>
      <c r="H1211" s="35">
        <v>0</v>
      </c>
      <c r="I1211" s="36">
        <f>ROUND(PRODUCT(E1211:H1211),2)</f>
        <v>0.00</v>
      </c>
      <c r="J1211" s="32">
        <v/>
      </c>
      <c r="K1211" s="32">
        <f/>
        <v/>
      </c>
      <c r="L1211" s="32" t="s">
        <v/>
      </c>
      <c r="M1211" s="32" t="s">
        <v/>
      </c>
      <c r="N1211" s="32" t="s">
        <v/>
      </c>
      <!--$VAR_NUOVA_CELLA_PREZZI$-->
    </row>
    <row r="1212" spans="1:16" ht="10.5" customHeight="1" thickTop="1" thickBot="1">
      <c r="B1212" s="32" t="s">
        <v/>
      </c>
      <c r="C1212" s="23" t="s">
        <v/>
      </c>
      <c r="D1212" s="23" t="s">
        <v>6569</v>
      </c>
      <c r="E1212" s="32">
        <v>40.00</v>
      </c>
      <c r="F1212" s="33">
        <v/>
      </c>
      <c r="G1212" s="34">
        <v/>
      </c>
      <c r="H1212" s="35">
        <v/>
      </c>
      <c r="I1212" s="36">
        <f>ROUND(PRODUCT(E1212:H1212),2)</f>
        <v>40.00</v>
      </c>
      <c r="J1212" s="32">
        <v/>
      </c>
      <c r="K1212" s="32">
        <f/>
        <v/>
      </c>
      <c r="L1212" s="32" t="s">
        <v/>
      </c>
      <c r="M1212" s="32" t="s">
        <v/>
      </c>
      <c r="N1212" s="32" t="s">
        <v/>
      </c>
      <!--$VAR_NUOVA_CELLA_PREZZI$-->
    </row>
    <row r="1213" spans="1:16" ht="10.5" customHeight="1" thickTop="1" thickBot="1">
      <c r="B1213" s="32" t="s">
        <v/>
      </c>
      <c r="C1213" s="23" t="s">
        <v/>
      </c>
      <c r="D1213" s="32" t="s">
        <v/>
      </c>
      <c r="E1213" s="32">
        <v/>
      </c>
      <c r="F1213" s="33">
        <v/>
      </c>
      <c r="G1213" s="34">
        <v/>
      </c>
      <c r="H1213" s="35">
        <v/>
      </c>
      <c r="I1213" s="36">
        <f/>
        <v/>
      </c>
      <c r="J1213" s="32">
        <v/>
      </c>
      <c r="K1213" s="32">
        <f/>
        <v/>
      </c>
      <c r="L1213" s="32" t="s">
        <v/>
      </c>
      <c r="M1213" s="32" t="s">
        <v/>
      </c>
      <c r="N1213" s="32" t="s">
        <v>6576</v>
      </c>
      <!--$VAR_NUOVA_CELLA_PREZZI$-->
    </row>
    <row r="1214" spans="1:16" ht="10.5" customHeight="1" thickTop="1" thickBot="1">
      <c r="B1214" s="32" t="s">
        <v/>
      </c>
      <c r="C1214" s="23" t="s">
        <v/>
      </c>
      <c r="D1214" s="32" t="s">
        <v>6577</v>
      </c>
      <c r="E1214" s="32">
        <v/>
      </c>
      <c r="F1214" s="33">
        <v/>
      </c>
      <c r="G1214" s="34">
        <v/>
      </c>
      <c r="H1214" s="35">
        <v/>
      </c>
      <c r="I1214" s="36">
        <f>ROUND(SUM(I1181:I1213),2)</f>
        <v>473.00</v>
      </c>
      <c r="J1214" s="32">
        <v>15.11</v>
      </c>
      <c r="K1214" s="32">
        <f>ROUND(PRODUCT(I1214:J1214),2)</f>
        <v>7147.03</v>
      </c>
      <c r="L1214" s="32" t="s">
        <v/>
      </c>
      <c r="M1214" s="32" t="s">
        <v/>
      </c>
      <c r="N1214" s="32" t="s">
        <v/>
      </c>
      <!--$VAR_NUOVA_CELLA_PREZZI$-->
    </row>
    <row r="1215" spans="1:16" ht="10.5" customHeight="1" thickTop="1" thickBot="1">
      <c r="B1215" s="32" t="s">
        <v/>
      </c>
      <c r="C1215" s="23" t="s">
        <v/>
      </c>
      <c r="D1215" s="32" t="s">
        <v>6583</v>
      </c>
      <c r="E1215" s="32">
        <v/>
      </c>
      <c r="F1215" s="33">
        <v/>
      </c>
      <c r="G1215" s="34">
        <v/>
      </c>
      <c r="H1215" s="35">
        <v/>
      </c>
      <c r="I1215" s="36">
        <f/>
        <v/>
      </c>
      <c r="J1215" s="32">
        <v/>
      </c>
      <c r="K1215" s="32">
        <f/>
        <v/>
      </c>
      <c r="L1215" s="32" t="s">
        <v/>
      </c>
      <c r="M1215" s="32" t="s">
        <v/>
      </c>
      <c r="N1215" s="32" t="s">
        <v/>
      </c>
      <!--$VAR_NUOVA_CELLA_PREZZI$-->
    </row>
    <row r="1216" spans="1:16" ht="27" customHeight="1" thickTop="1" thickBot="1">
      <c r="B1216" s="32" t="s">
        <v>6584</v>
      </c>
      <c r="C1216" s="23" t="s">
        <v>6585</v>
      </c>
      <c r="D1216" s="62" t="s">
        <v>6586</v>
      </c>
      <c r="E1216" s="32">
        <v/>
      </c>
      <c r="F1216" s="33">
        <v/>
      </c>
      <c r="G1216" s="34">
        <v/>
      </c>
      <c r="H1216" s="35">
        <v/>
      </c>
      <c r="I1216" s="36">
        <f/>
        <v/>
      </c>
      <c r="J1216" s="32">
        <v/>
      </c>
      <c r="K1216" s="32">
        <f/>
        <v/>
      </c>
      <c r="L1216" s="32" t="s">
        <v/>
      </c>
      <c r="M1216" s="32" t="s">
        <v/>
      </c>
      <c r="N1216" s="32" t="s">
        <v/>
      </c>
      <!--$VAR_NUOVA_CELLA_PREZZI$-->
    </row>
    <row r="1217" spans="1:16" ht="10.5" customHeight="1" thickTop="1" thickBot="1">
      <c r="B1217" s="32" t="s">
        <v/>
      </c>
      <c r="C1217" s="23" t="s">
        <v/>
      </c>
      <c r="D1217" s="23" t="s">
        <v>6587</v>
      </c>
      <c r="E1217" s="32">
        <v/>
      </c>
      <c r="F1217" s="33">
        <v/>
      </c>
      <c r="G1217" s="34">
        <v/>
      </c>
      <c r="H1217" s="35">
        <v/>
      </c>
      <c r="I1217" s="36">
        <f/>
        <v/>
      </c>
      <c r="J1217" s="32">
        <v/>
      </c>
      <c r="K1217" s="32">
        <f/>
        <v/>
      </c>
      <c r="L1217" s="32" t="s">
        <v/>
      </c>
      <c r="M1217" s="32" t="s">
        <v/>
      </c>
      <c r="N1217" s="32" t="s">
        <v/>
      </c>
      <!--$VAR_NUOVA_CELLA_PREZZI$-->
    </row>
    <row r="1218" spans="1:16" ht="10.5" customHeight="1" thickTop="1" thickBot="1">
      <c r="B1218" s="32" t="s">
        <v/>
      </c>
      <c r="C1218" s="23" t="s">
        <v/>
      </c>
      <c r="D1218" s="23" t="s">
        <v>6588</v>
      </c>
      <c r="E1218" s="32">
        <v/>
      </c>
      <c r="F1218" s="33">
        <v/>
      </c>
      <c r="G1218" s="34">
        <v/>
      </c>
      <c r="H1218" s="35">
        <v>0</v>
      </c>
      <c r="I1218" s="36">
        <f>ROUND(PRODUCT(E1218:H1218),2)</f>
        <v>0.00</v>
      </c>
      <c r="J1218" s="32">
        <v/>
      </c>
      <c r="K1218" s="32">
        <f/>
        <v/>
      </c>
      <c r="L1218" s="32" t="s">
        <v/>
      </c>
      <c r="M1218" s="32" t="s">
        <v/>
      </c>
      <c r="N1218" s="32" t="s">
        <v/>
      </c>
      <!--$VAR_NUOVA_CELLA_PREZZI$-->
    </row>
    <row r="1219" spans="1:16" ht="10.5" customHeight="1" thickTop="1" thickBot="1">
      <c r="B1219" s="32" t="s">
        <v/>
      </c>
      <c r="C1219" s="23" t="s">
        <v/>
      </c>
      <c r="D1219" s="23" t="s">
        <v>6595</v>
      </c>
      <c r="E1219" s="32">
        <v/>
      </c>
      <c r="F1219" s="33">
        <v/>
      </c>
      <c r="G1219" s="34">
        <v/>
      </c>
      <c r="H1219" s="35">
        <v>0</v>
      </c>
      <c r="I1219" s="36">
        <f>ROUND(PRODUCT(E1219:H1219),2)</f>
        <v>0.00</v>
      </c>
      <c r="J1219" s="32">
        <v/>
      </c>
      <c r="K1219" s="32">
        <f/>
        <v/>
      </c>
      <c r="L1219" s="32" t="s">
        <v/>
      </c>
      <c r="M1219" s="32" t="s">
        <v/>
      </c>
      <c r="N1219" s="32" t="s">
        <v/>
      </c>
      <!--$VAR_NUOVA_CELLA_PREZZI$-->
    </row>
    <row r="1220" spans="1:16" ht="10.5" customHeight="1" thickTop="1" thickBot="1">
      <c r="B1220" s="32" t="s">
        <v/>
      </c>
      <c r="C1220" s="23" t="s">
        <v/>
      </c>
      <c r="D1220" s="23" t="s">
        <v>6602</v>
      </c>
      <c r="E1220" s="32">
        <v>15.00</v>
      </c>
      <c r="F1220" s="33">
        <v/>
      </c>
      <c r="G1220" s="34">
        <v/>
      </c>
      <c r="H1220" s="35">
        <v/>
      </c>
      <c r="I1220" s="36">
        <f>ROUND(PRODUCT(E1220:H1220),2)</f>
        <v>15.00</v>
      </c>
      <c r="J1220" s="32">
        <v/>
      </c>
      <c r="K1220" s="32">
        <f/>
        <v/>
      </c>
      <c r="L1220" s="32" t="s">
        <v/>
      </c>
      <c r="M1220" s="32" t="s">
        <v/>
      </c>
      <c r="N1220" s="32" t="s">
        <v/>
      </c>
      <!--$VAR_NUOVA_CELLA_PREZZI$-->
    </row>
    <row r="1221" spans="1:16" ht="10.5" customHeight="1" thickTop="1" thickBot="1">
      <c r="B1221" s="32" t="s">
        <v/>
      </c>
      <c r="C1221" s="23" t="s">
        <v/>
      </c>
      <c r="D1221" s="23" t="s">
        <v>6609</v>
      </c>
      <c r="E1221" s="32">
        <v>11.00</v>
      </c>
      <c r="F1221" s="33">
        <v/>
      </c>
      <c r="G1221" s="34">
        <v/>
      </c>
      <c r="H1221" s="35">
        <v/>
      </c>
      <c r="I1221" s="36">
        <f>ROUND(PRODUCT(E1221:H1221),2)</f>
        <v>11.00</v>
      </c>
      <c r="J1221" s="32">
        <v/>
      </c>
      <c r="K1221" s="32">
        <f/>
        <v/>
      </c>
      <c r="L1221" s="32" t="s">
        <v/>
      </c>
      <c r="M1221" s="32" t="s">
        <v/>
      </c>
      <c r="N1221" s="32" t="s">
        <v/>
      </c>
      <!--$VAR_NUOVA_CELLA_PREZZI$-->
    </row>
    <row r="1222" spans="1:16" ht="10.5" customHeight="1" thickTop="1" thickBot="1">
      <c r="B1222" s="32" t="s">
        <v/>
      </c>
      <c r="C1222" s="23" t="s">
        <v/>
      </c>
      <c r="D1222" s="23" t="s">
        <v>6616</v>
      </c>
      <c r="E1222" s="32">
        <v>14.00</v>
      </c>
      <c r="F1222" s="33">
        <v/>
      </c>
      <c r="G1222" s="34">
        <v/>
      </c>
      <c r="H1222" s="35">
        <v/>
      </c>
      <c r="I1222" s="36">
        <f>ROUND(PRODUCT(E1222:H1222),2)</f>
        <v>14.00</v>
      </c>
      <c r="J1222" s="32">
        <v/>
      </c>
      <c r="K1222" s="32">
        <f/>
        <v/>
      </c>
      <c r="L1222" s="32" t="s">
        <v/>
      </c>
      <c r="M1222" s="32" t="s">
        <v/>
      </c>
      <c r="N1222" s="32" t="s">
        <v/>
      </c>
      <!--$VAR_NUOVA_CELLA_PREZZI$-->
    </row>
    <row r="1223" spans="1:16" ht="10.5" customHeight="1" thickTop="1" thickBot="1">
      <c r="B1223" s="32" t="s">
        <v/>
      </c>
      <c r="C1223" s="23" t="s">
        <v/>
      </c>
      <c r="D1223" s="23" t="s">
        <v>6623</v>
      </c>
      <c r="E1223" s="32">
        <v/>
      </c>
      <c r="F1223" s="33">
        <v/>
      </c>
      <c r="G1223" s="34">
        <v/>
      </c>
      <c r="H1223" s="35">
        <v>0</v>
      </c>
      <c r="I1223" s="36">
        <f>ROUND(PRODUCT(E1223:H1223),2)</f>
        <v>0.00</v>
      </c>
      <c r="J1223" s="32">
        <v/>
      </c>
      <c r="K1223" s="32">
        <f/>
        <v/>
      </c>
      <c r="L1223" s="32" t="s">
        <v/>
      </c>
      <c r="M1223" s="32" t="s">
        <v/>
      </c>
      <c r="N1223" s="32" t="s">
        <v/>
      </c>
      <!--$VAR_NUOVA_CELLA_PREZZI$-->
    </row>
    <row r="1224" spans="1:16" ht="10.5" customHeight="1" thickTop="1" thickBot="1">
      <c r="B1224" s="32" t="s">
        <v/>
      </c>
      <c r="C1224" s="23" t="s">
        <v/>
      </c>
      <c r="D1224" s="23" t="s">
        <v>6630</v>
      </c>
      <c r="E1224" s="32">
        <v>25.00</v>
      </c>
      <c r="F1224" s="33">
        <v/>
      </c>
      <c r="G1224" s="34">
        <v/>
      </c>
      <c r="H1224" s="35">
        <v/>
      </c>
      <c r="I1224" s="36">
        <f>ROUND(PRODUCT(E1224:H1224),2)</f>
        <v>25.00</v>
      </c>
      <c r="J1224" s="32">
        <v/>
      </c>
      <c r="K1224" s="32">
        <f/>
        <v/>
      </c>
      <c r="L1224" s="32" t="s">
        <v/>
      </c>
      <c r="M1224" s="32" t="s">
        <v/>
      </c>
      <c r="N1224" s="32" t="s">
        <v/>
      </c>
      <!--$VAR_NUOVA_CELLA_PREZZI$-->
    </row>
    <row r="1225" spans="1:16" ht="10.5" customHeight="1" thickTop="1" thickBot="1">
      <c r="B1225" s="32" t="s">
        <v/>
      </c>
      <c r="C1225" s="23" t="s">
        <v/>
      </c>
      <c r="D1225" s="23" t="s">
        <v>6637</v>
      </c>
      <c r="E1225" s="32">
        <v>6.00</v>
      </c>
      <c r="F1225" s="33">
        <v/>
      </c>
      <c r="G1225" s="34">
        <v/>
      </c>
      <c r="H1225" s="35">
        <v/>
      </c>
      <c r="I1225" s="36">
        <f>ROUND(PRODUCT(E1225:H1225),2)</f>
        <v>6.00</v>
      </c>
      <c r="J1225" s="32">
        <v/>
      </c>
      <c r="K1225" s="32">
        <f/>
        <v/>
      </c>
      <c r="L1225" s="32" t="s">
        <v/>
      </c>
      <c r="M1225" s="32" t="s">
        <v/>
      </c>
      <c r="N1225" s="32" t="s">
        <v/>
      </c>
      <!--$VAR_NUOVA_CELLA_PREZZI$-->
    </row>
    <row r="1226" spans="1:16" ht="10.5" customHeight="1" thickTop="1" thickBot="1">
      <c r="B1226" s="32" t="s">
        <v/>
      </c>
      <c r="C1226" s="23" t="s">
        <v/>
      </c>
      <c r="D1226" s="23" t="s">
        <v>6644</v>
      </c>
      <c r="E1226" s="32">
        <v>17.00</v>
      </c>
      <c r="F1226" s="33">
        <v/>
      </c>
      <c r="G1226" s="34">
        <v/>
      </c>
      <c r="H1226" s="35">
        <v/>
      </c>
      <c r="I1226" s="36">
        <f>ROUND(PRODUCT(E1226:H1226),2)</f>
        <v>17.00</v>
      </c>
      <c r="J1226" s="32">
        <v/>
      </c>
      <c r="K1226" s="32">
        <f/>
        <v/>
      </c>
      <c r="L1226" s="32" t="s">
        <v/>
      </c>
      <c r="M1226" s="32" t="s">
        <v/>
      </c>
      <c r="N1226" s="32" t="s">
        <v/>
      </c>
      <!--$VAR_NUOVA_CELLA_PREZZI$-->
    </row>
    <row r="1227" spans="1:16" ht="10.5" customHeight="1" thickTop="1" thickBot="1">
      <c r="B1227" s="32" t="s">
        <v/>
      </c>
      <c r="C1227" s="23" t="s">
        <v/>
      </c>
      <c r="D1227" s="23" t="s">
        <v>6651</v>
      </c>
      <c r="E1227" s="32">
        <v>30.00</v>
      </c>
      <c r="F1227" s="33">
        <v/>
      </c>
      <c r="G1227" s="34">
        <v/>
      </c>
      <c r="H1227" s="35">
        <v/>
      </c>
      <c r="I1227" s="36">
        <f>ROUND(PRODUCT(E1227:H1227),2)</f>
        <v>30.00</v>
      </c>
      <c r="J1227" s="32">
        <v/>
      </c>
      <c r="K1227" s="32">
        <f/>
        <v/>
      </c>
      <c r="L1227" s="32" t="s">
        <v/>
      </c>
      <c r="M1227" s="32" t="s">
        <v/>
      </c>
      <c r="N1227" s="32" t="s">
        <v/>
      </c>
      <!--$VAR_NUOVA_CELLA_PREZZI$-->
    </row>
    <row r="1228" spans="1:16" ht="10.5" customHeight="1" thickTop="1" thickBot="1">
      <c r="B1228" s="32" t="s">
        <v/>
      </c>
      <c r="C1228" s="23" t="s">
        <v/>
      </c>
      <c r="D1228" s="23" t="s">
        <v>6658</v>
      </c>
      <c r="E1228" s="32">
        <v>13.00</v>
      </c>
      <c r="F1228" s="33">
        <v/>
      </c>
      <c r="G1228" s="34">
        <v/>
      </c>
      <c r="H1228" s="35">
        <v/>
      </c>
      <c r="I1228" s="36">
        <f>ROUND(PRODUCT(E1228:H1228),2)</f>
        <v>13.00</v>
      </c>
      <c r="J1228" s="32">
        <v/>
      </c>
      <c r="K1228" s="32">
        <f/>
        <v/>
      </c>
      <c r="L1228" s="32" t="s">
        <v/>
      </c>
      <c r="M1228" s="32" t="s">
        <v/>
      </c>
      <c r="N1228" s="32" t="s">
        <v/>
      </c>
      <!--$VAR_NUOVA_CELLA_PREZZI$-->
    </row>
    <row r="1229" spans="1:16" ht="10.5" customHeight="1" thickTop="1" thickBot="1">
      <c r="B1229" s="32" t="s">
        <v/>
      </c>
      <c r="C1229" s="23" t="s">
        <v/>
      </c>
      <c r="D1229" s="23" t="s">
        <v>6665</v>
      </c>
      <c r="E1229" s="32">
        <v>15.00</v>
      </c>
      <c r="F1229" s="33">
        <v/>
      </c>
      <c r="G1229" s="34">
        <v/>
      </c>
      <c r="H1229" s="35">
        <v/>
      </c>
      <c r="I1229" s="36">
        <f>ROUND(PRODUCT(E1229:H1229),2)</f>
        <v>15.00</v>
      </c>
      <c r="J1229" s="32">
        <v/>
      </c>
      <c r="K1229" s="32">
        <f/>
        <v/>
      </c>
      <c r="L1229" s="32" t="s">
        <v/>
      </c>
      <c r="M1229" s="32" t="s">
        <v/>
      </c>
      <c r="N1229" s="32" t="s">
        <v/>
      </c>
      <!--$VAR_NUOVA_CELLA_PREZZI$-->
    </row>
    <row r="1230" spans="1:16" ht="10.5" customHeight="1" thickTop="1" thickBot="1">
      <c r="B1230" s="32" t="s">
        <v/>
      </c>
      <c r="C1230" s="23" t="s">
        <v/>
      </c>
      <c r="D1230" s="23" t="s">
        <v>6672</v>
      </c>
      <c r="E1230" s="32">
        <v>24.00</v>
      </c>
      <c r="F1230" s="33">
        <v/>
      </c>
      <c r="G1230" s="34">
        <v/>
      </c>
      <c r="H1230" s="35">
        <v/>
      </c>
      <c r="I1230" s="36">
        <f>ROUND(PRODUCT(E1230:H1230),2)</f>
        <v>24.00</v>
      </c>
      <c r="J1230" s="32">
        <v/>
      </c>
      <c r="K1230" s="32">
        <f/>
        <v/>
      </c>
      <c r="L1230" s="32" t="s">
        <v/>
      </c>
      <c r="M1230" s="32" t="s">
        <v/>
      </c>
      <c r="N1230" s="32" t="s">
        <v/>
      </c>
      <!--$VAR_NUOVA_CELLA_PREZZI$-->
    </row>
    <row r="1231" spans="1:16" ht="10.5" customHeight="1" thickTop="1" thickBot="1">
      <c r="B1231" s="32" t="s">
        <v/>
      </c>
      <c r="C1231" s="23" t="s">
        <v/>
      </c>
      <c r="D1231" s="23" t="s">
        <v>6679</v>
      </c>
      <c r="E1231" s="32">
        <v>16.00</v>
      </c>
      <c r="F1231" s="33">
        <v/>
      </c>
      <c r="G1231" s="34">
        <v/>
      </c>
      <c r="H1231" s="35">
        <v/>
      </c>
      <c r="I1231" s="36">
        <f>ROUND(PRODUCT(E1231:H1231),2)</f>
        <v>16.00</v>
      </c>
      <c r="J1231" s="32">
        <v/>
      </c>
      <c r="K1231" s="32">
        <f/>
        <v/>
      </c>
      <c r="L1231" s="32" t="s">
        <v/>
      </c>
      <c r="M1231" s="32" t="s">
        <v/>
      </c>
      <c r="N1231" s="32" t="s">
        <v/>
      </c>
      <!--$VAR_NUOVA_CELLA_PREZZI$-->
    </row>
    <row r="1232" spans="1:16" ht="10.5" customHeight="1" thickTop="1" thickBot="1">
      <c r="B1232" s="32" t="s">
        <v/>
      </c>
      <c r="C1232" s="23" t="s">
        <v/>
      </c>
      <c r="D1232" s="23" t="s">
        <v>6686</v>
      </c>
      <c r="E1232" s="32">
        <v/>
      </c>
      <c r="F1232" s="33">
        <v/>
      </c>
      <c r="G1232" s="34">
        <v/>
      </c>
      <c r="H1232" s="35">
        <v>0</v>
      </c>
      <c r="I1232" s="36">
        <f>ROUND(PRODUCT(E1232:H1232),2)</f>
        <v>0.00</v>
      </c>
      <c r="J1232" s="32">
        <v/>
      </c>
      <c r="K1232" s="32">
        <f/>
        <v/>
      </c>
      <c r="L1232" s="32" t="s">
        <v/>
      </c>
      <c r="M1232" s="32" t="s">
        <v/>
      </c>
      <c r="N1232" s="32" t="s">
        <v/>
      </c>
      <!--$VAR_NUOVA_CELLA_PREZZI$-->
    </row>
    <row r="1233" spans="1:16" ht="10.5" customHeight="1" thickTop="1" thickBot="1">
      <c r="B1233" s="32" t="s">
        <v/>
      </c>
      <c r="C1233" s="23" t="s">
        <v/>
      </c>
      <c r="D1233" s="23" t="s">
        <v>6693</v>
      </c>
      <c r="E1233" s="32">
        <v>44.00</v>
      </c>
      <c r="F1233" s="33">
        <v/>
      </c>
      <c r="G1233" s="34">
        <v/>
      </c>
      <c r="H1233" s="35">
        <v/>
      </c>
      <c r="I1233" s="36">
        <f>ROUND(PRODUCT(E1233:H1233),2)</f>
        <v>44.00</v>
      </c>
      <c r="J1233" s="32">
        <v/>
      </c>
      <c r="K1233" s="32">
        <f/>
        <v/>
      </c>
      <c r="L1233" s="32" t="s">
        <v/>
      </c>
      <c r="M1233" s="32" t="s">
        <v/>
      </c>
      <c r="N1233" s="32" t="s">
        <v/>
      </c>
      <!--$VAR_NUOVA_CELLA_PREZZI$-->
    </row>
    <row r="1234" spans="1:16" ht="10.5" customHeight="1" thickTop="1" thickBot="1">
      <c r="B1234" s="32" t="s">
        <v/>
      </c>
      <c r="C1234" s="23" t="s">
        <v/>
      </c>
      <c r="D1234" s="23" t="s">
        <v>6700</v>
      </c>
      <c r="E1234" s="32">
        <v/>
      </c>
      <c r="F1234" s="33">
        <v/>
      </c>
      <c r="G1234" s="34">
        <v/>
      </c>
      <c r="H1234" s="35">
        <v>0</v>
      </c>
      <c r="I1234" s="36">
        <f>ROUND(PRODUCT(E1234:H1234),2)</f>
        <v>0.00</v>
      </c>
      <c r="J1234" s="32">
        <v/>
      </c>
      <c r="K1234" s="32">
        <f/>
        <v/>
      </c>
      <c r="L1234" s="32" t="s">
        <v/>
      </c>
      <c r="M1234" s="32" t="s">
        <v/>
      </c>
      <c r="N1234" s="32" t="s">
        <v/>
      </c>
      <!--$VAR_NUOVA_CELLA_PREZZI$-->
    </row>
    <row r="1235" spans="1:16" ht="10.5" customHeight="1" thickTop="1" thickBot="1">
      <c r="B1235" s="32" t="s">
        <v/>
      </c>
      <c r="C1235" s="23" t="s">
        <v/>
      </c>
      <c r="D1235" s="23" t="s">
        <v>6707</v>
      </c>
      <c r="E1235" s="32">
        <v>14.00</v>
      </c>
      <c r="F1235" s="33">
        <v/>
      </c>
      <c r="G1235" s="34">
        <v/>
      </c>
      <c r="H1235" s="35">
        <v/>
      </c>
      <c r="I1235" s="36">
        <f>ROUND(PRODUCT(E1235:H1235),2)</f>
        <v>14.00</v>
      </c>
      <c r="J1235" s="32">
        <v/>
      </c>
      <c r="K1235" s="32">
        <f/>
        <v/>
      </c>
      <c r="L1235" s="32" t="s">
        <v/>
      </c>
      <c r="M1235" s="32" t="s">
        <v/>
      </c>
      <c r="N1235" s="32" t="s">
        <v/>
      </c>
      <!--$VAR_NUOVA_CELLA_PREZZI$-->
    </row>
    <row r="1236" spans="1:16" ht="10.5" customHeight="1" thickTop="1" thickBot="1">
      <c r="B1236" s="32" t="s">
        <v/>
      </c>
      <c r="C1236" s="23" t="s">
        <v/>
      </c>
      <c r="D1236" s="23" t="s">
        <v>6714</v>
      </c>
      <c r="E1236" s="32">
        <v>10.00</v>
      </c>
      <c r="F1236" s="33">
        <v/>
      </c>
      <c r="G1236" s="34">
        <v/>
      </c>
      <c r="H1236" s="35">
        <v/>
      </c>
      <c r="I1236" s="36">
        <f>ROUND(PRODUCT(E1236:H1236),2)</f>
        <v>10.00</v>
      </c>
      <c r="J1236" s="32">
        <v/>
      </c>
      <c r="K1236" s="32">
        <f/>
        <v/>
      </c>
      <c r="L1236" s="32" t="s">
        <v/>
      </c>
      <c r="M1236" s="32" t="s">
        <v/>
      </c>
      <c r="N1236" s="32" t="s">
        <v/>
      </c>
      <!--$VAR_NUOVA_CELLA_PREZZI$-->
    </row>
    <row r="1237" spans="1:16" ht="10.5" customHeight="1" thickTop="1" thickBot="1">
      <c r="B1237" s="32" t="s">
        <v/>
      </c>
      <c r="C1237" s="23" t="s">
        <v/>
      </c>
      <c r="D1237" s="23" t="s">
        <v>6721</v>
      </c>
      <c r="E1237" s="32">
        <v>9.00</v>
      </c>
      <c r="F1237" s="33">
        <v/>
      </c>
      <c r="G1237" s="34">
        <v/>
      </c>
      <c r="H1237" s="35">
        <v/>
      </c>
      <c r="I1237" s="36">
        <f>ROUND(PRODUCT(E1237:H1237),2)</f>
        <v>9.00</v>
      </c>
      <c r="J1237" s="32">
        <v/>
      </c>
      <c r="K1237" s="32">
        <f/>
        <v/>
      </c>
      <c r="L1237" s="32" t="s">
        <v/>
      </c>
      <c r="M1237" s="32" t="s">
        <v/>
      </c>
      <c r="N1237" s="32" t="s">
        <v/>
      </c>
      <!--$VAR_NUOVA_CELLA_PREZZI$-->
    </row>
    <row r="1238" spans="1:16" ht="10.5" customHeight="1" thickTop="1" thickBot="1">
      <c r="B1238" s="32" t="s">
        <v/>
      </c>
      <c r="C1238" s="23" t="s">
        <v/>
      </c>
      <c r="D1238" s="23" t="s">
        <v>6728</v>
      </c>
      <c r="E1238" s="32">
        <v/>
      </c>
      <c r="F1238" s="33">
        <v/>
      </c>
      <c r="G1238" s="34">
        <v/>
      </c>
      <c r="H1238" s="35">
        <v>0</v>
      </c>
      <c r="I1238" s="36">
        <f>ROUND(PRODUCT(E1238:H1238),2)</f>
        <v>0.00</v>
      </c>
      <c r="J1238" s="32">
        <v/>
      </c>
      <c r="K1238" s="32">
        <f/>
        <v/>
      </c>
      <c r="L1238" s="32" t="s">
        <v/>
      </c>
      <c r="M1238" s="32" t="s">
        <v/>
      </c>
      <c r="N1238" s="32" t="s">
        <v/>
      </c>
      <!--$VAR_NUOVA_CELLA_PREZZI$-->
    </row>
    <row r="1239" spans="1:16" ht="10.5" customHeight="1" thickTop="1" thickBot="1">
      <c r="B1239" s="32" t="s">
        <v/>
      </c>
      <c r="C1239" s="23" t="s">
        <v/>
      </c>
      <c r="D1239" s="23" t="s">
        <v>6735</v>
      </c>
      <c r="E1239" s="32">
        <v>16.00</v>
      </c>
      <c r="F1239" s="33">
        <v/>
      </c>
      <c r="G1239" s="34">
        <v/>
      </c>
      <c r="H1239" s="35">
        <v/>
      </c>
      <c r="I1239" s="36">
        <f>ROUND(PRODUCT(E1239:H1239),2)</f>
        <v>16.00</v>
      </c>
      <c r="J1239" s="32">
        <v/>
      </c>
      <c r="K1239" s="32">
        <f/>
        <v/>
      </c>
      <c r="L1239" s="32" t="s">
        <v/>
      </c>
      <c r="M1239" s="32" t="s">
        <v/>
      </c>
      <c r="N1239" s="32" t="s">
        <v/>
      </c>
      <!--$VAR_NUOVA_CELLA_PREZZI$-->
    </row>
    <row r="1240" spans="1:16" ht="10.5" customHeight="1" thickTop="1" thickBot="1">
      <c r="B1240" s="32" t="s">
        <v/>
      </c>
      <c r="C1240" s="23" t="s">
        <v/>
      </c>
      <c r="D1240" s="23" t="s">
        <v>6742</v>
      </c>
      <c r="E1240" s="32">
        <v>19.00</v>
      </c>
      <c r="F1240" s="33">
        <v/>
      </c>
      <c r="G1240" s="34">
        <v/>
      </c>
      <c r="H1240" s="35">
        <v/>
      </c>
      <c r="I1240" s="36">
        <f>ROUND(PRODUCT(E1240:H1240),2)</f>
        <v>19.00</v>
      </c>
      <c r="J1240" s="32">
        <v/>
      </c>
      <c r="K1240" s="32">
        <f/>
        <v/>
      </c>
      <c r="L1240" s="32" t="s">
        <v/>
      </c>
      <c r="M1240" s="32" t="s">
        <v/>
      </c>
      <c r="N1240" s="32" t="s">
        <v/>
      </c>
      <!--$VAR_NUOVA_CELLA_PREZZI$-->
    </row>
    <row r="1241" spans="1:16" ht="10.5" customHeight="1" thickTop="1" thickBot="1">
      <c r="B1241" s="32" t="s">
        <v/>
      </c>
      <c r="C1241" s="23" t="s">
        <v/>
      </c>
      <c r="D1241" s="23" t="s">
        <v>6749</v>
      </c>
      <c r="E1241" s="32">
        <v>25.00</v>
      </c>
      <c r="F1241" s="33">
        <v/>
      </c>
      <c r="G1241" s="34">
        <v/>
      </c>
      <c r="H1241" s="35">
        <v/>
      </c>
      <c r="I1241" s="36">
        <f>ROUND(PRODUCT(E1241:H1241),2)</f>
        <v>25.00</v>
      </c>
      <c r="J1241" s="32">
        <v/>
      </c>
      <c r="K1241" s="32">
        <f/>
        <v/>
      </c>
      <c r="L1241" s="32" t="s">
        <v/>
      </c>
      <c r="M1241" s="32" t="s">
        <v/>
      </c>
      <c r="N1241" s="32" t="s">
        <v/>
      </c>
      <!--$VAR_NUOVA_CELLA_PREZZI$-->
    </row>
    <row r="1242" spans="1:16" ht="10.5" customHeight="1" thickTop="1" thickBot="1">
      <c r="B1242" s="32" t="s">
        <v/>
      </c>
      <c r="C1242" s="23" t="s">
        <v/>
      </c>
      <c r="D1242" s="23" t="s">
        <v>6756</v>
      </c>
      <c r="E1242" s="32">
        <v>15.00</v>
      </c>
      <c r="F1242" s="33">
        <v/>
      </c>
      <c r="G1242" s="34">
        <v/>
      </c>
      <c r="H1242" s="35">
        <v/>
      </c>
      <c r="I1242" s="36">
        <f>ROUND(PRODUCT(E1242:H1242),2)</f>
        <v>15.00</v>
      </c>
      <c r="J1242" s="32">
        <v/>
      </c>
      <c r="K1242" s="32">
        <f/>
        <v/>
      </c>
      <c r="L1242" s="32" t="s">
        <v/>
      </c>
      <c r="M1242" s="32" t="s">
        <v/>
      </c>
      <c r="N1242" s="32" t="s">
        <v/>
      </c>
      <!--$VAR_NUOVA_CELLA_PREZZI$-->
    </row>
    <row r="1243" spans="1:16" ht="10.5" customHeight="1" thickTop="1" thickBot="1">
      <c r="B1243" s="32" t="s">
        <v/>
      </c>
      <c r="C1243" s="23" t="s">
        <v/>
      </c>
      <c r="D1243" s="23" t="s">
        <v>6763</v>
      </c>
      <c r="E1243" s="32">
        <v>27.00</v>
      </c>
      <c r="F1243" s="33">
        <v/>
      </c>
      <c r="G1243" s="34">
        <v/>
      </c>
      <c r="H1243" s="35">
        <v/>
      </c>
      <c r="I1243" s="36">
        <f>ROUND(PRODUCT(E1243:H1243),2)</f>
        <v>27.00</v>
      </c>
      <c r="J1243" s="32">
        <v/>
      </c>
      <c r="K1243" s="32">
        <f/>
        <v/>
      </c>
      <c r="L1243" s="32" t="s">
        <v/>
      </c>
      <c r="M1243" s="32" t="s">
        <v/>
      </c>
      <c r="N1243" s="32" t="s">
        <v/>
      </c>
      <!--$VAR_NUOVA_CELLA_PREZZI$-->
    </row>
    <row r="1244" spans="1:16" ht="10.5" customHeight="1" thickTop="1" thickBot="1">
      <c r="B1244" s="32" t="s">
        <v/>
      </c>
      <c r="C1244" s="23" t="s">
        <v/>
      </c>
      <c r="D1244" s="23" t="s">
        <v>6770</v>
      </c>
      <c r="E1244" s="32">
        <v>13.00</v>
      </c>
      <c r="F1244" s="33">
        <v/>
      </c>
      <c r="G1244" s="34">
        <v/>
      </c>
      <c r="H1244" s="35">
        <v/>
      </c>
      <c r="I1244" s="36">
        <f>ROUND(PRODUCT(E1244:H1244),2)</f>
        <v>13.00</v>
      </c>
      <c r="J1244" s="32">
        <v/>
      </c>
      <c r="K1244" s="32">
        <f/>
        <v/>
      </c>
      <c r="L1244" s="32" t="s">
        <v/>
      </c>
      <c r="M1244" s="32" t="s">
        <v/>
      </c>
      <c r="N1244" s="32" t="s">
        <v/>
      </c>
      <!--$VAR_NUOVA_CELLA_PREZZI$-->
    </row>
    <row r="1245" spans="1:16" ht="10.5" customHeight="1" thickTop="1" thickBot="1">
      <c r="B1245" s="32" t="s">
        <v/>
      </c>
      <c r="C1245" s="23" t="s">
        <v/>
      </c>
      <c r="D1245" s="23" t="s">
        <v>6777</v>
      </c>
      <c r="E1245" s="32">
        <v>13.00</v>
      </c>
      <c r="F1245" s="33">
        <v/>
      </c>
      <c r="G1245" s="34">
        <v/>
      </c>
      <c r="H1245" s="35">
        <v/>
      </c>
      <c r="I1245" s="36">
        <f>ROUND(PRODUCT(E1245:H1245),2)</f>
        <v>13.00</v>
      </c>
      <c r="J1245" s="32">
        <v/>
      </c>
      <c r="K1245" s="32">
        <f/>
        <v/>
      </c>
      <c r="L1245" s="32" t="s">
        <v/>
      </c>
      <c r="M1245" s="32" t="s">
        <v/>
      </c>
      <c r="N1245" s="32" t="s">
        <v/>
      </c>
      <!--$VAR_NUOVA_CELLA_PREZZI$-->
    </row>
    <row r="1246" spans="1:16" ht="10.5" customHeight="1" thickTop="1" thickBot="1">
      <c r="B1246" s="32" t="s">
        <v/>
      </c>
      <c r="C1246" s="23" t="s">
        <v/>
      </c>
      <c r="D1246" s="23" t="s">
        <v>6784</v>
      </c>
      <c r="E1246" s="32">
        <v>15.00</v>
      </c>
      <c r="F1246" s="33">
        <v/>
      </c>
      <c r="G1246" s="34">
        <v/>
      </c>
      <c r="H1246" s="35">
        <v/>
      </c>
      <c r="I1246" s="36">
        <f>ROUND(PRODUCT(E1246:H1246),2)</f>
        <v>15.00</v>
      </c>
      <c r="J1246" s="32">
        <v/>
      </c>
      <c r="K1246" s="32">
        <f/>
        <v/>
      </c>
      <c r="L1246" s="32" t="s">
        <v/>
      </c>
      <c r="M1246" s="32" t="s">
        <v/>
      </c>
      <c r="N1246" s="32" t="s">
        <v/>
      </c>
      <!--$VAR_NUOVA_CELLA_PREZZI$-->
    </row>
    <row r="1247" spans="1:16" ht="10.5" customHeight="1" thickTop="1" thickBot="1">
      <c r="B1247" s="32" t="s">
        <v/>
      </c>
      <c r="C1247" s="23" t="s">
        <v/>
      </c>
      <c r="D1247" s="23" t="s">
        <v>6791</v>
      </c>
      <c r="E1247" s="32">
        <v>22.00</v>
      </c>
      <c r="F1247" s="33">
        <v/>
      </c>
      <c r="G1247" s="34">
        <v/>
      </c>
      <c r="H1247" s="35">
        <v/>
      </c>
      <c r="I1247" s="36">
        <f>ROUND(PRODUCT(E1247:H1247),2)</f>
        <v>22.00</v>
      </c>
      <c r="J1247" s="32">
        <v/>
      </c>
      <c r="K1247" s="32">
        <f/>
        <v/>
      </c>
      <c r="L1247" s="32" t="s">
        <v/>
      </c>
      <c r="M1247" s="32" t="s">
        <v/>
      </c>
      <c r="N1247" s="32" t="s">
        <v/>
      </c>
      <!--$VAR_NUOVA_CELLA_PREZZI$-->
    </row>
    <row r="1248" spans="1:16" ht="10.5" customHeight="1" thickTop="1" thickBot="1">
      <c r="B1248" s="32" t="s">
        <v/>
      </c>
      <c r="C1248" s="23" t="s">
        <v/>
      </c>
      <c r="D1248" s="23" t="s">
        <v>6798</v>
      </c>
      <c r="E1248" s="32">
        <v>22.00</v>
      </c>
      <c r="F1248" s="33">
        <v/>
      </c>
      <c r="G1248" s="34">
        <v/>
      </c>
      <c r="H1248" s="35">
        <v/>
      </c>
      <c r="I1248" s="36">
        <f>ROUND(PRODUCT(E1248:H1248),2)</f>
        <v>22.00</v>
      </c>
      <c r="J1248" s="32">
        <v/>
      </c>
      <c r="K1248" s="32">
        <f/>
        <v/>
      </c>
      <c r="L1248" s="32" t="s">
        <v/>
      </c>
      <c r="M1248" s="32" t="s">
        <v/>
      </c>
      <c r="N1248" s="32" t="s">
        <v/>
      </c>
      <!--$VAR_NUOVA_CELLA_PREZZI$-->
    </row>
    <row r="1249" spans="1:16" ht="10.5" customHeight="1" thickTop="1" thickBot="1">
      <c r="B1249" s="32" t="s">
        <v/>
      </c>
      <c r="C1249" s="23" t="s">
        <v/>
      </c>
      <c r="D1249" s="32" t="s">
        <v/>
      </c>
      <c r="E1249" s="32">
        <v/>
      </c>
      <c r="F1249" s="33">
        <v/>
      </c>
      <c r="G1249" s="34">
        <v/>
      </c>
      <c r="H1249" s="35">
        <v/>
      </c>
      <c r="I1249" s="36">
        <f/>
        <v/>
      </c>
      <c r="J1249" s="32">
        <v/>
      </c>
      <c r="K1249" s="32">
        <f/>
        <v/>
      </c>
      <c r="L1249" s="32" t="s">
        <v/>
      </c>
      <c r="M1249" s="32" t="s">
        <v/>
      </c>
      <c r="N1249" s="32" t="s">
        <v>6805</v>
      </c>
      <!--$VAR_NUOVA_CELLA_PREZZI$-->
    </row>
    <row r="1250" spans="1:16" ht="10.5" customHeight="1" thickTop="1" thickBot="1">
      <c r="B1250" s="32" t="s">
        <v/>
      </c>
      <c r="C1250" s="23" t="s">
        <v/>
      </c>
      <c r="D1250" s="32" t="s">
        <v>6806</v>
      </c>
      <c r="E1250" s="32">
        <v/>
      </c>
      <c r="F1250" s="33">
        <v/>
      </c>
      <c r="G1250" s="34">
        <v/>
      </c>
      <c r="H1250" s="35">
        <v/>
      </c>
      <c r="I1250" s="36">
        <f>ROUND(SUM(I1217:I1249),2)</f>
        <v>450.00</v>
      </c>
      <c r="J1250" s="32">
        <v>10.41</v>
      </c>
      <c r="K1250" s="32">
        <f>ROUND(PRODUCT(I1250:J1250),2)</f>
        <v>4684.50</v>
      </c>
      <c r="L1250" s="32" t="s">
        <v/>
      </c>
      <c r="M1250" s="32" t="s">
        <v/>
      </c>
      <c r="N1250" s="32" t="s">
        <v/>
      </c>
      <!--$VAR_NUOVA_CELLA_PREZZI$-->
    </row>
    <row r="1251" spans="1:16" ht="10.5" customHeight="1" thickTop="1" thickBot="1">
      <c r="B1251" s="32" t="s">
        <v/>
      </c>
      <c r="C1251" s="23" t="s">
        <v/>
      </c>
      <c r="D1251" s="32" t="s">
        <v>6812</v>
      </c>
      <c r="E1251" s="32">
        <v/>
      </c>
      <c r="F1251" s="33">
        <v/>
      </c>
      <c r="G1251" s="34">
        <v/>
      </c>
      <c r="H1251" s="35">
        <v/>
      </c>
      <c r="I1251" s="36">
        <f/>
        <v/>
      </c>
      <c r="J1251" s="32">
        <v/>
      </c>
      <c r="K1251" s="32">
        <f/>
        <v/>
      </c>
      <c r="L1251" s="32" t="s">
        <v/>
      </c>
      <c r="M1251" s="32" t="s">
        <v/>
      </c>
      <c r="N1251" s="32" t="s">
        <v/>
      </c>
      <!--$VAR_NUOVA_CELLA_PREZZI$-->
    </row>
    <row r="1252" spans="1:16" ht="153" customHeight="1" thickTop="1" thickBot="1">
      <c r="B1252" s="32" t="s">
        <v>6813</v>
      </c>
      <c r="C1252" s="23" t="s">
        <v>6814</v>
      </c>
      <c r="D1252" s="62" t="s">
        <v>6815</v>
      </c>
      <c r="E1252" s="32">
        <v/>
      </c>
      <c r="F1252" s="33">
        <v/>
      </c>
      <c r="G1252" s="34">
        <v/>
      </c>
      <c r="H1252" s="35">
        <v/>
      </c>
      <c r="I1252" s="36">
        <f/>
        <v/>
      </c>
      <c r="J1252" s="32">
        <v/>
      </c>
      <c r="K1252" s="32">
        <f/>
        <v/>
      </c>
      <c r="L1252" s="32" t="s">
        <v/>
      </c>
      <c r="M1252" s="32" t="s">
        <v/>
      </c>
      <c r="N1252" s="32" t="s">
        <v/>
      </c>
      <!--$VAR_NUOVA_CELLA_PREZZI$-->
    </row>
    <row r="1253" spans="1:16" ht="10.5" customHeight="1" thickTop="1" thickBot="1">
      <c r="B1253" s="32" t="s">
        <v/>
      </c>
      <c r="C1253" s="23" t="s">
        <v/>
      </c>
      <c r="D1253" s="23" t="s">
        <v>6816</v>
      </c>
      <c r="E1253" s="32">
        <v/>
      </c>
      <c r="F1253" s="33">
        <v/>
      </c>
      <c r="G1253" s="34">
        <v/>
      </c>
      <c r="H1253" s="35">
        <v/>
      </c>
      <c r="I1253" s="36">
        <f/>
        <v/>
      </c>
      <c r="J1253" s="32">
        <v/>
      </c>
      <c r="K1253" s="32">
        <f/>
        <v/>
      </c>
      <c r="L1253" s="32" t="s">
        <v/>
      </c>
      <c r="M1253" s="32" t="s">
        <v/>
      </c>
      <c r="N1253" s="32" t="s">
        <v/>
      </c>
      <!--$VAR_NUOVA_CELLA_PREZZI$-->
    </row>
    <row r="1254" spans="1:16" ht="10.5" customHeight="1" thickTop="1" thickBot="1">
      <c r="B1254" s="32" t="s">
        <v/>
      </c>
      <c r="C1254" s="23" t="s">
        <v/>
      </c>
      <c r="D1254" s="23" t="s">
        <v>6817</v>
      </c>
      <c r="E1254" s="32">
        <v/>
      </c>
      <c r="F1254" s="33">
        <v>0.25</v>
      </c>
      <c r="G1254" s="34">
        <v/>
      </c>
      <c r="H1254" s="35">
        <v/>
      </c>
      <c r="I1254" s="36">
        <f>ROUND(PRODUCT(E1254:H1254,450.00),2)</f>
        <v>112.50</v>
      </c>
      <c r="J1254" s="32">
        <v/>
      </c>
      <c r="K1254" s="32">
        <f/>
        <v/>
      </c>
      <c r="L1254" s="32" t="s">
        <v/>
      </c>
      <c r="M1254" s="32" t="s">
        <v/>
      </c>
      <c r="N1254" s="32" t="s">
        <v/>
      </c>
      <!--$VAR_NUOVA_CELLA_PREZZI$-->
    </row>
    <row r="1255" spans="1:16" ht="10.5" customHeight="1" thickTop="1" thickBot="1">
      <c r="B1255" s="32" t="s">
        <v/>
      </c>
      <c r="C1255" s="23" t="s">
        <v/>
      </c>
      <c r="D1255" s="32" t="s">
        <v/>
      </c>
      <c r="E1255" s="32">
        <v/>
      </c>
      <c r="F1255" s="33">
        <v/>
      </c>
      <c r="G1255" s="34">
        <v/>
      </c>
      <c r="H1255" s="35">
        <v/>
      </c>
      <c r="I1255" s="36">
        <f/>
        <v/>
      </c>
      <c r="J1255" s="32">
        <v/>
      </c>
      <c r="K1255" s="32">
        <f/>
        <v/>
      </c>
      <c r="L1255" s="32" t="s">
        <v/>
      </c>
      <c r="M1255" s="32" t="s">
        <v/>
      </c>
      <c r="N1255" s="32" t="s">
        <v>6824</v>
      </c>
      <!--$VAR_NUOVA_CELLA_PREZZI$-->
    </row>
    <row r="1256" spans="1:16" ht="10.5" customHeight="1" thickTop="1" thickBot="1">
      <c r="B1256" s="32" t="s">
        <v/>
      </c>
      <c r="C1256" s="23" t="s">
        <v/>
      </c>
      <c r="D1256" s="32" t="s">
        <v>6825</v>
      </c>
      <c r="E1256" s="32">
        <v/>
      </c>
      <c r="F1256" s="33">
        <v/>
      </c>
      <c r="G1256" s="34">
        <v/>
      </c>
      <c r="H1256" s="35">
        <v/>
      </c>
      <c r="I1256" s="36">
        <f>ROUND(SUM(I1253:I1255),2)</f>
        <v>112.50</v>
      </c>
      <c r="J1256" s="32">
        <v>34.80</v>
      </c>
      <c r="K1256" s="32">
        <f>ROUND(PRODUCT(I1256:J1256),2)</f>
        <v>3915.00</v>
      </c>
      <c r="L1256" s="32" t="s">
        <v/>
      </c>
      <c r="M1256" s="32" t="s">
        <v/>
      </c>
      <c r="N1256" s="32" t="s">
        <v/>
      </c>
      <!--$VAR_NUOVA_CELLA_PREZZI$-->
    </row>
    <row r="1257" spans="1:16" ht="10.5" customHeight="1" thickTop="1" thickBot="1">
      <c r="B1257" s="32" t="s">
        <v/>
      </c>
      <c r="C1257" s="23" t="s">
        <v/>
      </c>
      <c r="D1257" s="32" t="s">
        <v>6831</v>
      </c>
      <c r="E1257" s="32">
        <v/>
      </c>
      <c r="F1257" s="33">
        <v/>
      </c>
      <c r="G1257" s="34">
        <v/>
      </c>
      <c r="H1257" s="35">
        <v/>
      </c>
      <c r="I1257" s="36">
        <f/>
        <v/>
      </c>
      <c r="J1257" s="32">
        <v/>
      </c>
      <c r="K1257" s="32">
        <f/>
        <v/>
      </c>
      <c r="L1257" s="32" t="s">
        <v/>
      </c>
      <c r="M1257" s="32" t="s">
        <v/>
      </c>
      <c r="N1257" s="32" t="s">
        <v/>
      </c>
      <!--$VAR_NUOVA_CELLA_PREZZI$-->
    </row>
    <row r="1258" spans="1:16" ht="108.833333333333" customHeight="1" thickTop="1" thickBot="1">
      <c r="B1258" s="32" t="s">
        <v>6832</v>
      </c>
      <c r="C1258" s="23" t="s">
        <v>6833</v>
      </c>
      <c r="D1258" s="62" t="s">
        <v>6834</v>
      </c>
      <c r="E1258" s="32">
        <v/>
      </c>
      <c r="F1258" s="33">
        <v/>
      </c>
      <c r="G1258" s="34">
        <v/>
      </c>
      <c r="H1258" s="35">
        <v/>
      </c>
      <c r="I1258" s="36">
        <f/>
        <v/>
      </c>
      <c r="J1258" s="32">
        <v/>
      </c>
      <c r="K1258" s="32">
        <f/>
        <v/>
      </c>
      <c r="L1258" s="32" t="s">
        <v/>
      </c>
      <c r="M1258" s="32" t="s">
        <v/>
      </c>
      <c r="N1258" s="32" t="s">
        <v/>
      </c>
      <!--$VAR_NUOVA_CELLA_PREZZI$-->
    </row>
    <row r="1259" spans="1:16" ht="10.5" customHeight="1" thickTop="1" thickBot="1">
      <c r="B1259" s="32" t="s">
        <v/>
      </c>
      <c r="C1259" s="23" t="s">
        <v/>
      </c>
      <c r="D1259" s="23" t="s">
        <v>6835</v>
      </c>
      <c r="E1259" s="32">
        <v/>
      </c>
      <c r="F1259" s="33">
        <v/>
      </c>
      <c r="G1259" s="34">
        <v/>
      </c>
      <c r="H1259" s="35">
        <v/>
      </c>
      <c r="I1259" s="36">
        <f/>
        <v/>
      </c>
      <c r="J1259" s="32">
        <v/>
      </c>
      <c r="K1259" s="32">
        <f/>
        <v/>
      </c>
      <c r="L1259" s="32" t="s">
        <v/>
      </c>
      <c r="M1259" s="32" t="s">
        <v/>
      </c>
      <c r="N1259" s="32" t="s">
        <v/>
      </c>
      <!--$VAR_NUOVA_CELLA_PREZZI$-->
    </row>
    <row r="1260" spans="1:16" ht="10.5" customHeight="1" thickTop="1" thickBot="1">
      <c r="B1260" s="32" t="s">
        <v/>
      </c>
      <c r="C1260" s="23" t="s">
        <v/>
      </c>
      <c r="D1260" s="23" t="s">
        <v>6836</v>
      </c>
      <c r="E1260" s="32">
        <v/>
      </c>
      <c r="F1260" s="33">
        <v/>
      </c>
      <c r="G1260" s="34">
        <v/>
      </c>
      <c r="H1260" s="35">
        <v>0</v>
      </c>
      <c r="I1260" s="36">
        <f>ROUND(PRODUCT(E1260:H1260),2)</f>
        <v>0.00</v>
      </c>
      <c r="J1260" s="32">
        <v/>
      </c>
      <c r="K1260" s="32">
        <f/>
        <v/>
      </c>
      <c r="L1260" s="32" t="s">
        <v/>
      </c>
      <c r="M1260" s="32" t="s">
        <v/>
      </c>
      <c r="N1260" s="32" t="s">
        <v/>
      </c>
      <!--$VAR_NUOVA_CELLA_PREZZI$-->
    </row>
    <row r="1261" spans="1:16" ht="10.5" customHeight="1" thickTop="1" thickBot="1">
      <c r="B1261" s="32" t="s">
        <v/>
      </c>
      <c r="C1261" s="23" t="s">
        <v/>
      </c>
      <c r="D1261" s="23" t="s">
        <v>6843</v>
      </c>
      <c r="E1261" s="32">
        <v>45.00</v>
      </c>
      <c r="F1261" s="33">
        <v/>
      </c>
      <c r="G1261" s="34">
        <v/>
      </c>
      <c r="H1261" s="35">
        <v/>
      </c>
      <c r="I1261" s="36">
        <f>ROUND(PRODUCT(E1261:H1261),2)</f>
        <v>45.00</v>
      </c>
      <c r="J1261" s="32">
        <v/>
      </c>
      <c r="K1261" s="32">
        <f/>
        <v/>
      </c>
      <c r="L1261" s="32" t="s">
        <v/>
      </c>
      <c r="M1261" s="32" t="s">
        <v/>
      </c>
      <c r="N1261" s="32" t="s">
        <v/>
      </c>
      <!--$VAR_NUOVA_CELLA_PREZZI$-->
    </row>
    <row r="1262" spans="1:16" ht="10.5" customHeight="1" thickTop="1" thickBot="1">
      <c r="B1262" s="32" t="s">
        <v/>
      </c>
      <c r="C1262" s="23" t="s">
        <v/>
      </c>
      <c r="D1262" s="23" t="s">
        <v>6850</v>
      </c>
      <c r="E1262" s="32">
        <v>30.00</v>
      </c>
      <c r="F1262" s="33">
        <v/>
      </c>
      <c r="G1262" s="34">
        <v/>
      </c>
      <c r="H1262" s="35">
        <v/>
      </c>
      <c r="I1262" s="36">
        <f>ROUND(PRODUCT(E1262:H1262),2)</f>
        <v>30.00</v>
      </c>
      <c r="J1262" s="32">
        <v/>
      </c>
      <c r="K1262" s="32">
        <f/>
        <v/>
      </c>
      <c r="L1262" s="32" t="s">
        <v/>
      </c>
      <c r="M1262" s="32" t="s">
        <v/>
      </c>
      <c r="N1262" s="32" t="s">
        <v/>
      </c>
      <!--$VAR_NUOVA_CELLA_PREZZI$-->
    </row>
    <row r="1263" spans="1:16" ht="10.5" customHeight="1" thickTop="1" thickBot="1">
      <c r="B1263" s="32" t="s">
        <v/>
      </c>
      <c r="C1263" s="23" t="s">
        <v/>
      </c>
      <c r="D1263" s="23" t="s">
        <v>6857</v>
      </c>
      <c r="E1263" s="32">
        <v>45.00</v>
      </c>
      <c r="F1263" s="33">
        <v/>
      </c>
      <c r="G1263" s="34">
        <v/>
      </c>
      <c r="H1263" s="35">
        <v/>
      </c>
      <c r="I1263" s="36">
        <f>ROUND(PRODUCT(E1263:H1263),2)</f>
        <v>45.00</v>
      </c>
      <c r="J1263" s="32">
        <v/>
      </c>
      <c r="K1263" s="32">
        <f/>
        <v/>
      </c>
      <c r="L1263" s="32" t="s">
        <v/>
      </c>
      <c r="M1263" s="32" t="s">
        <v/>
      </c>
      <c r="N1263" s="32" t="s">
        <v/>
      </c>
      <!--$VAR_NUOVA_CELLA_PREZZI$-->
    </row>
    <row r="1264" spans="1:16" ht="10.5" customHeight="1" thickTop="1" thickBot="1">
      <c r="B1264" s="32" t="s">
        <v/>
      </c>
      <c r="C1264" s="23" t="s">
        <v/>
      </c>
      <c r="D1264" s="23" t="s">
        <v>6864</v>
      </c>
      <c r="E1264" s="32">
        <v/>
      </c>
      <c r="F1264" s="33">
        <v/>
      </c>
      <c r="G1264" s="34">
        <v/>
      </c>
      <c r="H1264" s="35">
        <v>0</v>
      </c>
      <c r="I1264" s="36">
        <f>ROUND(PRODUCT(E1264:H1264),2)</f>
        <v>0.00</v>
      </c>
      <c r="J1264" s="32">
        <v/>
      </c>
      <c r="K1264" s="32">
        <f/>
        <v/>
      </c>
      <c r="L1264" s="32" t="s">
        <v/>
      </c>
      <c r="M1264" s="32" t="s">
        <v/>
      </c>
      <c r="N1264" s="32" t="s">
        <v/>
      </c>
      <!--$VAR_NUOVA_CELLA_PREZZI$-->
    </row>
    <row r="1265" spans="1:16" ht="10.5" customHeight="1" thickTop="1" thickBot="1">
      <c r="B1265" s="32" t="s">
        <v/>
      </c>
      <c r="C1265" s="23" t="s">
        <v/>
      </c>
      <c r="D1265" s="23" t="s">
        <v>6871</v>
      </c>
      <c r="E1265" s="32">
        <v>73.00</v>
      </c>
      <c r="F1265" s="33">
        <v/>
      </c>
      <c r="G1265" s="34">
        <v/>
      </c>
      <c r="H1265" s="35">
        <v/>
      </c>
      <c r="I1265" s="36">
        <f>ROUND(PRODUCT(E1265:H1265),2)</f>
        <v>73.00</v>
      </c>
      <c r="J1265" s="32">
        <v/>
      </c>
      <c r="K1265" s="32">
        <f/>
        <v/>
      </c>
      <c r="L1265" s="32" t="s">
        <v/>
      </c>
      <c r="M1265" s="32" t="s">
        <v/>
      </c>
      <c r="N1265" s="32" t="s">
        <v/>
      </c>
      <!--$VAR_NUOVA_CELLA_PREZZI$-->
    </row>
    <row r="1266" spans="1:16" ht="10.5" customHeight="1" thickTop="1" thickBot="1">
      <c r="B1266" s="32" t="s">
        <v/>
      </c>
      <c r="C1266" s="23" t="s">
        <v/>
      </c>
      <c r="D1266" s="23" t="s">
        <v>6878</v>
      </c>
      <c r="E1266" s="32">
        <v>18.00</v>
      </c>
      <c r="F1266" s="33">
        <v/>
      </c>
      <c r="G1266" s="34">
        <v/>
      </c>
      <c r="H1266" s="35">
        <v/>
      </c>
      <c r="I1266" s="36">
        <f>ROUND(PRODUCT(E1266:H1266),2)</f>
        <v>18.00</v>
      </c>
      <c r="J1266" s="32">
        <v/>
      </c>
      <c r="K1266" s="32">
        <f/>
        <v/>
      </c>
      <c r="L1266" s="32" t="s">
        <v/>
      </c>
      <c r="M1266" s="32" t="s">
        <v/>
      </c>
      <c r="N1266" s="32" t="s">
        <v/>
      </c>
      <!--$VAR_NUOVA_CELLA_PREZZI$-->
    </row>
    <row r="1267" spans="1:16" ht="10.5" customHeight="1" thickTop="1" thickBot="1">
      <c r="B1267" s="32" t="s">
        <v/>
      </c>
      <c r="C1267" s="23" t="s">
        <v/>
      </c>
      <c r="D1267" s="23" t="s">
        <v>6885</v>
      </c>
      <c r="E1267" s="32">
        <v>53.00</v>
      </c>
      <c r="F1267" s="33">
        <v/>
      </c>
      <c r="G1267" s="34">
        <v/>
      </c>
      <c r="H1267" s="35">
        <v/>
      </c>
      <c r="I1267" s="36">
        <f>ROUND(PRODUCT(E1267:H1267),2)</f>
        <v>53.00</v>
      </c>
      <c r="J1267" s="32">
        <v/>
      </c>
      <c r="K1267" s="32">
        <f/>
        <v/>
      </c>
      <c r="L1267" s="32" t="s">
        <v/>
      </c>
      <c r="M1267" s="32" t="s">
        <v/>
      </c>
      <c r="N1267" s="32" t="s">
        <v/>
      </c>
      <!--$VAR_NUOVA_CELLA_PREZZI$-->
    </row>
    <row r="1268" spans="1:16" ht="10.5" customHeight="1" thickTop="1" thickBot="1">
      <c r="B1268" s="32" t="s">
        <v/>
      </c>
      <c r="C1268" s="23" t="s">
        <v/>
      </c>
      <c r="D1268" s="23" t="s">
        <v>6892</v>
      </c>
      <c r="E1268" s="32">
        <v>89.00</v>
      </c>
      <c r="F1268" s="33">
        <v/>
      </c>
      <c r="G1268" s="34">
        <v/>
      </c>
      <c r="H1268" s="35">
        <v/>
      </c>
      <c r="I1268" s="36">
        <f>ROUND(PRODUCT(E1268:H1268),2)</f>
        <v>89.00</v>
      </c>
      <c r="J1268" s="32">
        <v/>
      </c>
      <c r="K1268" s="32">
        <f/>
        <v/>
      </c>
      <c r="L1268" s="32" t="s">
        <v/>
      </c>
      <c r="M1268" s="32" t="s">
        <v/>
      </c>
      <c r="N1268" s="32" t="s">
        <v/>
      </c>
      <!--$VAR_NUOVA_CELLA_PREZZI$-->
    </row>
    <row r="1269" spans="1:16" ht="10.5" customHeight="1" thickTop="1" thickBot="1">
      <c r="B1269" s="32" t="s">
        <v/>
      </c>
      <c r="C1269" s="23" t="s">
        <v/>
      </c>
      <c r="D1269" s="23" t="s">
        <v>6899</v>
      </c>
      <c r="E1269" s="32">
        <v>38.00</v>
      </c>
      <c r="F1269" s="33">
        <v/>
      </c>
      <c r="G1269" s="34">
        <v/>
      </c>
      <c r="H1269" s="35">
        <v/>
      </c>
      <c r="I1269" s="36">
        <f>ROUND(PRODUCT(E1269:H1269),2)</f>
        <v>38.00</v>
      </c>
      <c r="J1269" s="32">
        <v/>
      </c>
      <c r="K1269" s="32">
        <f/>
        <v/>
      </c>
      <c r="L1269" s="32" t="s">
        <v/>
      </c>
      <c r="M1269" s="32" t="s">
        <v/>
      </c>
      <c r="N1269" s="32" t="s">
        <v/>
      </c>
      <!--$VAR_NUOVA_CELLA_PREZZI$-->
    </row>
    <row r="1270" spans="1:16" ht="10.5" customHeight="1" thickTop="1" thickBot="1">
      <c r="B1270" s="32" t="s">
        <v/>
      </c>
      <c r="C1270" s="23" t="s">
        <v/>
      </c>
      <c r="D1270" s="23" t="s">
        <v>6906</v>
      </c>
      <c r="E1270" s="32">
        <v>44.00</v>
      </c>
      <c r="F1270" s="33">
        <v/>
      </c>
      <c r="G1270" s="34">
        <v/>
      </c>
      <c r="H1270" s="35">
        <v/>
      </c>
      <c r="I1270" s="36">
        <f>ROUND(PRODUCT(E1270:H1270),2)</f>
        <v>44.00</v>
      </c>
      <c r="J1270" s="32">
        <v/>
      </c>
      <c r="K1270" s="32">
        <f/>
        <v/>
      </c>
      <c r="L1270" s="32" t="s">
        <v/>
      </c>
      <c r="M1270" s="32" t="s">
        <v/>
      </c>
      <c r="N1270" s="32" t="s">
        <v/>
      </c>
      <!--$VAR_NUOVA_CELLA_PREZZI$-->
    </row>
    <row r="1271" spans="1:16" ht="10.5" customHeight="1" thickTop="1" thickBot="1">
      <c r="B1271" s="32" t="s">
        <v/>
      </c>
      <c r="C1271" s="23" t="s">
        <v/>
      </c>
      <c r="D1271" s="23" t="s">
        <v>6913</v>
      </c>
      <c r="E1271" s="32">
        <v>67.00</v>
      </c>
      <c r="F1271" s="33">
        <v/>
      </c>
      <c r="G1271" s="34">
        <v/>
      </c>
      <c r="H1271" s="35">
        <v/>
      </c>
      <c r="I1271" s="36">
        <f>ROUND(PRODUCT(E1271:H1271),2)</f>
        <v>67.00</v>
      </c>
      <c r="J1271" s="32">
        <v/>
      </c>
      <c r="K1271" s="32">
        <f/>
        <v/>
      </c>
      <c r="L1271" s="32" t="s">
        <v/>
      </c>
      <c r="M1271" s="32" t="s">
        <v/>
      </c>
      <c r="N1271" s="32" t="s">
        <v/>
      </c>
      <!--$VAR_NUOVA_CELLA_PREZZI$-->
    </row>
    <row r="1272" spans="1:16" ht="10.5" customHeight="1" thickTop="1" thickBot="1">
      <c r="B1272" s="32" t="s">
        <v/>
      </c>
      <c r="C1272" s="23" t="s">
        <v/>
      </c>
      <c r="D1272" s="23" t="s">
        <v>6920</v>
      </c>
      <c r="E1272" s="32">
        <v>47.00</v>
      </c>
      <c r="F1272" s="33">
        <v/>
      </c>
      <c r="G1272" s="34">
        <v/>
      </c>
      <c r="H1272" s="35">
        <v/>
      </c>
      <c r="I1272" s="36">
        <f>ROUND(PRODUCT(E1272:H1272),2)</f>
        <v>47.00</v>
      </c>
      <c r="J1272" s="32">
        <v/>
      </c>
      <c r="K1272" s="32">
        <f/>
        <v/>
      </c>
      <c r="L1272" s="32" t="s">
        <v/>
      </c>
      <c r="M1272" s="32" t="s">
        <v/>
      </c>
      <c r="N1272" s="32" t="s">
        <v/>
      </c>
      <!--$VAR_NUOVA_CELLA_PREZZI$-->
    </row>
    <row r="1273" spans="1:16" ht="10.5" customHeight="1" thickTop="1" thickBot="1">
      <c r="B1273" s="32" t="s">
        <v/>
      </c>
      <c r="C1273" s="23" t="s">
        <v/>
      </c>
      <c r="D1273" s="23" t="s">
        <v>6927</v>
      </c>
      <c r="E1273" s="32">
        <v/>
      </c>
      <c r="F1273" s="33">
        <v/>
      </c>
      <c r="G1273" s="34">
        <v/>
      </c>
      <c r="H1273" s="35">
        <v>0</v>
      </c>
      <c r="I1273" s="36">
        <f>ROUND(PRODUCT(E1273:H1273),2)</f>
        <v>0.00</v>
      </c>
      <c r="J1273" s="32">
        <v/>
      </c>
      <c r="K1273" s="32">
        <f/>
        <v/>
      </c>
      <c r="L1273" s="32" t="s">
        <v/>
      </c>
      <c r="M1273" s="32" t="s">
        <v/>
      </c>
      <c r="N1273" s="32" t="s">
        <v/>
      </c>
      <!--$VAR_NUOVA_CELLA_PREZZI$-->
    </row>
    <row r="1274" spans="1:16" ht="10.5" customHeight="1" thickTop="1" thickBot="1">
      <c r="B1274" s="32" t="s">
        <v/>
      </c>
      <c r="C1274" s="23" t="s">
        <v/>
      </c>
      <c r="D1274" s="23" t="s">
        <v>6934</v>
      </c>
      <c r="E1274" s="32">
        <v>132.00</v>
      </c>
      <c r="F1274" s="33">
        <v/>
      </c>
      <c r="G1274" s="34">
        <v/>
      </c>
      <c r="H1274" s="35">
        <v/>
      </c>
      <c r="I1274" s="36">
        <f>ROUND(PRODUCT(E1274:H1274),2)</f>
        <v>132.00</v>
      </c>
      <c r="J1274" s="32">
        <v/>
      </c>
      <c r="K1274" s="32">
        <f/>
        <v/>
      </c>
      <c r="L1274" s="32" t="s">
        <v/>
      </c>
      <c r="M1274" s="32" t="s">
        <v/>
      </c>
      <c r="N1274" s="32" t="s">
        <v/>
      </c>
      <!--$VAR_NUOVA_CELLA_PREZZI$-->
    </row>
    <row r="1275" spans="1:16" ht="10.5" customHeight="1" thickTop="1" thickBot="1">
      <c r="B1275" s="32" t="s">
        <v/>
      </c>
      <c r="C1275" s="23" t="s">
        <v/>
      </c>
      <c r="D1275" s="23" t="s">
        <v>6941</v>
      </c>
      <c r="E1275" s="32">
        <v/>
      </c>
      <c r="F1275" s="33">
        <v/>
      </c>
      <c r="G1275" s="34">
        <v/>
      </c>
      <c r="H1275" s="35">
        <v>0</v>
      </c>
      <c r="I1275" s="36">
        <f>ROUND(PRODUCT(E1275:H1275),2)</f>
        <v>0.00</v>
      </c>
      <c r="J1275" s="32">
        <v/>
      </c>
      <c r="K1275" s="32">
        <f/>
        <v/>
      </c>
      <c r="L1275" s="32" t="s">
        <v/>
      </c>
      <c r="M1275" s="32" t="s">
        <v/>
      </c>
      <c r="N1275" s="32" t="s">
        <v/>
      </c>
      <!--$VAR_NUOVA_CELLA_PREZZI$-->
    </row>
    <row r="1276" spans="1:16" ht="10.5" customHeight="1" thickTop="1" thickBot="1">
      <c r="B1276" s="32" t="s">
        <v/>
      </c>
      <c r="C1276" s="23" t="s">
        <v/>
      </c>
      <c r="D1276" s="23" t="s">
        <v>6948</v>
      </c>
      <c r="E1276" s="32">
        <v>43.00</v>
      </c>
      <c r="F1276" s="33">
        <v/>
      </c>
      <c r="G1276" s="34">
        <v/>
      </c>
      <c r="H1276" s="35">
        <v/>
      </c>
      <c r="I1276" s="36">
        <f>ROUND(PRODUCT(E1276:H1276),2)</f>
        <v>43.00</v>
      </c>
      <c r="J1276" s="32">
        <v/>
      </c>
      <c r="K1276" s="32">
        <f/>
        <v/>
      </c>
      <c r="L1276" s="32" t="s">
        <v/>
      </c>
      <c r="M1276" s="32" t="s">
        <v/>
      </c>
      <c r="N1276" s="32" t="s">
        <v/>
      </c>
      <!--$VAR_NUOVA_CELLA_PREZZI$-->
    </row>
    <row r="1277" spans="1:16" ht="10.5" customHeight="1" thickTop="1" thickBot="1">
      <c r="B1277" s="32" t="s">
        <v/>
      </c>
      <c r="C1277" s="23" t="s">
        <v/>
      </c>
      <c r="D1277" s="23" t="s">
        <v>6955</v>
      </c>
      <c r="E1277" s="32">
        <v>27.00</v>
      </c>
      <c r="F1277" s="33">
        <v/>
      </c>
      <c r="G1277" s="34">
        <v/>
      </c>
      <c r="H1277" s="35">
        <v/>
      </c>
      <c r="I1277" s="36">
        <f>ROUND(PRODUCT(E1277:H1277),2)</f>
        <v>27.00</v>
      </c>
      <c r="J1277" s="32">
        <v/>
      </c>
      <c r="K1277" s="32">
        <f/>
        <v/>
      </c>
      <c r="L1277" s="32" t="s">
        <v/>
      </c>
      <c r="M1277" s="32" t="s">
        <v/>
      </c>
      <c r="N1277" s="32" t="s">
        <v/>
      </c>
      <!--$VAR_NUOVA_CELLA_PREZZI$-->
    </row>
    <row r="1278" spans="1:16" ht="10.5" customHeight="1" thickTop="1" thickBot="1">
      <c r="B1278" s="32" t="s">
        <v/>
      </c>
      <c r="C1278" s="23" t="s">
        <v/>
      </c>
      <c r="D1278" s="23" t="s">
        <v>6962</v>
      </c>
      <c r="E1278" s="32">
        <v>26.00</v>
      </c>
      <c r="F1278" s="33">
        <v/>
      </c>
      <c r="G1278" s="34">
        <v/>
      </c>
      <c r="H1278" s="35">
        <v/>
      </c>
      <c r="I1278" s="36">
        <f>ROUND(PRODUCT(E1278:H1278),2)</f>
        <v>26.00</v>
      </c>
      <c r="J1278" s="32">
        <v/>
      </c>
      <c r="K1278" s="32">
        <f/>
        <v/>
      </c>
      <c r="L1278" s="32" t="s">
        <v/>
      </c>
      <c r="M1278" s="32" t="s">
        <v/>
      </c>
      <c r="N1278" s="32" t="s">
        <v/>
      </c>
      <!--$VAR_NUOVA_CELLA_PREZZI$-->
    </row>
    <row r="1279" spans="1:16" ht="10.5" customHeight="1" thickTop="1" thickBot="1">
      <c r="B1279" s="32" t="s">
        <v/>
      </c>
      <c r="C1279" s="23" t="s">
        <v/>
      </c>
      <c r="D1279" s="23" t="s">
        <v>6969</v>
      </c>
      <c r="E1279" s="32">
        <v/>
      </c>
      <c r="F1279" s="33">
        <v/>
      </c>
      <c r="G1279" s="34">
        <v/>
      </c>
      <c r="H1279" s="35">
        <v>0</v>
      </c>
      <c r="I1279" s="36">
        <f>ROUND(PRODUCT(E1279:H1279),2)</f>
        <v>0.00</v>
      </c>
      <c r="J1279" s="32">
        <v/>
      </c>
      <c r="K1279" s="32">
        <f/>
        <v/>
      </c>
      <c r="L1279" s="32" t="s">
        <v/>
      </c>
      <c r="M1279" s="32" t="s">
        <v/>
      </c>
      <c r="N1279" s="32" t="s">
        <v/>
      </c>
      <!--$VAR_NUOVA_CELLA_PREZZI$-->
    </row>
    <row r="1280" spans="1:16" ht="10.5" customHeight="1" thickTop="1" thickBot="1">
      <c r="B1280" s="32" t="s">
        <v/>
      </c>
      <c r="C1280" s="23" t="s">
        <v/>
      </c>
      <c r="D1280" s="23" t="s">
        <v>6976</v>
      </c>
      <c r="E1280" s="32">
        <v>47.00</v>
      </c>
      <c r="F1280" s="33">
        <v/>
      </c>
      <c r="G1280" s="34">
        <v/>
      </c>
      <c r="H1280" s="35">
        <v/>
      </c>
      <c r="I1280" s="36">
        <f>ROUND(PRODUCT(E1280:H1280),2)</f>
        <v>47.00</v>
      </c>
      <c r="J1280" s="32">
        <v/>
      </c>
      <c r="K1280" s="32">
        <f/>
        <v/>
      </c>
      <c r="L1280" s="32" t="s">
        <v/>
      </c>
      <c r="M1280" s="32" t="s">
        <v/>
      </c>
      <c r="N1280" s="32" t="s">
        <v/>
      </c>
      <!--$VAR_NUOVA_CELLA_PREZZI$-->
    </row>
    <row r="1281" spans="1:16" ht="10.5" customHeight="1" thickTop="1" thickBot="1">
      <c r="B1281" s="32" t="s">
        <v/>
      </c>
      <c r="C1281" s="23" t="s">
        <v/>
      </c>
      <c r="D1281" s="23" t="s">
        <v>6983</v>
      </c>
      <c r="E1281" s="32">
        <v>58.00</v>
      </c>
      <c r="F1281" s="33">
        <v/>
      </c>
      <c r="G1281" s="34">
        <v/>
      </c>
      <c r="H1281" s="35">
        <v/>
      </c>
      <c r="I1281" s="36">
        <f>ROUND(PRODUCT(E1281:H1281),2)</f>
        <v>58.00</v>
      </c>
      <c r="J1281" s="32">
        <v/>
      </c>
      <c r="K1281" s="32">
        <f/>
        <v/>
      </c>
      <c r="L1281" s="32" t="s">
        <v/>
      </c>
      <c r="M1281" s="32" t="s">
        <v/>
      </c>
      <c r="N1281" s="32" t="s">
        <v/>
      </c>
      <!--$VAR_NUOVA_CELLA_PREZZI$-->
    </row>
    <row r="1282" spans="1:16" ht="10.5" customHeight="1" thickTop="1" thickBot="1">
      <c r="B1282" s="32" t="s">
        <v/>
      </c>
      <c r="C1282" s="23" t="s">
        <v/>
      </c>
      <c r="D1282" s="23" t="s">
        <v>6990</v>
      </c>
      <c r="E1282" s="32">
        <v>72.00</v>
      </c>
      <c r="F1282" s="33">
        <v/>
      </c>
      <c r="G1282" s="34">
        <v/>
      </c>
      <c r="H1282" s="35">
        <v/>
      </c>
      <c r="I1282" s="36">
        <f>ROUND(PRODUCT(E1282:H1282),2)</f>
        <v>72.00</v>
      </c>
      <c r="J1282" s="32">
        <v/>
      </c>
      <c r="K1282" s="32">
        <f/>
        <v/>
      </c>
      <c r="L1282" s="32" t="s">
        <v/>
      </c>
      <c r="M1282" s="32" t="s">
        <v/>
      </c>
      <c r="N1282" s="32" t="s">
        <v/>
      </c>
      <!--$VAR_NUOVA_CELLA_PREZZI$-->
    </row>
    <row r="1283" spans="1:16" ht="10.5" customHeight="1" thickTop="1" thickBot="1">
      <c r="B1283" s="32" t="s">
        <v/>
      </c>
      <c r="C1283" s="23" t="s">
        <v/>
      </c>
      <c r="D1283" s="23" t="s">
        <v>6997</v>
      </c>
      <c r="E1283" s="32">
        <v>44.00</v>
      </c>
      <c r="F1283" s="33">
        <v/>
      </c>
      <c r="G1283" s="34">
        <v/>
      </c>
      <c r="H1283" s="35">
        <v/>
      </c>
      <c r="I1283" s="36">
        <f>ROUND(PRODUCT(E1283:H1283),2)</f>
        <v>44.00</v>
      </c>
      <c r="J1283" s="32">
        <v/>
      </c>
      <c r="K1283" s="32">
        <f/>
        <v/>
      </c>
      <c r="L1283" s="32" t="s">
        <v/>
      </c>
      <c r="M1283" s="32" t="s">
        <v/>
      </c>
      <c r="N1283" s="32" t="s">
        <v/>
      </c>
      <!--$VAR_NUOVA_CELLA_PREZZI$-->
    </row>
    <row r="1284" spans="1:16" ht="10.5" customHeight="1" thickTop="1" thickBot="1">
      <c r="B1284" s="32" t="s">
        <v/>
      </c>
      <c r="C1284" s="23" t="s">
        <v/>
      </c>
      <c r="D1284" s="23" t="s">
        <v>7004</v>
      </c>
      <c r="E1284" s="32">
        <v>82.00</v>
      </c>
      <c r="F1284" s="33">
        <v/>
      </c>
      <c r="G1284" s="34">
        <v/>
      </c>
      <c r="H1284" s="35">
        <v/>
      </c>
      <c r="I1284" s="36">
        <f>ROUND(PRODUCT(E1284:H1284),2)</f>
        <v>82.00</v>
      </c>
      <c r="J1284" s="32">
        <v/>
      </c>
      <c r="K1284" s="32">
        <f/>
        <v/>
      </c>
      <c r="L1284" s="32" t="s">
        <v/>
      </c>
      <c r="M1284" s="32" t="s">
        <v/>
      </c>
      <c r="N1284" s="32" t="s">
        <v/>
      </c>
      <!--$VAR_NUOVA_CELLA_PREZZI$-->
    </row>
    <row r="1285" spans="1:16" ht="10.5" customHeight="1" thickTop="1" thickBot="1">
      <c r="B1285" s="32" t="s">
        <v/>
      </c>
      <c r="C1285" s="23" t="s">
        <v/>
      </c>
      <c r="D1285" s="23" t="s">
        <v>7011</v>
      </c>
      <c r="E1285" s="32">
        <v>35.00</v>
      </c>
      <c r="F1285" s="33">
        <v/>
      </c>
      <c r="G1285" s="34">
        <v/>
      </c>
      <c r="H1285" s="35">
        <v/>
      </c>
      <c r="I1285" s="36">
        <f>ROUND(PRODUCT(E1285:H1285),2)</f>
        <v>35.00</v>
      </c>
      <c r="J1285" s="32">
        <v/>
      </c>
      <c r="K1285" s="32">
        <f/>
        <v/>
      </c>
      <c r="L1285" s="32" t="s">
        <v/>
      </c>
      <c r="M1285" s="32" t="s">
        <v/>
      </c>
      <c r="N1285" s="32" t="s">
        <v/>
      </c>
      <!--$VAR_NUOVA_CELLA_PREZZI$-->
    </row>
    <row r="1286" spans="1:16" ht="10.5" customHeight="1" thickTop="1" thickBot="1">
      <c r="B1286" s="32" t="s">
        <v/>
      </c>
      <c r="C1286" s="23" t="s">
        <v/>
      </c>
      <c r="D1286" s="23" t="s">
        <v>7018</v>
      </c>
      <c r="E1286" s="32">
        <v>40.00</v>
      </c>
      <c r="F1286" s="33">
        <v/>
      </c>
      <c r="G1286" s="34">
        <v/>
      </c>
      <c r="H1286" s="35">
        <v/>
      </c>
      <c r="I1286" s="36">
        <f>ROUND(PRODUCT(E1286:H1286),2)</f>
        <v>40.00</v>
      </c>
      <c r="J1286" s="32">
        <v/>
      </c>
      <c r="K1286" s="32">
        <f/>
        <v/>
      </c>
      <c r="L1286" s="32" t="s">
        <v/>
      </c>
      <c r="M1286" s="32" t="s">
        <v/>
      </c>
      <c r="N1286" s="32" t="s">
        <v/>
      </c>
      <!--$VAR_NUOVA_CELLA_PREZZI$-->
    </row>
    <row r="1287" spans="1:16" ht="10.5" customHeight="1" thickTop="1" thickBot="1">
      <c r="B1287" s="32" t="s">
        <v/>
      </c>
      <c r="C1287" s="23" t="s">
        <v/>
      </c>
      <c r="D1287" s="23" t="s">
        <v>7025</v>
      </c>
      <c r="E1287" s="32">
        <v>43.00</v>
      </c>
      <c r="F1287" s="33">
        <v/>
      </c>
      <c r="G1287" s="34">
        <v/>
      </c>
      <c r="H1287" s="35">
        <v/>
      </c>
      <c r="I1287" s="36">
        <f>ROUND(PRODUCT(E1287:H1287),2)</f>
        <v>43.00</v>
      </c>
      <c r="J1287" s="32">
        <v/>
      </c>
      <c r="K1287" s="32">
        <f/>
        <v/>
      </c>
      <c r="L1287" s="32" t="s">
        <v/>
      </c>
      <c r="M1287" s="32" t="s">
        <v/>
      </c>
      <c r="N1287" s="32" t="s">
        <v/>
      </c>
      <!--$VAR_NUOVA_CELLA_PREZZI$-->
    </row>
    <row r="1288" spans="1:16" ht="10.5" customHeight="1" thickTop="1" thickBot="1">
      <c r="B1288" s="32" t="s">
        <v/>
      </c>
      <c r="C1288" s="23" t="s">
        <v/>
      </c>
      <c r="D1288" s="23" t="s">
        <v>7032</v>
      </c>
      <c r="E1288" s="32">
        <v>61.00</v>
      </c>
      <c r="F1288" s="33">
        <v/>
      </c>
      <c r="G1288" s="34">
        <v/>
      </c>
      <c r="H1288" s="35">
        <v/>
      </c>
      <c r="I1288" s="36">
        <f>ROUND(PRODUCT(E1288:H1288),2)</f>
        <v>61.00</v>
      </c>
      <c r="J1288" s="32">
        <v/>
      </c>
      <c r="K1288" s="32">
        <f/>
        <v/>
      </c>
      <c r="L1288" s="32" t="s">
        <v/>
      </c>
      <c r="M1288" s="32" t="s">
        <v/>
      </c>
      <c r="N1288" s="32" t="s">
        <v/>
      </c>
      <!--$VAR_NUOVA_CELLA_PREZZI$-->
    </row>
    <row r="1289" spans="1:16" ht="10.5" customHeight="1" thickTop="1" thickBot="1">
      <c r="B1289" s="32" t="s">
        <v/>
      </c>
      <c r="C1289" s="23" t="s">
        <v/>
      </c>
      <c r="D1289" s="23" t="s">
        <v>7039</v>
      </c>
      <c r="E1289" s="32">
        <v>68.00</v>
      </c>
      <c r="F1289" s="33">
        <v/>
      </c>
      <c r="G1289" s="34">
        <v/>
      </c>
      <c r="H1289" s="35">
        <v/>
      </c>
      <c r="I1289" s="36">
        <f>ROUND(PRODUCT(E1289:H1289),2)</f>
        <v>68.00</v>
      </c>
      <c r="J1289" s="32">
        <v/>
      </c>
      <c r="K1289" s="32">
        <f/>
        <v/>
      </c>
      <c r="L1289" s="32" t="s">
        <v/>
      </c>
      <c r="M1289" s="32" t="s">
        <v/>
      </c>
      <c r="N1289" s="32" t="s">
        <v/>
      </c>
      <!--$VAR_NUOVA_CELLA_PREZZI$-->
    </row>
    <row r="1290" spans="1:16" ht="10.5" customHeight="1" thickTop="1" thickBot="1">
      <c r="B1290" s="32" t="s">
        <v/>
      </c>
      <c r="C1290" s="23" t="s">
        <v/>
      </c>
      <c r="D1290" s="23" t="s">
        <v>7046</v>
      </c>
      <c r="E1290" s="32">
        <v/>
      </c>
      <c r="F1290" s="33">
        <v/>
      </c>
      <c r="G1290" s="34">
        <v/>
      </c>
      <c r="H1290" s="35">
        <v>0</v>
      </c>
      <c r="I1290" s="36">
        <f>ROUND(PRODUCT(E1290:H1290),2)</f>
        <v>0.00</v>
      </c>
      <c r="J1290" s="32">
        <v/>
      </c>
      <c r="K1290" s="32">
        <f/>
        <v/>
      </c>
      <c r="L1290" s="32" t="s">
        <v/>
      </c>
      <c r="M1290" s="32" t="s">
        <v/>
      </c>
      <c r="N1290" s="32" t="s">
        <v/>
      </c>
      <!--$VAR_NUOVA_CELLA_PREZZI$-->
    </row>
    <row r="1291" spans="1:16" ht="10.5" customHeight="1" thickTop="1" thickBot="1">
      <c r="B1291" s="32" t="s">
        <v/>
      </c>
      <c r="C1291" s="23" t="s">
        <v/>
      </c>
      <c r="D1291" s="60" t="s">
        <v>7053</v>
      </c>
      <c r="E1291" s="65">
        <v/>
      </c>
      <c r="F1291" s="66">
        <v/>
      </c>
      <c r="G1291" s="67">
        <v/>
      </c>
      <c r="H1291" s="68">
        <v/>
      </c>
      <c r="I1291" s="69">
        <f>ROUND(PRODUCT(E1291:H1291,450.00,-1),2)</f>
        <v>-450.00</v>
      </c>
      <c r="J1291" s="32">
        <v/>
      </c>
      <c r="K1291" s="32">
        <f/>
        <v/>
      </c>
      <c r="L1291" s="32" t="s">
        <v/>
      </c>
      <c r="M1291" s="32" t="s">
        <v>7060</v>
      </c>
      <c r="N1291" s="32" t="s">
        <v/>
      </c>
      <!--$VAR_NUOVA_CELLA_PREZZI$-->
    </row>
    <row r="1292" spans="1:16" ht="10.5" customHeight="1" thickTop="1" thickBot="1">
      <c r="B1292" s="32" t="s">
        <v/>
      </c>
      <c r="C1292" s="23" t="s">
        <v/>
      </c>
      <c r="D1292" s="32" t="s">
        <v/>
      </c>
      <c r="E1292" s="32">
        <v/>
      </c>
      <c r="F1292" s="33">
        <v/>
      </c>
      <c r="G1292" s="34">
        <v/>
      </c>
      <c r="H1292" s="35">
        <v/>
      </c>
      <c r="I1292" s="36">
        <f/>
        <v/>
      </c>
      <c r="J1292" s="32">
        <v/>
      </c>
      <c r="K1292" s="32">
        <f/>
        <v/>
      </c>
      <c r="L1292" s="32" t="s">
        <v/>
      </c>
      <c r="M1292" s="32" t="s">
        <v/>
      </c>
      <c r="N1292" s="32" t="s">
        <v>7061</v>
      </c>
      <!--$VAR_NUOVA_CELLA_PREZZI$-->
    </row>
    <row r="1293" spans="1:16" ht="10.5" customHeight="1" thickTop="1" thickBot="1">
      <c r="B1293" s="32" t="s">
        <v/>
      </c>
      <c r="C1293" s="23" t="s">
        <v/>
      </c>
      <c r="D1293" s="32" t="s">
        <v>7062</v>
      </c>
      <c r="E1293" s="32">
        <v/>
      </c>
      <c r="F1293" s="33">
        <v/>
      </c>
      <c r="G1293" s="34">
        <v/>
      </c>
      <c r="H1293" s="35">
        <v/>
      </c>
      <c r="I1293" s="36">
        <f>ROUND(SUM(I1259:I1292),2)</f>
        <v>877.00</v>
      </c>
      <c r="J1293" s="32">
        <v>14.19</v>
      </c>
      <c r="K1293" s="32">
        <f>ROUND(PRODUCT(I1293:J1293),2)</f>
        <v>12444.63</v>
      </c>
      <c r="L1293" s="32" t="s">
        <v/>
      </c>
      <c r="M1293" s="32" t="s">
        <v/>
      </c>
      <c r="N1293" s="32" t="s">
        <v/>
      </c>
      <!--$VAR_NUOVA_CELLA_PREZZI$-->
    </row>
    <row r="1294" spans="1:16" ht="10.5" customHeight="1" thickTop="1" thickBot="1">
      <c r="B1294" s="32" t="s">
        <v/>
      </c>
      <c r="C1294" s="23" t="s">
        <v/>
      </c>
      <c r="D1294" s="32" t="s">
        <v>7068</v>
      </c>
      <c r="E1294" s="32">
        <v/>
      </c>
      <c r="F1294" s="33">
        <v/>
      </c>
      <c r="G1294" s="34">
        <v/>
      </c>
      <c r="H1294" s="35">
        <v/>
      </c>
      <c r="I1294" s="36">
        <f/>
        <v/>
      </c>
      <c r="J1294" s="32">
        <v/>
      </c>
      <c r="K1294" s="32">
        <f/>
        <v/>
      </c>
      <c r="L1294" s="32" t="s">
        <v/>
      </c>
      <c r="M1294" s="32" t="s">
        <v/>
      </c>
      <c r="N1294" s="32" t="s">
        <v/>
      </c>
      <!--$VAR_NUOVA_CELLA_PREZZI$-->
    </row>
    <row r="1295" spans="1:16" ht="146.166666666667" customHeight="1" thickTop="1" thickBot="1">
      <c r="B1295" s="32" t="s">
        <v>7069</v>
      </c>
      <c r="C1295" s="23" t="s">
        <v>7070</v>
      </c>
      <c r="D1295" s="62" t="s">
        <v>7071</v>
      </c>
      <c r="E1295" s="32">
        <v/>
      </c>
      <c r="F1295" s="33">
        <v/>
      </c>
      <c r="G1295" s="34">
        <v/>
      </c>
      <c r="H1295" s="35">
        <v/>
      </c>
      <c r="I1295" s="36">
        <f/>
        <v/>
      </c>
      <c r="J1295" s="32">
        <v/>
      </c>
      <c r="K1295" s="32">
        <f/>
        <v/>
      </c>
      <c r="L1295" s="32" t="s">
        <v/>
      </c>
      <c r="M1295" s="32" t="s">
        <v/>
      </c>
      <c r="N1295" s="32" t="s">
        <v/>
      </c>
      <!--$VAR_NUOVA_CELLA_PREZZI$-->
    </row>
    <row r="1296" spans="1:16" ht="10.5" customHeight="1" thickTop="1" thickBot="1">
      <c r="B1296" s="32" t="s">
        <v/>
      </c>
      <c r="C1296" s="23" t="s">
        <v/>
      </c>
      <c r="D1296" s="23" t="s">
        <v>7072</v>
      </c>
      <c r="E1296" s="32">
        <v/>
      </c>
      <c r="F1296" s="33">
        <v/>
      </c>
      <c r="G1296" s="34">
        <v/>
      </c>
      <c r="H1296" s="35">
        <v/>
      </c>
      <c r="I1296" s="36">
        <f/>
        <v/>
      </c>
      <c r="J1296" s="32">
        <v/>
      </c>
      <c r="K1296" s="32">
        <f/>
        <v/>
      </c>
      <c r="L1296" s="32" t="s">
        <v/>
      </c>
      <c r="M1296" s="32" t="s">
        <v/>
      </c>
      <c r="N1296" s="32" t="s">
        <v/>
      </c>
      <!--$VAR_NUOVA_CELLA_PREZZI$-->
    </row>
    <row r="1297" spans="1:16" ht="10.5" customHeight="1" thickTop="1" thickBot="1">
      <c r="B1297" s="32" t="s">
        <v/>
      </c>
      <c r="C1297" s="23" t="s">
        <v/>
      </c>
      <c r="D1297" s="23" t="s">
        <v>7073</v>
      </c>
      <c r="E1297" s="32">
        <v/>
      </c>
      <c r="F1297" s="33">
        <v/>
      </c>
      <c r="G1297" s="34">
        <v/>
      </c>
      <c r="H1297" s="35">
        <v>0</v>
      </c>
      <c r="I1297" s="36">
        <f>ROUND(PRODUCT(E1297:H1297),2)</f>
        <v>0.00</v>
      </c>
      <c r="J1297" s="32">
        <v/>
      </c>
      <c r="K1297" s="32">
        <f/>
        <v/>
      </c>
      <c r="L1297" s="32" t="s">
        <v/>
      </c>
      <c r="M1297" s="32" t="s">
        <v/>
      </c>
      <c r="N1297" s="32" t="s">
        <v/>
      </c>
      <!--$VAR_NUOVA_CELLA_PREZZI$-->
    </row>
    <row r="1298" spans="1:16" ht="10.5" customHeight="1" thickTop="1" thickBot="1">
      <c r="B1298" s="32" t="s">
        <v/>
      </c>
      <c r="C1298" s="23" t="s">
        <v/>
      </c>
      <c r="D1298" s="23" t="s">
        <v>7080</v>
      </c>
      <c r="E1298" s="32">
        <v>13.00</v>
      </c>
      <c r="F1298" s="33">
        <v>4.60</v>
      </c>
      <c r="G1298" s="34">
        <v>0.100</v>
      </c>
      <c r="H1298" s="35">
        <v>0.140</v>
      </c>
      <c r="I1298" s="36">
        <f>ROUND(PRODUCT(E1298:H1298),2)</f>
        <v>0.84</v>
      </c>
      <c r="J1298" s="32">
        <v/>
      </c>
      <c r="K1298" s="32">
        <f/>
        <v/>
      </c>
      <c r="L1298" s="32" t="s">
        <v/>
      </c>
      <c r="M1298" s="32" t="s">
        <v/>
      </c>
      <c r="N1298" s="32" t="s">
        <v/>
      </c>
      <!--$VAR_NUOVA_CELLA_PREZZI$-->
    </row>
    <row r="1299" spans="1:16" ht="10.5" customHeight="1" thickTop="1" thickBot="1">
      <c r="B1299" s="32" t="s">
        <v/>
      </c>
      <c r="C1299" s="23" t="s">
        <v/>
      </c>
      <c r="D1299" s="23" t="s">
        <v>7087</v>
      </c>
      <c r="E1299" s="32">
        <v>4.00</v>
      </c>
      <c r="F1299" s="33">
        <v>1.71</v>
      </c>
      <c r="G1299" s="34">
        <v>0.100</v>
      </c>
      <c r="H1299" s="35">
        <v>0.130</v>
      </c>
      <c r="I1299" s="36">
        <f>ROUND(PRODUCT(E1299:H1299),2)</f>
        <v>0.09</v>
      </c>
      <c r="J1299" s="32">
        <v/>
      </c>
      <c r="K1299" s="32">
        <f/>
        <v/>
      </c>
      <c r="L1299" s="32" t="s">
        <v/>
      </c>
      <c r="M1299" s="32" t="s">
        <v/>
      </c>
      <c r="N1299" s="32" t="s">
        <v/>
      </c>
      <!--$VAR_NUOVA_CELLA_PREZZI$-->
    </row>
    <row r="1300" spans="1:16" ht="10.5" customHeight="1" thickTop="1" thickBot="1">
      <c r="B1300" s="32" t="s">
        <v/>
      </c>
      <c r="C1300" s="23" t="s">
        <v/>
      </c>
      <c r="D1300" s="23" t="s">
        <v>7094</v>
      </c>
      <c r="E1300" s="32">
        <v/>
      </c>
      <c r="F1300" s="33">
        <v/>
      </c>
      <c r="G1300" s="34">
        <v/>
      </c>
      <c r="H1300" s="35">
        <v>0</v>
      </c>
      <c r="I1300" s="36">
        <f>ROUND(PRODUCT(E1300:H1300),2)</f>
        <v>0.00</v>
      </c>
      <c r="J1300" s="32">
        <v/>
      </c>
      <c r="K1300" s="32">
        <f/>
        <v/>
      </c>
      <c r="L1300" s="32" t="s">
        <v/>
      </c>
      <c r="M1300" s="32" t="s">
        <v/>
      </c>
      <c r="N1300" s="32" t="s">
        <v/>
      </c>
      <!--$VAR_NUOVA_CELLA_PREZZI$-->
    </row>
    <row r="1301" spans="1:16" ht="10.5" customHeight="1" thickTop="1" thickBot="1">
      <c r="B1301" s="32" t="s">
        <v/>
      </c>
      <c r="C1301" s="23" t="s">
        <v/>
      </c>
      <c r="D1301" s="23" t="s">
        <v>7101</v>
      </c>
      <c r="E1301" s="32">
        <v/>
      </c>
      <c r="F1301" s="33">
        <v>3.43</v>
      </c>
      <c r="G1301" s="34">
        <v>0.250</v>
      </c>
      <c r="H1301" s="35">
        <v>0.250</v>
      </c>
      <c r="I1301" s="36">
        <f>ROUND(PRODUCT(E1301:H1301),2)</f>
        <v>0.21</v>
      </c>
      <c r="J1301" s="32">
        <v/>
      </c>
      <c r="K1301" s="32">
        <f/>
        <v/>
      </c>
      <c r="L1301" s="32" t="s">
        <v/>
      </c>
      <c r="M1301" s="32" t="s">
        <v/>
      </c>
      <c r="N1301" s="32" t="s">
        <v/>
      </c>
      <!--$VAR_NUOVA_CELLA_PREZZI$-->
    </row>
    <row r="1302" spans="1:16" ht="10.5" customHeight="1" thickTop="1" thickBot="1">
      <c r="B1302" s="32" t="s">
        <v/>
      </c>
      <c r="C1302" s="23" t="s">
        <v/>
      </c>
      <c r="D1302" s="23" t="s">
        <v>7108</v>
      </c>
      <c r="E1302" s="32">
        <v>6.00</v>
      </c>
      <c r="F1302" s="33">
        <v>5.78</v>
      </c>
      <c r="G1302" s="34">
        <v>0.100</v>
      </c>
      <c r="H1302" s="35">
        <v>0.140</v>
      </c>
      <c r="I1302" s="36">
        <f>ROUND(PRODUCT(E1302:H1302),2)</f>
        <v>0.49</v>
      </c>
      <c r="J1302" s="32">
        <v/>
      </c>
      <c r="K1302" s="32">
        <f/>
        <v/>
      </c>
      <c r="L1302" s="32" t="s">
        <v/>
      </c>
      <c r="M1302" s="32" t="s">
        <v/>
      </c>
      <c r="N1302" s="32" t="s">
        <v/>
      </c>
      <!--$VAR_NUOVA_CELLA_PREZZI$-->
    </row>
    <row r="1303" spans="1:16" ht="10.5" customHeight="1" thickTop="1" thickBot="1">
      <c r="B1303" s="32" t="s">
        <v/>
      </c>
      <c r="C1303" s="23" t="s">
        <v/>
      </c>
      <c r="D1303" s="23" t="s">
        <v>7115</v>
      </c>
      <c r="E1303" s="32">
        <v/>
      </c>
      <c r="F1303" s="33">
        <v>5.18</v>
      </c>
      <c r="G1303" s="34">
        <v>0.240</v>
      </c>
      <c r="H1303" s="35">
        <v>0.320</v>
      </c>
      <c r="I1303" s="36">
        <f>ROUND(PRODUCT(E1303:H1303),2)</f>
        <v>0.40</v>
      </c>
      <c r="J1303" s="32">
        <v/>
      </c>
      <c r="K1303" s="32">
        <f/>
        <v/>
      </c>
      <c r="L1303" s="32" t="s">
        <v/>
      </c>
      <c r="M1303" s="32" t="s">
        <v/>
      </c>
      <c r="N1303" s="32" t="s">
        <v/>
      </c>
      <!--$VAR_NUOVA_CELLA_PREZZI$-->
    </row>
    <row r="1304" spans="1:16" ht="10.5" customHeight="1" thickTop="1" thickBot="1">
      <c r="B1304" s="32" t="s">
        <v/>
      </c>
      <c r="C1304" s="23" t="s">
        <v/>
      </c>
      <c r="D1304" s="23" t="s">
        <v>7122</v>
      </c>
      <c r="E1304" s="32">
        <v>3.00</v>
      </c>
      <c r="F1304" s="33">
        <v>7.80</v>
      </c>
      <c r="G1304" s="34">
        <v>0.140</v>
      </c>
      <c r="H1304" s="35">
        <v>0.140</v>
      </c>
      <c r="I1304" s="36">
        <f>ROUND(PRODUCT(E1304:H1304),2)</f>
        <v>0.46</v>
      </c>
      <c r="J1304" s="32">
        <v/>
      </c>
      <c r="K1304" s="32">
        <f/>
        <v/>
      </c>
      <c r="L1304" s="32" t="s">
        <v/>
      </c>
      <c r="M1304" s="32" t="s">
        <v/>
      </c>
      <c r="N1304" s="32" t="s">
        <v/>
      </c>
      <!--$VAR_NUOVA_CELLA_PREZZI$-->
    </row>
    <row r="1305" spans="1:16" ht="10.5" customHeight="1" thickTop="1" thickBot="1">
      <c r="B1305" s="32" t="s">
        <v/>
      </c>
      <c r="C1305" s="23" t="s">
        <v/>
      </c>
      <c r="D1305" s="23" t="s">
        <v>7129</v>
      </c>
      <c r="E1305" s="32">
        <v>3.00</v>
      </c>
      <c r="F1305" s="33">
        <v>4.24</v>
      </c>
      <c r="G1305" s="34">
        <v>0.140</v>
      </c>
      <c r="H1305" s="35">
        <v>0.140</v>
      </c>
      <c r="I1305" s="36">
        <f>ROUND(PRODUCT(E1305:H1305),2)</f>
        <v>0.25</v>
      </c>
      <c r="J1305" s="32">
        <v/>
      </c>
      <c r="K1305" s="32">
        <f/>
        <v/>
      </c>
      <c r="L1305" s="32" t="s">
        <v/>
      </c>
      <c r="M1305" s="32" t="s">
        <v/>
      </c>
      <c r="N1305" s="32" t="s">
        <v/>
      </c>
      <!--$VAR_NUOVA_CELLA_PREZZI$-->
    </row>
    <row r="1306" spans="1:16" ht="10.5" customHeight="1" thickTop="1" thickBot="1">
      <c r="B1306" s="32" t="s">
        <v/>
      </c>
      <c r="C1306" s="23" t="s">
        <v/>
      </c>
      <c r="D1306" s="23" t="s">
        <v>7136</v>
      </c>
      <c r="E1306" s="32">
        <v>3.00</v>
      </c>
      <c r="F1306" s="33">
        <v>1.66</v>
      </c>
      <c r="G1306" s="34">
        <v>0.140</v>
      </c>
      <c r="H1306" s="35">
        <v>0.140</v>
      </c>
      <c r="I1306" s="36">
        <f>ROUND(PRODUCT(E1306:H1306),2)</f>
        <v>0.10</v>
      </c>
      <c r="J1306" s="32">
        <v/>
      </c>
      <c r="K1306" s="32">
        <f/>
        <v/>
      </c>
      <c r="L1306" s="32" t="s">
        <v/>
      </c>
      <c r="M1306" s="32" t="s">
        <v/>
      </c>
      <c r="N1306" s="32" t="s">
        <v/>
      </c>
      <!--$VAR_NUOVA_CELLA_PREZZI$-->
    </row>
    <row r="1307" spans="1:16" ht="10.5" customHeight="1" thickTop="1" thickBot="1">
      <c r="B1307" s="32" t="s">
        <v/>
      </c>
      <c r="C1307" s="23" t="s">
        <v/>
      </c>
      <c r="D1307" s="23" t="s">
        <v>7143</v>
      </c>
      <c r="E1307" s="32">
        <v>3.00</v>
      </c>
      <c r="F1307" s="33">
        <v>1.60</v>
      </c>
      <c r="G1307" s="34">
        <v>0.140</v>
      </c>
      <c r="H1307" s="35">
        <v>0.140</v>
      </c>
      <c r="I1307" s="36">
        <f>ROUND(PRODUCT(E1307:H1307),2)</f>
        <v>0.09</v>
      </c>
      <c r="J1307" s="32">
        <v/>
      </c>
      <c r="K1307" s="32">
        <f/>
        <v/>
      </c>
      <c r="L1307" s="32" t="s">
        <v/>
      </c>
      <c r="M1307" s="32" t="s">
        <v/>
      </c>
      <c r="N1307" s="32" t="s">
        <v/>
      </c>
      <!--$VAR_NUOVA_CELLA_PREZZI$-->
    </row>
    <row r="1308" spans="1:16" ht="10.5" customHeight="1" thickTop="1" thickBot="1">
      <c r="B1308" s="32" t="s">
        <v/>
      </c>
      <c r="C1308" s="23" t="s">
        <v/>
      </c>
      <c r="D1308" s="23" t="s">
        <v>7150</v>
      </c>
      <c r="E1308" s="32">
        <v/>
      </c>
      <c r="F1308" s="33">
        <v/>
      </c>
      <c r="G1308" s="34">
        <v/>
      </c>
      <c r="H1308" s="35">
        <v>0</v>
      </c>
      <c r="I1308" s="36">
        <f>ROUND(PRODUCT(E1308:H1308),2)</f>
        <v>0.00</v>
      </c>
      <c r="J1308" s="32">
        <v/>
      </c>
      <c r="K1308" s="32">
        <f/>
        <v/>
      </c>
      <c r="L1308" s="32" t="s">
        <v/>
      </c>
      <c r="M1308" s="32" t="s">
        <v/>
      </c>
      <c r="N1308" s="32" t="s">
        <v/>
      </c>
      <!--$VAR_NUOVA_CELLA_PREZZI$-->
    </row>
    <row r="1309" spans="1:16" ht="10.5" customHeight="1" thickTop="1" thickBot="1">
      <c r="B1309" s="32" t="s">
        <v/>
      </c>
      <c r="C1309" s="23" t="s">
        <v/>
      </c>
      <c r="D1309" s="23" t="s">
        <v>7157</v>
      </c>
      <c r="E1309" s="32">
        <v>6.00</v>
      </c>
      <c r="F1309" s="33">
        <v>5.42</v>
      </c>
      <c r="G1309" s="34">
        <v>0.150</v>
      </c>
      <c r="H1309" s="35">
        <v>0.100</v>
      </c>
      <c r="I1309" s="36">
        <f>ROUND(PRODUCT(E1309:H1309),2)</f>
        <v>0.49</v>
      </c>
      <c r="J1309" s="32">
        <v/>
      </c>
      <c r="K1309" s="32">
        <f/>
        <v/>
      </c>
      <c r="L1309" s="32" t="s">
        <v/>
      </c>
      <c r="M1309" s="32" t="s">
        <v/>
      </c>
      <c r="N1309" s="32" t="s">
        <v/>
      </c>
      <!--$VAR_NUOVA_CELLA_PREZZI$-->
    </row>
    <row r="1310" spans="1:16" ht="10.5" customHeight="1" thickTop="1" thickBot="1">
      <c r="B1310" s="32" t="s">
        <v/>
      </c>
      <c r="C1310" s="23" t="s">
        <v/>
      </c>
      <c r="D1310" s="23" t="s">
        <v>7164</v>
      </c>
      <c r="E1310" s="32">
        <v>3.00</v>
      </c>
      <c r="F1310" s="33">
        <v>5.15</v>
      </c>
      <c r="G1310" s="34">
        <v>0.300</v>
      </c>
      <c r="H1310" s="35">
        <v>0.500</v>
      </c>
      <c r="I1310" s="36">
        <f>ROUND(PRODUCT(E1310:H1310),2)</f>
        <v>2.32</v>
      </c>
      <c r="J1310" s="32">
        <v/>
      </c>
      <c r="K1310" s="32">
        <f/>
        <v/>
      </c>
      <c r="L1310" s="32" t="s">
        <v/>
      </c>
      <c r="M1310" s="32" t="s">
        <v/>
      </c>
      <c r="N1310" s="32" t="s">
        <v/>
      </c>
      <!--$VAR_NUOVA_CELLA_PREZZI$-->
    </row>
    <row r="1311" spans="1:16" ht="10.5" customHeight="1" thickTop="1" thickBot="1">
      <c r="B1311" s="32" t="s">
        <v/>
      </c>
      <c r="C1311" s="23" t="s">
        <v/>
      </c>
      <c r="D1311" s="23" t="s">
        <v>7171</v>
      </c>
      <c r="E1311" s="32">
        <v>11.00</v>
      </c>
      <c r="F1311" s="33">
        <v>7.78</v>
      </c>
      <c r="G1311" s="34">
        <v>0.100</v>
      </c>
      <c r="H1311" s="35">
        <v>0.120</v>
      </c>
      <c r="I1311" s="36">
        <f>ROUND(PRODUCT(E1311:H1311),2)</f>
        <v>1.03</v>
      </c>
      <c r="J1311" s="32">
        <v/>
      </c>
      <c r="K1311" s="32">
        <f/>
        <v/>
      </c>
      <c r="L1311" s="32" t="s">
        <v/>
      </c>
      <c r="M1311" s="32" t="s">
        <v/>
      </c>
      <c r="N1311" s="32" t="s">
        <v/>
      </c>
      <!--$VAR_NUOVA_CELLA_PREZZI$-->
    </row>
    <row r="1312" spans="1:16" ht="10.5" customHeight="1" thickTop="1" thickBot="1">
      <c r="B1312" s="32" t="s">
        <v/>
      </c>
      <c r="C1312" s="23" t="s">
        <v/>
      </c>
      <c r="D1312" s="32" t="s">
        <v/>
      </c>
      <c r="E1312" s="32">
        <v/>
      </c>
      <c r="F1312" s="33">
        <v/>
      </c>
      <c r="G1312" s="34">
        <v/>
      </c>
      <c r="H1312" s="35">
        <v/>
      </c>
      <c r="I1312" s="36">
        <f/>
        <v/>
      </c>
      <c r="J1312" s="32">
        <v/>
      </c>
      <c r="K1312" s="32">
        <f/>
        <v/>
      </c>
      <c r="L1312" s="32" t="s">
        <v/>
      </c>
      <c r="M1312" s="32" t="s">
        <v/>
      </c>
      <c r="N1312" s="32" t="s">
        <v>7178</v>
      </c>
      <!--$VAR_NUOVA_CELLA_PREZZI$-->
    </row>
    <row r="1313" spans="1:16" ht="10.5" customHeight="1" thickTop="1" thickBot="1">
      <c r="B1313" s="32" t="s">
        <v/>
      </c>
      <c r="C1313" s="23" t="s">
        <v/>
      </c>
      <c r="D1313" s="32" t="s">
        <v>7179</v>
      </c>
      <c r="E1313" s="32">
        <v/>
      </c>
      <c r="F1313" s="33">
        <v/>
      </c>
      <c r="G1313" s="34">
        <v/>
      </c>
      <c r="H1313" s="35">
        <v/>
      </c>
      <c r="I1313" s="36">
        <f>ROUND(SUM(I1296:I1312),2)</f>
        <v>6.77</v>
      </c>
      <c r="J1313" s="32">
        <v>2739.12</v>
      </c>
      <c r="K1313" s="32">
        <f>ROUND(PRODUCT(I1313:J1313),2)</f>
        <v>18543.84</v>
      </c>
      <c r="L1313" s="32" t="s">
        <v/>
      </c>
      <c r="M1313" s="32" t="s">
        <v/>
      </c>
      <c r="N1313" s="32" t="s">
        <v/>
      </c>
      <!--$VAR_NUOVA_CELLA_PREZZI$-->
    </row>
    <row r="1314" spans="1:16" ht="10.5" customHeight="1" thickTop="1" thickBot="1">
      <c r="B1314" s="32" t="s">
        <v/>
      </c>
      <c r="C1314" s="23" t="s">
        <v/>
      </c>
      <c r="D1314" s="32" t="s">
        <v>7185</v>
      </c>
      <c r="E1314" s="32">
        <v/>
      </c>
      <c r="F1314" s="33">
        <v/>
      </c>
      <c r="G1314" s="34">
        <v/>
      </c>
      <c r="H1314" s="35">
        <v/>
      </c>
      <c r="I1314" s="36">
        <f/>
        <v/>
      </c>
      <c r="J1314" s="32">
        <v/>
      </c>
      <c r="K1314" s="32">
        <f/>
        <v/>
      </c>
      <c r="L1314" s="32" t="s">
        <v/>
      </c>
      <c r="M1314" s="32" t="s">
        <v/>
      </c>
      <c r="N1314" s="32" t="s">
        <v/>
      </c>
      <!--$VAR_NUOVA_CELLA_PREZZI$-->
    </row>
    <row r="1315" spans="1:16" ht="70.1666666666667" customHeight="1" thickTop="1" thickBot="1">
      <c r="B1315" s="32" t="s">
        <v>7186</v>
      </c>
      <c r="C1315" s="23" t="s">
        <v>7187</v>
      </c>
      <c r="D1315" s="62" t="s">
        <v>7188</v>
      </c>
      <c r="E1315" s="32">
        <v/>
      </c>
      <c r="F1315" s="33">
        <v/>
      </c>
      <c r="G1315" s="34">
        <v/>
      </c>
      <c r="H1315" s="35">
        <v/>
      </c>
      <c r="I1315" s="36">
        <f/>
        <v/>
      </c>
      <c r="J1315" s="32">
        <v/>
      </c>
      <c r="K1315" s="32">
        <f/>
        <v/>
      </c>
      <c r="L1315" s="32" t="s">
        <v/>
      </c>
      <c r="M1315" s="32" t="s">
        <v/>
      </c>
      <c r="N1315" s="32" t="s">
        <v/>
      </c>
      <!--$VAR_NUOVA_CELLA_PREZZI$-->
    </row>
    <row r="1316" spans="1:16" ht="10.5" customHeight="1" thickTop="1" thickBot="1">
      <c r="B1316" s="32" t="s">
        <v/>
      </c>
      <c r="C1316" s="23" t="s">
        <v/>
      </c>
      <c r="D1316" s="23" t="s">
        <v>7189</v>
      </c>
      <c r="E1316" s="32">
        <v/>
      </c>
      <c r="F1316" s="33">
        <v/>
      </c>
      <c r="G1316" s="34">
        <v/>
      </c>
      <c r="H1316" s="35">
        <v/>
      </c>
      <c r="I1316" s="36">
        <f/>
        <v/>
      </c>
      <c r="J1316" s="32">
        <v/>
      </c>
      <c r="K1316" s="32">
        <f/>
        <v/>
      </c>
      <c r="L1316" s="32" t="s">
        <v/>
      </c>
      <c r="M1316" s="32" t="s">
        <v/>
      </c>
      <c r="N1316" s="32" t="s">
        <v/>
      </c>
      <!--$VAR_NUOVA_CELLA_PREZZI$-->
    </row>
    <row r="1317" spans="1:16" ht="10.5" customHeight="1" thickTop="1" thickBot="1">
      <c r="B1317" s="32" t="s">
        <v/>
      </c>
      <c r="C1317" s="23" t="s">
        <v/>
      </c>
      <c r="D1317" s="23" t="s">
        <v>7190</v>
      </c>
      <c r="E1317" s="32">
        <v/>
      </c>
      <c r="F1317" s="33">
        <v/>
      </c>
      <c r="G1317" s="34">
        <v/>
      </c>
      <c r="H1317" s="35">
        <v>0</v>
      </c>
      <c r="I1317" s="36">
        <f>ROUND(PRODUCT(E1317:H1317),2)</f>
        <v>0.00</v>
      </c>
      <c r="J1317" s="32">
        <v/>
      </c>
      <c r="K1317" s="32">
        <f/>
        <v/>
      </c>
      <c r="L1317" s="32" t="s">
        <v/>
      </c>
      <c r="M1317" s="32" t="s">
        <v/>
      </c>
      <c r="N1317" s="32" t="s">
        <v/>
      </c>
      <!--$VAR_NUOVA_CELLA_PREZZI$-->
    </row>
    <row r="1318" spans="1:16" ht="10.5" customHeight="1" thickTop="1" thickBot="1">
      <c r="B1318" s="32" t="s">
        <v/>
      </c>
      <c r="C1318" s="23" t="s">
        <v/>
      </c>
      <c r="D1318" s="23" t="s">
        <v>7197</v>
      </c>
      <c r="E1318" s="32">
        <v/>
      </c>
      <c r="F1318" s="33">
        <v/>
      </c>
      <c r="G1318" s="34">
        <v/>
      </c>
      <c r="H1318" s="35">
        <v>0</v>
      </c>
      <c r="I1318" s="36">
        <f>ROUND(PRODUCT(E1318:H1318),2)</f>
        <v>0.00</v>
      </c>
      <c r="J1318" s="32">
        <v/>
      </c>
      <c r="K1318" s="32">
        <f/>
        <v/>
      </c>
      <c r="L1318" s="32" t="s">
        <v/>
      </c>
      <c r="M1318" s="32" t="s">
        <v/>
      </c>
      <c r="N1318" s="32" t="s">
        <v/>
      </c>
      <!--$VAR_NUOVA_CELLA_PREZZI$-->
    </row>
    <row r="1319" spans="1:16" ht="10.5" customHeight="1" thickTop="1" thickBot="1">
      <c r="B1319" s="32" t="s">
        <v/>
      </c>
      <c r="C1319" s="23" t="s">
        <v/>
      </c>
      <c r="D1319" s="23" t="s">
        <v>7204</v>
      </c>
      <c r="E1319" s="32">
        <v>16.00</v>
      </c>
      <c r="F1319" s="33">
        <v>0.50</v>
      </c>
      <c r="G1319" s="34">
        <v/>
      </c>
      <c r="H1319" s="35">
        <v/>
      </c>
      <c r="I1319" s="36">
        <f>ROUND(PRODUCT(E1319:H1319),2)</f>
        <v>8.00</v>
      </c>
      <c r="J1319" s="32">
        <v/>
      </c>
      <c r="K1319" s="32">
        <f/>
        <v/>
      </c>
      <c r="L1319" s="32" t="s">
        <v/>
      </c>
      <c r="M1319" s="32" t="s">
        <v/>
      </c>
      <c r="N1319" s="32" t="s">
        <v/>
      </c>
      <!--$VAR_NUOVA_CELLA_PREZZI$-->
    </row>
    <row r="1320" spans="1:16" ht="10.5" customHeight="1" thickTop="1" thickBot="1">
      <c r="B1320" s="32" t="s">
        <v/>
      </c>
      <c r="C1320" s="23" t="s">
        <v/>
      </c>
      <c r="D1320" s="23" t="s">
        <v>7211</v>
      </c>
      <c r="E1320" s="32">
        <v>3.00</v>
      </c>
      <c r="F1320" s="33">
        <v>0.35</v>
      </c>
      <c r="G1320" s="34">
        <v/>
      </c>
      <c r="H1320" s="35">
        <v/>
      </c>
      <c r="I1320" s="36">
        <f>ROUND(PRODUCT(E1320:H1320),2)</f>
        <v>1.05</v>
      </c>
      <c r="J1320" s="32">
        <v/>
      </c>
      <c r="K1320" s="32">
        <f/>
        <v/>
      </c>
      <c r="L1320" s="32" t="s">
        <v/>
      </c>
      <c r="M1320" s="32" t="s">
        <v/>
      </c>
      <c r="N1320" s="32" t="s">
        <v/>
      </c>
      <!--$VAR_NUOVA_CELLA_PREZZI$-->
    </row>
    <row r="1321" spans="1:16" ht="10.5" customHeight="1" thickTop="1" thickBot="1">
      <c r="B1321" s="32" t="s">
        <v/>
      </c>
      <c r="C1321" s="23" t="s">
        <v/>
      </c>
      <c r="D1321" s="23" t="s">
        <v>7218</v>
      </c>
      <c r="E1321" s="32">
        <v/>
      </c>
      <c r="F1321" s="33">
        <v/>
      </c>
      <c r="G1321" s="34">
        <v/>
      </c>
      <c r="H1321" s="35">
        <v>0</v>
      </c>
      <c r="I1321" s="36">
        <f>ROUND(PRODUCT(E1321:H1321),2)</f>
        <v>0.00</v>
      </c>
      <c r="J1321" s="32">
        <v/>
      </c>
      <c r="K1321" s="32">
        <f/>
        <v/>
      </c>
      <c r="L1321" s="32" t="s">
        <v/>
      </c>
      <c r="M1321" s="32" t="s">
        <v/>
      </c>
      <c r="N1321" s="32" t="s">
        <v/>
      </c>
      <!--$VAR_NUOVA_CELLA_PREZZI$-->
    </row>
    <row r="1322" spans="1:16" ht="10.5" customHeight="1" thickTop="1" thickBot="1">
      <c r="B1322" s="32" t="s">
        <v/>
      </c>
      <c r="C1322" s="23" t="s">
        <v/>
      </c>
      <c r="D1322" s="23" t="s">
        <v>7225</v>
      </c>
      <c r="E1322" s="32">
        <v>16.00</v>
      </c>
      <c r="F1322" s="33">
        <v>0.50</v>
      </c>
      <c r="G1322" s="34">
        <v/>
      </c>
      <c r="H1322" s="35">
        <v/>
      </c>
      <c r="I1322" s="36">
        <f>ROUND(PRODUCT(E1322:H1322),2)</f>
        <v>8.00</v>
      </c>
      <c r="J1322" s="32">
        <v/>
      </c>
      <c r="K1322" s="32">
        <f/>
        <v/>
      </c>
      <c r="L1322" s="32" t="s">
        <v/>
      </c>
      <c r="M1322" s="32" t="s">
        <v/>
      </c>
      <c r="N1322" s="32" t="s">
        <v/>
      </c>
      <!--$VAR_NUOVA_CELLA_PREZZI$-->
    </row>
    <row r="1323" spans="1:16" ht="10.5" customHeight="1" thickTop="1" thickBot="1">
      <c r="B1323" s="32" t="s">
        <v/>
      </c>
      <c r="C1323" s="23" t="s">
        <v/>
      </c>
      <c r="D1323" s="23" t="s">
        <v>7232</v>
      </c>
      <c r="E1323" s="32">
        <v>24.00</v>
      </c>
      <c r="F1323" s="33">
        <v>0.35</v>
      </c>
      <c r="G1323" s="34">
        <v/>
      </c>
      <c r="H1323" s="35">
        <v/>
      </c>
      <c r="I1323" s="36">
        <f>ROUND(PRODUCT(E1323:H1323),2)</f>
        <v>8.40</v>
      </c>
      <c r="J1323" s="32">
        <v/>
      </c>
      <c r="K1323" s="32">
        <f/>
        <v/>
      </c>
      <c r="L1323" s="32" t="s">
        <v/>
      </c>
      <c r="M1323" s="32" t="s">
        <v/>
      </c>
      <c r="N1323" s="32" t="s">
        <v/>
      </c>
      <!--$VAR_NUOVA_CELLA_PREZZI$-->
    </row>
    <row r="1324" spans="1:16" ht="10.5" customHeight="1" thickTop="1" thickBot="1">
      <c r="B1324" s="32" t="s">
        <v/>
      </c>
      <c r="C1324" s="23" t="s">
        <v/>
      </c>
      <c r="D1324" s="23" t="s">
        <v>7239</v>
      </c>
      <c r="E1324" s="32">
        <v/>
      </c>
      <c r="F1324" s="33">
        <v/>
      </c>
      <c r="G1324" s="34">
        <v/>
      </c>
      <c r="H1324" s="35">
        <v>0</v>
      </c>
      <c r="I1324" s="36">
        <f>ROUND(PRODUCT(E1324:H1324),2)</f>
        <v>0.00</v>
      </c>
      <c r="J1324" s="32">
        <v/>
      </c>
      <c r="K1324" s="32">
        <f/>
        <v/>
      </c>
      <c r="L1324" s="32" t="s">
        <v/>
      </c>
      <c r="M1324" s="32" t="s">
        <v/>
      </c>
      <c r="N1324" s="32" t="s">
        <v/>
      </c>
      <!--$VAR_NUOVA_CELLA_PREZZI$-->
    </row>
    <row r="1325" spans="1:16" ht="10.5" customHeight="1" thickTop="1" thickBot="1">
      <c r="B1325" s="32" t="s">
        <v/>
      </c>
      <c r="C1325" s="23" t="s">
        <v/>
      </c>
      <c r="D1325" s="23" t="s">
        <v>7246</v>
      </c>
      <c r="E1325" s="32">
        <v/>
      </c>
      <c r="F1325" s="33">
        <v/>
      </c>
      <c r="G1325" s="34">
        <v/>
      </c>
      <c r="H1325" s="35">
        <v/>
      </c>
      <c r="I1325" s="36">
        <f>ROUND(PRODUCT(E1325:H1325,112.50),2)</f>
        <v>112.50</v>
      </c>
      <c r="J1325" s="32">
        <v/>
      </c>
      <c r="K1325" s="32">
        <f/>
        <v/>
      </c>
      <c r="L1325" s="32" t="s">
        <v/>
      </c>
      <c r="M1325" s="32" t="s">
        <v/>
      </c>
      <c r="N1325" s="32" t="s">
        <v/>
      </c>
      <!--$VAR_NUOVA_CELLA_PREZZI$-->
    </row>
    <row r="1326" spans="1:16" ht="10.5" customHeight="1" thickTop="1" thickBot="1">
      <c r="B1326" s="32" t="s">
        <v/>
      </c>
      <c r="C1326" s="23" t="s">
        <v/>
      </c>
      <c r="D1326" s="32" t="s">
        <v/>
      </c>
      <c r="E1326" s="32">
        <v/>
      </c>
      <c r="F1326" s="33">
        <v/>
      </c>
      <c r="G1326" s="34">
        <v/>
      </c>
      <c r="H1326" s="35">
        <v/>
      </c>
      <c r="I1326" s="36">
        <f/>
        <v/>
      </c>
      <c r="J1326" s="32">
        <v/>
      </c>
      <c r="K1326" s="32">
        <f/>
        <v/>
      </c>
      <c r="L1326" s="32" t="s">
        <v/>
      </c>
      <c r="M1326" s="32" t="s">
        <v/>
      </c>
      <c r="N1326" s="32" t="s">
        <v>7253</v>
      </c>
      <!--$VAR_NUOVA_CELLA_PREZZI$-->
    </row>
    <row r="1327" spans="1:16" ht="10.5" customHeight="1" thickTop="1" thickBot="1">
      <c r="B1327" s="32" t="s">
        <v/>
      </c>
      <c r="C1327" s="23" t="s">
        <v/>
      </c>
      <c r="D1327" s="32" t="s">
        <v>7254</v>
      </c>
      <c r="E1327" s="32">
        <v/>
      </c>
      <c r="F1327" s="33">
        <v/>
      </c>
      <c r="G1327" s="34">
        <v/>
      </c>
      <c r="H1327" s="35">
        <v/>
      </c>
      <c r="I1327" s="36">
        <f>ROUND(SUM(I1316:I1326),2)</f>
        <v>137.95</v>
      </c>
      <c r="J1327" s="32">
        <v>35.55</v>
      </c>
      <c r="K1327" s="32">
        <f>ROUND(PRODUCT(I1327:J1327),2)</f>
        <v>4904.12</v>
      </c>
      <c r="L1327" s="32" t="s">
        <v/>
      </c>
      <c r="M1327" s="32" t="s">
        <v/>
      </c>
      <c r="N1327" s="32" t="s">
        <v/>
      </c>
      <!--$VAR_NUOVA_CELLA_PREZZI$-->
    </row>
    <row r="1328" spans="1:16" ht="10.5" customHeight="1" thickTop="1" thickBot="1">
      <c r="B1328" s="32" t="s">
        <v/>
      </c>
      <c r="C1328" s="23" t="s">
        <v/>
      </c>
      <c r="D1328" s="32" t="s">
        <v>7260</v>
      </c>
      <c r="E1328" s="32">
        <v/>
      </c>
      <c r="F1328" s="33">
        <v/>
      </c>
      <c r="G1328" s="34">
        <v/>
      </c>
      <c r="H1328" s="35">
        <v/>
      </c>
      <c r="I1328" s="36">
        <f/>
        <v/>
      </c>
      <c r="J1328" s="32">
        <v/>
      </c>
      <c r="K1328" s="32">
        <f/>
        <v/>
      </c>
      <c r="L1328" s="32" t="s">
        <v/>
      </c>
      <c r="M1328" s="32" t="s">
        <v/>
      </c>
      <c r="N1328" s="32" t="s">
        <v/>
      </c>
      <!--$VAR_NUOVA_CELLA_PREZZI$-->
    </row>
    <row r="1329" spans="1:16" ht="141.5" customHeight="1" thickTop="1" thickBot="1">
      <c r="B1329" s="32" t="s">
        <v>7261</v>
      </c>
      <c r="C1329" s="23" t="s">
        <v>7262</v>
      </c>
      <c r="D1329" s="62" t="s">
        <v>7263</v>
      </c>
      <c r="E1329" s="32">
        <v/>
      </c>
      <c r="F1329" s="33">
        <v/>
      </c>
      <c r="G1329" s="34">
        <v/>
      </c>
      <c r="H1329" s="35">
        <v/>
      </c>
      <c r="I1329" s="36">
        <f/>
        <v/>
      </c>
      <c r="J1329" s="32">
        <v/>
      </c>
      <c r="K1329" s="32">
        <f/>
        <v/>
      </c>
      <c r="L1329" s="32" t="s">
        <v/>
      </c>
      <c r="M1329" s="32" t="s">
        <v/>
      </c>
      <c r="N1329" s="32" t="s">
        <v/>
      </c>
      <!--$VAR_NUOVA_CELLA_PREZZI$-->
    </row>
    <row r="1330" spans="1:16" ht="10.5" customHeight="1" thickTop="1" thickBot="1">
      <c r="B1330" s="32" t="s">
        <v/>
      </c>
      <c r="C1330" s="23" t="s">
        <v/>
      </c>
      <c r="D1330" s="23" t="s">
        <v>7264</v>
      </c>
      <c r="E1330" s="32">
        <v/>
      </c>
      <c r="F1330" s="33">
        <v/>
      </c>
      <c r="G1330" s="34">
        <v/>
      </c>
      <c r="H1330" s="35">
        <v/>
      </c>
      <c r="I1330" s="36">
        <f/>
        <v/>
      </c>
      <c r="J1330" s="32">
        <v/>
      </c>
      <c r="K1330" s="32">
        <f/>
        <v/>
      </c>
      <c r="L1330" s="32" t="s">
        <v/>
      </c>
      <c r="M1330" s="32" t="s">
        <v/>
      </c>
      <c r="N1330" s="32" t="s">
        <v/>
      </c>
      <!--$VAR_NUOVA_CELLA_PREZZI$-->
    </row>
    <row r="1331" spans="1:16" ht="10.5" customHeight="1" thickTop="1" thickBot="1">
      <c r="B1331" s="32" t="s">
        <v/>
      </c>
      <c r="C1331" s="23" t="s">
        <v/>
      </c>
      <c r="D1331" s="23" t="s">
        <v>7265</v>
      </c>
      <c r="E1331" s="32">
        <v/>
      </c>
      <c r="F1331" s="33">
        <v/>
      </c>
      <c r="G1331" s="34">
        <v/>
      </c>
      <c r="H1331" s="35">
        <v>0</v>
      </c>
      <c r="I1331" s="36">
        <f>ROUND(PRODUCT(E1331:H1331),2)</f>
        <v>0.00</v>
      </c>
      <c r="J1331" s="32">
        <v/>
      </c>
      <c r="K1331" s="32">
        <f/>
        <v/>
      </c>
      <c r="L1331" s="32" t="s">
        <v/>
      </c>
      <c r="M1331" s="32" t="s">
        <v/>
      </c>
      <c r="N1331" s="32" t="s">
        <v/>
      </c>
      <!--$VAR_NUOVA_CELLA_PREZZI$-->
    </row>
    <row r="1332" spans="1:16" ht="10.5" customHeight="1" thickTop="1" thickBot="1">
      <c r="B1332" s="32" t="s">
        <v/>
      </c>
      <c r="C1332" s="23" t="s">
        <v/>
      </c>
      <c r="D1332" s="23" t="s">
        <v>7272</v>
      </c>
      <c r="E1332" s="32">
        <v/>
      </c>
      <c r="F1332" s="33">
        <v/>
      </c>
      <c r="G1332" s="34">
        <v/>
      </c>
      <c r="H1332" s="35">
        <v>0</v>
      </c>
      <c r="I1332" s="36">
        <f>ROUND(PRODUCT(E1332:H1332),2)</f>
        <v>0.00</v>
      </c>
      <c r="J1332" s="32">
        <v/>
      </c>
      <c r="K1332" s="32">
        <f/>
        <v/>
      </c>
      <c r="L1332" s="32" t="s">
        <v/>
      </c>
      <c r="M1332" s="32" t="s">
        <v/>
      </c>
      <c r="N1332" s="32" t="s">
        <v/>
      </c>
      <!--$VAR_NUOVA_CELLA_PREZZI$-->
    </row>
    <row r="1333" spans="1:16" ht="10.5" customHeight="1" thickTop="1" thickBot="1">
      <c r="B1333" s="32" t="s">
        <v/>
      </c>
      <c r="C1333" s="23" t="s">
        <v/>
      </c>
      <c r="D1333" s="23" t="s">
        <v>7279</v>
      </c>
      <c r="E1333" s="32">
        <v/>
      </c>
      <c r="F1333" s="33">
        <v>3.69</v>
      </c>
      <c r="G1333" s="34">
        <v>0.250</v>
      </c>
      <c r="H1333" s="35">
        <v>0.310</v>
      </c>
      <c r="I1333" s="36">
        <f>ROUND(PRODUCT(E1333:H1333),2)</f>
        <v>0.29</v>
      </c>
      <c r="J1333" s="32">
        <v/>
      </c>
      <c r="K1333" s="32">
        <f/>
        <v/>
      </c>
      <c r="L1333" s="32" t="s">
        <v/>
      </c>
      <c r="M1333" s="32" t="s">
        <v/>
      </c>
      <c r="N1333" s="32" t="s">
        <v/>
      </c>
      <!--$VAR_NUOVA_CELLA_PREZZI$-->
    </row>
    <row r="1334" spans="1:16" ht="10.5" customHeight="1" thickTop="1" thickBot="1">
      <c r="B1334" s="32" t="s">
        <v/>
      </c>
      <c r="C1334" s="23" t="s">
        <v/>
      </c>
      <c r="D1334" s="32" t="s">
        <v/>
      </c>
      <c r="E1334" s="32">
        <v/>
      </c>
      <c r="F1334" s="33">
        <v/>
      </c>
      <c r="G1334" s="34">
        <v/>
      </c>
      <c r="H1334" s="35">
        <v/>
      </c>
      <c r="I1334" s="36">
        <f/>
        <v/>
      </c>
      <c r="J1334" s="32">
        <v/>
      </c>
      <c r="K1334" s="32">
        <f/>
        <v/>
      </c>
      <c r="L1334" s="32" t="s">
        <v/>
      </c>
      <c r="M1334" s="32" t="s">
        <v/>
      </c>
      <c r="N1334" s="32" t="s">
        <v>7286</v>
      </c>
      <!--$VAR_NUOVA_CELLA_PREZZI$-->
    </row>
    <row r="1335" spans="1:16" ht="10.5" customHeight="1" thickTop="1" thickBot="1">
      <c r="B1335" s="32" t="s">
        <v/>
      </c>
      <c r="C1335" s="23" t="s">
        <v/>
      </c>
      <c r="D1335" s="32" t="s">
        <v>7287</v>
      </c>
      <c r="E1335" s="32">
        <v/>
      </c>
      <c r="F1335" s="33">
        <v/>
      </c>
      <c r="G1335" s="34">
        <v/>
      </c>
      <c r="H1335" s="35">
        <v/>
      </c>
      <c r="I1335" s="36">
        <f>ROUND(SUM(I1330:I1334),2)</f>
        <v>0.29</v>
      </c>
      <c r="J1335" s="32">
        <v>1557.77</v>
      </c>
      <c r="K1335" s="32">
        <f>ROUND(PRODUCT(I1335:J1335),2)</f>
        <v>451.75</v>
      </c>
      <c r="L1335" s="32" t="s">
        <v/>
      </c>
      <c r="M1335" s="32" t="s">
        <v/>
      </c>
      <c r="N1335" s="32" t="s">
        <v/>
      </c>
      <!--$VAR_NUOVA_CELLA_PREZZI$-->
    </row>
    <row r="1336" spans="1:16" ht="10.5" customHeight="1" thickTop="1" thickBot="1">
      <c r="B1336" s="32" t="s">
        <v/>
      </c>
      <c r="C1336" s="23" t="s">
        <v/>
      </c>
      <c r="D1336" s="32" t="s">
        <v>7293</v>
      </c>
      <c r="E1336" s="32">
        <v/>
      </c>
      <c r="F1336" s="33">
        <v/>
      </c>
      <c r="G1336" s="34">
        <v/>
      </c>
      <c r="H1336" s="35">
        <v/>
      </c>
      <c r="I1336" s="36">
        <f/>
        <v/>
      </c>
      <c r="J1336" s="32">
        <v/>
      </c>
      <c r="K1336" s="32">
        <f/>
        <v/>
      </c>
      <c r="L1336" s="32" t="s">
        <v/>
      </c>
      <c r="M1336" s="32" t="s">
        <v/>
      </c>
      <c r="N1336" s="32" t="s">
        <v/>
      </c>
      <!--$VAR_NUOVA_CELLA_PREZZI$-->
    </row>
    <row r="1337" spans="1:16" ht="144.333333333333" customHeight="1" thickTop="1" thickBot="1">
      <c r="B1337" s="32" t="s">
        <v>7294</v>
      </c>
      <c r="C1337" s="23" t="s">
        <v>7295</v>
      </c>
      <c r="D1337" s="62" t="s">
        <v>7296</v>
      </c>
      <c r="E1337" s="32">
        <v/>
      </c>
      <c r="F1337" s="33">
        <v/>
      </c>
      <c r="G1337" s="34">
        <v/>
      </c>
      <c r="H1337" s="35">
        <v/>
      </c>
      <c r="I1337" s="36">
        <f/>
        <v/>
      </c>
      <c r="J1337" s="32">
        <v/>
      </c>
      <c r="K1337" s="32">
        <f/>
        <v/>
      </c>
      <c r="L1337" s="32" t="s">
        <v/>
      </c>
      <c r="M1337" s="32" t="s">
        <v/>
      </c>
      <c r="N1337" s="32" t="s">
        <v/>
      </c>
      <!--$VAR_NUOVA_CELLA_PREZZI$-->
    </row>
    <row r="1338" spans="1:16" ht="10.5" customHeight="1" thickTop="1" thickBot="1">
      <c r="B1338" s="32" t="s">
        <v/>
      </c>
      <c r="C1338" s="23" t="s">
        <v/>
      </c>
      <c r="D1338" s="23" t="s">
        <v>7297</v>
      </c>
      <c r="E1338" s="32">
        <v/>
      </c>
      <c r="F1338" s="33">
        <v/>
      </c>
      <c r="G1338" s="34">
        <v/>
      </c>
      <c r="H1338" s="35">
        <v/>
      </c>
      <c r="I1338" s="36">
        <f/>
        <v/>
      </c>
      <c r="J1338" s="32">
        <v/>
      </c>
      <c r="K1338" s="32">
        <f/>
        <v/>
      </c>
      <c r="L1338" s="32" t="s">
        <v/>
      </c>
      <c r="M1338" s="32" t="s">
        <v/>
      </c>
      <c r="N1338" s="32" t="s">
        <v/>
      </c>
      <!--$VAR_NUOVA_CELLA_PREZZI$-->
    </row>
    <row r="1339" spans="1:16" ht="10.5" customHeight="1" thickTop="1" thickBot="1">
      <c r="B1339" s="32" t="s">
        <v/>
      </c>
      <c r="C1339" s="23" t="s">
        <v/>
      </c>
      <c r="D1339" s="23" t="s">
        <v>7298</v>
      </c>
      <c r="E1339" s="32">
        <v/>
      </c>
      <c r="F1339" s="33">
        <v/>
      </c>
      <c r="G1339" s="34">
        <v/>
      </c>
      <c r="H1339" s="35">
        <v>0</v>
      </c>
      <c r="I1339" s="36">
        <f>ROUND(PRODUCT(E1339:H1339),2)</f>
        <v>0.00</v>
      </c>
      <c r="J1339" s="32">
        <v/>
      </c>
      <c r="K1339" s="32">
        <f/>
        <v/>
      </c>
      <c r="L1339" s="32" t="s">
        <v/>
      </c>
      <c r="M1339" s="32" t="s">
        <v/>
      </c>
      <c r="N1339" s="32" t="s">
        <v/>
      </c>
      <!--$VAR_NUOVA_CELLA_PREZZI$-->
    </row>
    <row r="1340" spans="1:16" ht="10.5" customHeight="1" thickTop="1" thickBot="1">
      <c r="B1340" s="32" t="s">
        <v/>
      </c>
      <c r="C1340" s="23" t="s">
        <v/>
      </c>
      <c r="D1340" s="23" t="s">
        <v>7305</v>
      </c>
      <c r="E1340" s="32">
        <v/>
      </c>
      <c r="F1340" s="33">
        <v/>
      </c>
      <c r="G1340" s="34">
        <v/>
      </c>
      <c r="H1340" s="35">
        <v>0</v>
      </c>
      <c r="I1340" s="36">
        <f>ROUND(PRODUCT(E1340:H1340),2)</f>
        <v>0.00</v>
      </c>
      <c r="J1340" s="32">
        <v/>
      </c>
      <c r="K1340" s="32">
        <f/>
        <v/>
      </c>
      <c r="L1340" s="32" t="s">
        <v/>
      </c>
      <c r="M1340" s="32" t="s">
        <v/>
      </c>
      <c r="N1340" s="32" t="s">
        <v/>
      </c>
      <!--$VAR_NUOVA_CELLA_PREZZI$-->
    </row>
    <row r="1341" spans="1:16" ht="10.5" customHeight="1" thickTop="1" thickBot="1">
      <c r="B1341" s="32" t="s">
        <v/>
      </c>
      <c r="C1341" s="23" t="s">
        <v/>
      </c>
      <c r="D1341" s="23" t="s">
        <v>7312</v>
      </c>
      <c r="E1341" s="32">
        <v/>
      </c>
      <c r="F1341" s="33">
        <v/>
      </c>
      <c r="G1341" s="34">
        <v/>
      </c>
      <c r="H1341" s="35">
        <v>0</v>
      </c>
      <c r="I1341" s="36">
        <f>ROUND(PRODUCT(E1341:H1341),2)</f>
        <v>0.00</v>
      </c>
      <c r="J1341" s="32">
        <v/>
      </c>
      <c r="K1341" s="32">
        <f/>
        <v/>
      </c>
      <c r="L1341" s="32" t="s">
        <v/>
      </c>
      <c r="M1341" s="32" t="s">
        <v/>
      </c>
      <c r="N1341" s="32" t="s">
        <v/>
      </c>
      <!--$VAR_NUOVA_CELLA_PREZZI$-->
    </row>
    <row r="1342" spans="1:16" ht="10.5" customHeight="1" thickTop="1" thickBot="1">
      <c r="B1342" s="32" t="s">
        <v/>
      </c>
      <c r="C1342" s="23" t="s">
        <v/>
      </c>
      <c r="D1342" s="23" t="s">
        <v>7319</v>
      </c>
      <c r="E1342" s="32">
        <v>8.00</v>
      </c>
      <c r="F1342" s="33">
        <v>0.20</v>
      </c>
      <c r="G1342" s="34">
        <v/>
      </c>
      <c r="H1342" s="35">
        <v>0.100</v>
      </c>
      <c r="I1342" s="36">
        <f>ROUND(PRODUCT(E1342:H1342),2)</f>
        <v>0.16</v>
      </c>
      <c r="J1342" s="32">
        <v/>
      </c>
      <c r="K1342" s="32">
        <f/>
        <v/>
      </c>
      <c r="L1342" s="32" t="s">
        <v/>
      </c>
      <c r="M1342" s="32" t="s">
        <v/>
      </c>
      <c r="N1342" s="32" t="s">
        <v/>
      </c>
      <!--$VAR_NUOVA_CELLA_PREZZI$-->
    </row>
    <row r="1343" spans="1:16" ht="10.5" customHeight="1" thickTop="1" thickBot="1">
      <c r="B1343" s="32" t="s">
        <v/>
      </c>
      <c r="C1343" s="23" t="s">
        <v/>
      </c>
      <c r="D1343" s="32" t="s">
        <v/>
      </c>
      <c r="E1343" s="32">
        <v/>
      </c>
      <c r="F1343" s="33">
        <v/>
      </c>
      <c r="G1343" s="34">
        <v/>
      </c>
      <c r="H1343" s="35">
        <v/>
      </c>
      <c r="I1343" s="36">
        <f/>
        <v/>
      </c>
      <c r="J1343" s="32">
        <v/>
      </c>
      <c r="K1343" s="32">
        <f/>
        <v/>
      </c>
      <c r="L1343" s="32" t="s">
        <v/>
      </c>
      <c r="M1343" s="32" t="s">
        <v/>
      </c>
      <c r="N1343" s="32" t="s">
        <v>7326</v>
      </c>
      <!--$VAR_NUOVA_CELLA_PREZZI$-->
    </row>
    <row r="1344" spans="1:16" ht="10.5" customHeight="1" thickTop="1" thickBot="1">
      <c r="B1344" s="32" t="s">
        <v/>
      </c>
      <c r="C1344" s="23" t="s">
        <v/>
      </c>
      <c r="D1344" s="32" t="s">
        <v>7327</v>
      </c>
      <c r="E1344" s="32">
        <v/>
      </c>
      <c r="F1344" s="33">
        <v/>
      </c>
      <c r="G1344" s="34">
        <v/>
      </c>
      <c r="H1344" s="35">
        <v/>
      </c>
      <c r="I1344" s="36">
        <f>ROUND(SUM(I1338:I1343),2)</f>
        <v>0.16</v>
      </c>
      <c r="J1344" s="32">
        <v>1877.13</v>
      </c>
      <c r="K1344" s="32">
        <f>ROUND(PRODUCT(I1344:J1344),2)</f>
        <v>300.34</v>
      </c>
      <c r="L1344" s="32" t="s">
        <v/>
      </c>
      <c r="M1344" s="32" t="s">
        <v/>
      </c>
      <c r="N1344" s="32" t="s">
        <v/>
      </c>
      <!--$VAR_NUOVA_CELLA_PREZZI$-->
    </row>
    <row r="1345" spans="1:16" ht="10.5" customHeight="1" thickTop="1" thickBot="1">
      <c r="B1345" s="32" t="s">
        <v/>
      </c>
      <c r="C1345" s="23" t="s">
        <v/>
      </c>
      <c r="D1345" s="32" t="s">
        <v>7333</v>
      </c>
      <c r="E1345" s="32">
        <v/>
      </c>
      <c r="F1345" s="33">
        <v/>
      </c>
      <c r="G1345" s="34">
        <v/>
      </c>
      <c r="H1345" s="35">
        <v/>
      </c>
      <c r="I1345" s="36">
        <f/>
        <v/>
      </c>
      <c r="J1345" s="32">
        <v/>
      </c>
      <c r="K1345" s="32">
        <f/>
        <v/>
      </c>
      <c r="L1345" s="32" t="s">
        <v/>
      </c>
      <c r="M1345" s="32" t="s">
        <v/>
      </c>
      <c r="N1345" s="32" t="s">
        <v/>
      </c>
      <!--$VAR_NUOVA_CELLA_PREZZI$-->
    </row>
    <row r="1346" spans="1:16" ht="283.666666666667" customHeight="1" thickTop="1" thickBot="1">
      <c r="B1346" s="32" t="s">
        <v>7334</v>
      </c>
      <c r="C1346" s="23" t="s">
        <v>7335</v>
      </c>
      <c r="D1346" s="62" t="s">
        <v>7336</v>
      </c>
      <c r="E1346" s="32">
        <v/>
      </c>
      <c r="F1346" s="33">
        <v/>
      </c>
      <c r="G1346" s="34">
        <v/>
      </c>
      <c r="H1346" s="35">
        <v/>
      </c>
      <c r="I1346" s="36">
        <f/>
        <v/>
      </c>
      <c r="J1346" s="32">
        <v/>
      </c>
      <c r="K1346" s="32">
        <f/>
        <v/>
      </c>
      <c r="L1346" s="32" t="s">
        <v/>
      </c>
      <c r="M1346" s="32" t="s">
        <v/>
      </c>
      <c r="N1346" s="32" t="s">
        <v/>
      </c>
      <!--$VAR_NUOVA_CELLA_PREZZI$-->
    </row>
    <row r="1347" spans="1:16" ht="10.5" customHeight="1" thickTop="1" thickBot="1">
      <c r="B1347" s="32" t="s">
        <v/>
      </c>
      <c r="C1347" s="23" t="s">
        <v/>
      </c>
      <c r="D1347" s="23" t="s">
        <v>7337</v>
      </c>
      <c r="E1347" s="32">
        <v/>
      </c>
      <c r="F1347" s="33">
        <v/>
      </c>
      <c r="G1347" s="34">
        <v/>
      </c>
      <c r="H1347" s="35">
        <v/>
      </c>
      <c r="I1347" s="36">
        <f/>
        <v/>
      </c>
      <c r="J1347" s="32">
        <v/>
      </c>
      <c r="K1347" s="32">
        <f/>
        <v/>
      </c>
      <c r="L1347" s="32" t="s">
        <v/>
      </c>
      <c r="M1347" s="32" t="s">
        <v/>
      </c>
      <c r="N1347" s="32" t="s">
        <v/>
      </c>
      <!--$VAR_NUOVA_CELLA_PREZZI$-->
    </row>
    <row r="1348" spans="1:16" ht="10.5" customHeight="1" thickTop="1" thickBot="1">
      <c r="B1348" s="32" t="s">
        <v/>
      </c>
      <c r="C1348" s="23" t="s">
        <v/>
      </c>
      <c r="D1348" s="23" t="s">
        <v>7338</v>
      </c>
      <c r="E1348" s="32">
        <v/>
      </c>
      <c r="F1348" s="33">
        <v/>
      </c>
      <c r="G1348" s="34">
        <v/>
      </c>
      <c r="H1348" s="35">
        <v>0</v>
      </c>
      <c r="I1348" s="36">
        <f>ROUND(PRODUCT(E1348:H1348),2)</f>
        <v>0.00</v>
      </c>
      <c r="J1348" s="32">
        <v/>
      </c>
      <c r="K1348" s="32">
        <f/>
        <v/>
      </c>
      <c r="L1348" s="32" t="s">
        <v/>
      </c>
      <c r="M1348" s="32" t="s">
        <v/>
      </c>
      <c r="N1348" s="32" t="s">
        <v/>
      </c>
      <!--$VAR_NUOVA_CELLA_PREZZI$-->
    </row>
    <row r="1349" spans="1:16" ht="10.5" customHeight="1" thickTop="1" thickBot="1">
      <c r="B1349" s="32" t="s">
        <v/>
      </c>
      <c r="C1349" s="23" t="s">
        <v/>
      </c>
      <c r="D1349" s="23" t="s">
        <v>7345</v>
      </c>
      <c r="E1349" s="32">
        <v>6.00</v>
      </c>
      <c r="F1349" s="33">
        <v>4.95</v>
      </c>
      <c r="G1349" s="34">
        <v/>
      </c>
      <c r="H1349" s="35">
        <v/>
      </c>
      <c r="I1349" s="36">
        <f>ROUND(PRODUCT(E1349:H1349),2)</f>
        <v>29.70</v>
      </c>
      <c r="J1349" s="32">
        <v/>
      </c>
      <c r="K1349" s="32">
        <f/>
        <v/>
      </c>
      <c r="L1349" s="32" t="s">
        <v/>
      </c>
      <c r="M1349" s="32" t="s">
        <v/>
      </c>
      <c r="N1349" s="32" t="s">
        <v/>
      </c>
      <!--$VAR_NUOVA_CELLA_PREZZI$-->
    </row>
    <row r="1350" spans="1:16" ht="10.5" customHeight="1" thickTop="1" thickBot="1">
      <c r="B1350" s="32" t="s">
        <v/>
      </c>
      <c r="C1350" s="23" t="s">
        <v/>
      </c>
      <c r="D1350" s="23" t="s">
        <v>7352</v>
      </c>
      <c r="E1350" s="32">
        <v/>
      </c>
      <c r="F1350" s="33">
        <v>5.98</v>
      </c>
      <c r="G1350" s="34">
        <v/>
      </c>
      <c r="H1350" s="35">
        <v/>
      </c>
      <c r="I1350" s="36">
        <f>ROUND(PRODUCT(E1350:H1350),2)</f>
        <v>5.98</v>
      </c>
      <c r="J1350" s="32">
        <v/>
      </c>
      <c r="K1350" s="32">
        <f/>
        <v/>
      </c>
      <c r="L1350" s="32" t="s">
        <v/>
      </c>
      <c r="M1350" s="32" t="s">
        <v/>
      </c>
      <c r="N1350" s="32" t="s">
        <v/>
      </c>
      <!--$VAR_NUOVA_CELLA_PREZZI$-->
    </row>
    <row r="1351" spans="1:16" ht="10.5" customHeight="1" thickTop="1" thickBot="1">
      <c r="B1351" s="32" t="s">
        <v/>
      </c>
      <c r="C1351" s="23" t="s">
        <v/>
      </c>
      <c r="D1351" s="23" t="s">
        <v>7359</v>
      </c>
      <c r="E1351" s="32">
        <v>4.00</v>
      </c>
      <c r="F1351" s="33">
        <v>11.62</v>
      </c>
      <c r="G1351" s="34">
        <v/>
      </c>
      <c r="H1351" s="35">
        <v/>
      </c>
      <c r="I1351" s="36">
        <f>ROUND(PRODUCT(E1351:H1351),2)</f>
        <v>46.48</v>
      </c>
      <c r="J1351" s="32">
        <v/>
      </c>
      <c r="K1351" s="32">
        <f/>
        <v/>
      </c>
      <c r="L1351" s="32" t="s">
        <v/>
      </c>
      <c r="M1351" s="32" t="s">
        <v/>
      </c>
      <c r="N1351" s="32" t="s">
        <v/>
      </c>
      <!--$VAR_NUOVA_CELLA_PREZZI$-->
    </row>
    <row r="1352" spans="1:16" ht="10.5" customHeight="1" thickTop="1" thickBot="1">
      <c r="B1352" s="32" t="s">
        <v/>
      </c>
      <c r="C1352" s="23" t="s">
        <v/>
      </c>
      <c r="D1352" s="23" t="s">
        <v>7366</v>
      </c>
      <c r="E1352" s="32">
        <v/>
      </c>
      <c r="F1352" s="33">
        <v>10.13</v>
      </c>
      <c r="G1352" s="34">
        <v/>
      </c>
      <c r="H1352" s="35">
        <v/>
      </c>
      <c r="I1352" s="36">
        <f>ROUND(PRODUCT(E1352:H1352),2)</f>
        <v>10.13</v>
      </c>
      <c r="J1352" s="32">
        <v/>
      </c>
      <c r="K1352" s="32">
        <f/>
        <v/>
      </c>
      <c r="L1352" s="32" t="s">
        <v/>
      </c>
      <c r="M1352" s="32" t="s">
        <v/>
      </c>
      <c r="N1352" s="32" t="s">
        <v/>
      </c>
      <!--$VAR_NUOVA_CELLA_PREZZI$-->
    </row>
    <row r="1353" spans="1:16" ht="10.5" customHeight="1" thickTop="1" thickBot="1">
      <c r="B1353" s="32" t="s">
        <v/>
      </c>
      <c r="C1353" s="23" t="s">
        <v/>
      </c>
      <c r="D1353" s="23" t="s">
        <v>7373</v>
      </c>
      <c r="E1353" s="32">
        <v/>
      </c>
      <c r="F1353" s="33">
        <v>10.23</v>
      </c>
      <c r="G1353" s="34">
        <v/>
      </c>
      <c r="H1353" s="35">
        <v/>
      </c>
      <c r="I1353" s="36">
        <f>ROUND(PRODUCT(E1353:H1353),2)</f>
        <v>10.23</v>
      </c>
      <c r="J1353" s="32">
        <v/>
      </c>
      <c r="K1353" s="32">
        <f/>
        <v/>
      </c>
      <c r="L1353" s="32" t="s">
        <v/>
      </c>
      <c r="M1353" s="32" t="s">
        <v/>
      </c>
      <c r="N1353" s="32" t="s">
        <v/>
      </c>
      <!--$VAR_NUOVA_CELLA_PREZZI$-->
    </row>
    <row r="1354" spans="1:16" ht="10.5" customHeight="1" thickTop="1" thickBot="1">
      <c r="B1354" s="32" t="s">
        <v/>
      </c>
      <c r="C1354" s="23" t="s">
        <v/>
      </c>
      <c r="D1354" s="23" t="s">
        <v>7380</v>
      </c>
      <c r="E1354" s="32">
        <v>4.00</v>
      </c>
      <c r="F1354" s="33">
        <v>3.70</v>
      </c>
      <c r="G1354" s="34">
        <v/>
      </c>
      <c r="H1354" s="35">
        <v/>
      </c>
      <c r="I1354" s="36">
        <f>ROUND(PRODUCT(E1354:H1354),2)</f>
        <v>14.80</v>
      </c>
      <c r="J1354" s="32">
        <v/>
      </c>
      <c r="K1354" s="32">
        <f/>
        <v/>
      </c>
      <c r="L1354" s="32" t="s">
        <v/>
      </c>
      <c r="M1354" s="32" t="s">
        <v/>
      </c>
      <c r="N1354" s="32" t="s">
        <v/>
      </c>
      <!--$VAR_NUOVA_CELLA_PREZZI$-->
    </row>
    <row r="1355" spans="1:16" ht="10.5" customHeight="1" thickTop="1" thickBot="1">
      <c r="B1355" s="32" t="s">
        <v/>
      </c>
      <c r="C1355" s="23" t="s">
        <v/>
      </c>
      <c r="D1355" s="23" t="s">
        <v>7387</v>
      </c>
      <c r="E1355" s="32">
        <v/>
      </c>
      <c r="F1355" s="33">
        <v/>
      </c>
      <c r="G1355" s="34">
        <v/>
      </c>
      <c r="H1355" s="35">
        <v>0</v>
      </c>
      <c r="I1355" s="36">
        <f>ROUND(PRODUCT(E1355:H1355),2)</f>
        <v>0.00</v>
      </c>
      <c r="J1355" s="32">
        <v/>
      </c>
      <c r="K1355" s="32">
        <f/>
        <v/>
      </c>
      <c r="L1355" s="32" t="s">
        <v/>
      </c>
      <c r="M1355" s="32" t="s">
        <v/>
      </c>
      <c r="N1355" s="32" t="s">
        <v/>
      </c>
      <!--$VAR_NUOVA_CELLA_PREZZI$-->
    </row>
    <row r="1356" spans="1:16" ht="10.5" customHeight="1" thickTop="1" thickBot="1">
      <c r="B1356" s="32" t="s">
        <v/>
      </c>
      <c r="C1356" s="23" t="s">
        <v/>
      </c>
      <c r="D1356" s="23" t="s">
        <v>7394</v>
      </c>
      <c r="E1356" s="32">
        <v/>
      </c>
      <c r="F1356" s="33">
        <v>4.02</v>
      </c>
      <c r="G1356" s="34">
        <v/>
      </c>
      <c r="H1356" s="35">
        <v/>
      </c>
      <c r="I1356" s="36">
        <f>ROUND(PRODUCT(E1356:H1356),2)</f>
        <v>4.02</v>
      </c>
      <c r="J1356" s="32">
        <v/>
      </c>
      <c r="K1356" s="32">
        <f/>
        <v/>
      </c>
      <c r="L1356" s="32" t="s">
        <v/>
      </c>
      <c r="M1356" s="32" t="s">
        <v/>
      </c>
      <c r="N1356" s="32" t="s">
        <v/>
      </c>
      <!--$VAR_NUOVA_CELLA_PREZZI$-->
    </row>
    <row r="1357" spans="1:16" ht="10.5" customHeight="1" thickTop="1" thickBot="1">
      <c r="B1357" s="32" t="s">
        <v/>
      </c>
      <c r="C1357" s="23" t="s">
        <v/>
      </c>
      <c r="D1357" s="23" t="s">
        <v>7401</v>
      </c>
      <c r="E1357" s="32">
        <v>4.00</v>
      </c>
      <c r="F1357" s="33">
        <v>4.97</v>
      </c>
      <c r="G1357" s="34">
        <v/>
      </c>
      <c r="H1357" s="35">
        <v/>
      </c>
      <c r="I1357" s="36">
        <f>ROUND(PRODUCT(E1357:H1357),2)</f>
        <v>19.88</v>
      </c>
      <c r="J1357" s="32">
        <v/>
      </c>
      <c r="K1357" s="32">
        <f/>
        <v/>
      </c>
      <c r="L1357" s="32" t="s">
        <v/>
      </c>
      <c r="M1357" s="32" t="s">
        <v/>
      </c>
      <c r="N1357" s="32" t="s">
        <v/>
      </c>
      <!--$VAR_NUOVA_CELLA_PREZZI$-->
    </row>
    <row r="1358" spans="1:16" ht="10.5" customHeight="1" thickTop="1" thickBot="1">
      <c r="B1358" s="32" t="s">
        <v/>
      </c>
      <c r="C1358" s="23" t="s">
        <v/>
      </c>
      <c r="D1358" s="23" t="s">
        <v>7408</v>
      </c>
      <c r="E1358" s="32">
        <v/>
      </c>
      <c r="F1358" s="33">
        <v>5.83</v>
      </c>
      <c r="G1358" s="34">
        <v/>
      </c>
      <c r="H1358" s="35">
        <v/>
      </c>
      <c r="I1358" s="36">
        <f>ROUND(PRODUCT(E1358:H1358),2)</f>
        <v>5.83</v>
      </c>
      <c r="J1358" s="32">
        <v/>
      </c>
      <c r="K1358" s="32">
        <f/>
        <v/>
      </c>
      <c r="L1358" s="32" t="s">
        <v/>
      </c>
      <c r="M1358" s="32" t="s">
        <v/>
      </c>
      <c r="N1358" s="32" t="s">
        <v/>
      </c>
      <!--$VAR_NUOVA_CELLA_PREZZI$-->
    </row>
    <row r="1359" spans="1:16" ht="10.5" customHeight="1" thickTop="1" thickBot="1">
      <c r="B1359" s="32" t="s">
        <v/>
      </c>
      <c r="C1359" s="23" t="s">
        <v/>
      </c>
      <c r="D1359" s="23" t="s">
        <v>7415</v>
      </c>
      <c r="E1359" s="32">
        <v/>
      </c>
      <c r="F1359" s="33">
        <v>5.76</v>
      </c>
      <c r="G1359" s="34">
        <v/>
      </c>
      <c r="H1359" s="35">
        <v/>
      </c>
      <c r="I1359" s="36">
        <f>ROUND(PRODUCT(E1359:H1359),2)</f>
        <v>5.76</v>
      </c>
      <c r="J1359" s="32">
        <v/>
      </c>
      <c r="K1359" s="32">
        <f/>
        <v/>
      </c>
      <c r="L1359" s="32" t="s">
        <v/>
      </c>
      <c r="M1359" s="32" t="s">
        <v/>
      </c>
      <c r="N1359" s="32" t="s">
        <v/>
      </c>
      <!--$VAR_NUOVA_CELLA_PREZZI$-->
    </row>
    <row r="1360" spans="1:16" ht="10.5" customHeight="1" thickTop="1" thickBot="1">
      <c r="B1360" s="32" t="s">
        <v/>
      </c>
      <c r="C1360" s="23" t="s">
        <v/>
      </c>
      <c r="D1360" s="23" t="s">
        <v>7422</v>
      </c>
      <c r="E1360" s="32">
        <v/>
      </c>
      <c r="F1360" s="33">
        <v/>
      </c>
      <c r="G1360" s="34">
        <v/>
      </c>
      <c r="H1360" s="35">
        <v>0</v>
      </c>
      <c r="I1360" s="36">
        <f>ROUND(PRODUCT(E1360:H1360),2)</f>
        <v>0.00</v>
      </c>
      <c r="J1360" s="32">
        <v/>
      </c>
      <c r="K1360" s="32">
        <f/>
        <v/>
      </c>
      <c r="L1360" s="32" t="s">
        <v/>
      </c>
      <c r="M1360" s="32" t="s">
        <v/>
      </c>
      <c r="N1360" s="32" t="s">
        <v/>
      </c>
      <!--$VAR_NUOVA_CELLA_PREZZI$-->
    </row>
    <row r="1361" spans="1:16" ht="10.5" customHeight="1" thickTop="1" thickBot="1">
      <c r="B1361" s="32" t="s">
        <v/>
      </c>
      <c r="C1361" s="23" t="s">
        <v/>
      </c>
      <c r="D1361" s="23" t="s">
        <v>7429</v>
      </c>
      <c r="E1361" s="32">
        <v/>
      </c>
      <c r="F1361" s="33">
        <v>8.12</v>
      </c>
      <c r="G1361" s="34">
        <v/>
      </c>
      <c r="H1361" s="35">
        <v/>
      </c>
      <c r="I1361" s="36">
        <f>ROUND(PRODUCT(E1361:H1361),2)</f>
        <v>8.12</v>
      </c>
      <c r="J1361" s="32">
        <v/>
      </c>
      <c r="K1361" s="32">
        <f/>
        <v/>
      </c>
      <c r="L1361" s="32" t="s">
        <v/>
      </c>
      <c r="M1361" s="32" t="s">
        <v/>
      </c>
      <c r="N1361" s="32" t="s">
        <v/>
      </c>
      <!--$VAR_NUOVA_CELLA_PREZZI$-->
    </row>
    <row r="1362" spans="1:16" ht="10.5" customHeight="1" thickTop="1" thickBot="1">
      <c r="B1362" s="32" t="s">
        <v/>
      </c>
      <c r="C1362" s="23" t="s">
        <v/>
      </c>
      <c r="D1362" s="23" t="s">
        <v>7436</v>
      </c>
      <c r="E1362" s="32">
        <v/>
      </c>
      <c r="F1362" s="33">
        <v>8.22</v>
      </c>
      <c r="G1362" s="34">
        <v/>
      </c>
      <c r="H1362" s="35">
        <v/>
      </c>
      <c r="I1362" s="36">
        <f>ROUND(PRODUCT(E1362:H1362),2)</f>
        <v>8.22</v>
      </c>
      <c r="J1362" s="32">
        <v/>
      </c>
      <c r="K1362" s="32">
        <f/>
        <v/>
      </c>
      <c r="L1362" s="32" t="s">
        <v/>
      </c>
      <c r="M1362" s="32" t="s">
        <v/>
      </c>
      <c r="N1362" s="32" t="s">
        <v/>
      </c>
      <!--$VAR_NUOVA_CELLA_PREZZI$-->
    </row>
    <row r="1363" spans="1:16" ht="10.5" customHeight="1" thickTop="1" thickBot="1">
      <c r="B1363" s="32" t="s">
        <v/>
      </c>
      <c r="C1363" s="23" t="s">
        <v/>
      </c>
      <c r="D1363" s="23" t="s">
        <v>7443</v>
      </c>
      <c r="E1363" s="32">
        <v/>
      </c>
      <c r="F1363" s="33">
        <v>5.29</v>
      </c>
      <c r="G1363" s="34">
        <v/>
      </c>
      <c r="H1363" s="35">
        <v/>
      </c>
      <c r="I1363" s="36">
        <f>ROUND(PRODUCT(E1363:H1363),2)</f>
        <v>5.29</v>
      </c>
      <c r="J1363" s="32">
        <v/>
      </c>
      <c r="K1363" s="32">
        <f/>
        <v/>
      </c>
      <c r="L1363" s="32" t="s">
        <v/>
      </c>
      <c r="M1363" s="32" t="s">
        <v/>
      </c>
      <c r="N1363" s="32" t="s">
        <v/>
      </c>
      <!--$VAR_NUOVA_CELLA_PREZZI$-->
    </row>
    <row r="1364" spans="1:16" ht="10.5" customHeight="1" thickTop="1" thickBot="1">
      <c r="B1364" s="32" t="s">
        <v/>
      </c>
      <c r="C1364" s="23" t="s">
        <v/>
      </c>
      <c r="D1364" s="23" t="s">
        <v>7450</v>
      </c>
      <c r="E1364" s="32">
        <v/>
      </c>
      <c r="F1364" s="33">
        <v/>
      </c>
      <c r="G1364" s="34">
        <v/>
      </c>
      <c r="H1364" s="35">
        <v>0</v>
      </c>
      <c r="I1364" s="36">
        <f>ROUND(PRODUCT(E1364:H1364),2)</f>
        <v>0.00</v>
      </c>
      <c r="J1364" s="32">
        <v/>
      </c>
      <c r="K1364" s="32">
        <f/>
        <v/>
      </c>
      <c r="L1364" s="32" t="s">
        <v/>
      </c>
      <c r="M1364" s="32" t="s">
        <v/>
      </c>
      <c r="N1364" s="32" t="s">
        <v/>
      </c>
      <!--$VAR_NUOVA_CELLA_PREZZI$-->
    </row>
    <row r="1365" spans="1:16" ht="10.5" customHeight="1" thickTop="1" thickBot="1">
      <c r="B1365" s="32" t="s">
        <v/>
      </c>
      <c r="C1365" s="23" t="s">
        <v/>
      </c>
      <c r="D1365" s="23" t="s">
        <v>7457</v>
      </c>
      <c r="E1365" s="32">
        <v>2.00</v>
      </c>
      <c r="F1365" s="33">
        <v>13.32</v>
      </c>
      <c r="G1365" s="34">
        <v/>
      </c>
      <c r="H1365" s="35">
        <v/>
      </c>
      <c r="I1365" s="36">
        <f>ROUND(PRODUCT(E1365:H1365),2)</f>
        <v>26.64</v>
      </c>
      <c r="J1365" s="32">
        <v/>
      </c>
      <c r="K1365" s="32">
        <f/>
        <v/>
      </c>
      <c r="L1365" s="32" t="s">
        <v/>
      </c>
      <c r="M1365" s="32" t="s">
        <v/>
      </c>
      <c r="N1365" s="32" t="s">
        <v/>
      </c>
      <!--$VAR_NUOVA_CELLA_PREZZI$-->
    </row>
    <row r="1366" spans="1:16" ht="10.5" customHeight="1" thickTop="1" thickBot="1">
      <c r="B1366" s="32" t="s">
        <v/>
      </c>
      <c r="C1366" s="23" t="s">
        <v/>
      </c>
      <c r="D1366" s="23" t="s">
        <v>7464</v>
      </c>
      <c r="E1366" s="32">
        <v/>
      </c>
      <c r="F1366" s="33">
        <v>10.02</v>
      </c>
      <c r="G1366" s="34">
        <v/>
      </c>
      <c r="H1366" s="35">
        <v/>
      </c>
      <c r="I1366" s="36">
        <f>ROUND(PRODUCT(E1366:H1366),2)</f>
        <v>10.02</v>
      </c>
      <c r="J1366" s="32">
        <v/>
      </c>
      <c r="K1366" s="32">
        <f/>
        <v/>
      </c>
      <c r="L1366" s="32" t="s">
        <v/>
      </c>
      <c r="M1366" s="32" t="s">
        <v/>
      </c>
      <c r="N1366" s="32" t="s">
        <v/>
      </c>
      <!--$VAR_NUOVA_CELLA_PREZZI$-->
    </row>
    <row r="1367" spans="1:16" ht="10.5" customHeight="1" thickTop="1" thickBot="1">
      <c r="B1367" s="32" t="s">
        <v/>
      </c>
      <c r="C1367" s="23" t="s">
        <v/>
      </c>
      <c r="D1367" s="23" t="s">
        <v>7471</v>
      </c>
      <c r="E1367" s="32">
        <v/>
      </c>
      <c r="F1367" s="33">
        <v>10.05</v>
      </c>
      <c r="G1367" s="34">
        <v/>
      </c>
      <c r="H1367" s="35">
        <v/>
      </c>
      <c r="I1367" s="36">
        <f>ROUND(PRODUCT(E1367:H1367),2)</f>
        <v>10.05</v>
      </c>
      <c r="J1367" s="32">
        <v/>
      </c>
      <c r="K1367" s="32">
        <f/>
        <v/>
      </c>
      <c r="L1367" s="32" t="s">
        <v/>
      </c>
      <c r="M1367" s="32" t="s">
        <v/>
      </c>
      <c r="N1367" s="32" t="s">
        <v/>
      </c>
      <!--$VAR_NUOVA_CELLA_PREZZI$-->
    </row>
    <row r="1368" spans="1:16" ht="10.5" customHeight="1" thickTop="1" thickBot="1">
      <c r="B1368" s="32" t="s">
        <v/>
      </c>
      <c r="C1368" s="23" t="s">
        <v/>
      </c>
      <c r="D1368" s="32" t="s">
        <v/>
      </c>
      <c r="E1368" s="32">
        <v/>
      </c>
      <c r="F1368" s="33">
        <v/>
      </c>
      <c r="G1368" s="34">
        <v/>
      </c>
      <c r="H1368" s="35">
        <v/>
      </c>
      <c r="I1368" s="36">
        <f/>
        <v/>
      </c>
      <c r="J1368" s="32">
        <v/>
      </c>
      <c r="K1368" s="32">
        <f/>
        <v/>
      </c>
      <c r="L1368" s="32" t="s">
        <v/>
      </c>
      <c r="M1368" s="32" t="s">
        <v/>
      </c>
      <c r="N1368" s="32" t="s">
        <v>7478</v>
      </c>
      <!--$VAR_NUOVA_CELLA_PREZZI$-->
    </row>
    <row r="1369" spans="1:16" ht="10.5" customHeight="1" thickTop="1" thickBot="1">
      <c r="B1369" s="32" t="s">
        <v/>
      </c>
      <c r="C1369" s="23" t="s">
        <v/>
      </c>
      <c r="D1369" s="32" t="s">
        <v>7479</v>
      </c>
      <c r="E1369" s="32">
        <v/>
      </c>
      <c r="F1369" s="33">
        <v/>
      </c>
      <c r="G1369" s="34">
        <v/>
      </c>
      <c r="H1369" s="35">
        <v/>
      </c>
      <c r="I1369" s="36">
        <f>ROUND(SUM(I1347:I1368),2)</f>
        <v>221.15</v>
      </c>
      <c r="J1369" s="32">
        <v>254.89</v>
      </c>
      <c r="K1369" s="32">
        <f>ROUND(PRODUCT(I1369:J1369),2)</f>
        <v>56368.92</v>
      </c>
      <c r="L1369" s="32" t="s">
        <v/>
      </c>
      <c r="M1369" s="32" t="s">
        <v/>
      </c>
      <c r="N1369" s="32" t="s">
        <v/>
      </c>
      <!--$VAR_NUOVA_CELLA_PREZZI$-->
    </row>
    <row r="1370" spans="1:16" ht="10.5" customHeight="1" thickTop="1" thickBot="1">
      <c r="B1370" s="32" t="s">
        <v/>
      </c>
      <c r="C1370" s="23" t="s">
        <v/>
      </c>
      <c r="D1370" s="32" t="s">
        <v>7485</v>
      </c>
      <c r="E1370" s="32">
        <v/>
      </c>
      <c r="F1370" s="33">
        <v/>
      </c>
      <c r="G1370" s="34">
        <v/>
      </c>
      <c r="H1370" s="35">
        <v/>
      </c>
      <c r="I1370" s="36">
        <f/>
        <v/>
      </c>
      <c r="J1370" s="32">
        <v/>
      </c>
      <c r="K1370" s="32">
        <f/>
        <v/>
      </c>
      <c r="L1370" s="32" t="s">
        <v/>
      </c>
      <c r="M1370" s="32" t="s">
        <v/>
      </c>
      <c r="N1370" s="32" t="s">
        <v/>
      </c>
      <!--$VAR_NUOVA_CELLA_PREZZI$-->
    </row>
    <row r="1371" spans="1:16" ht="152.166666666667" customHeight="1" thickTop="1" thickBot="1">
      <c r="B1371" s="32" t="s">
        <v>7486</v>
      </c>
      <c r="C1371" s="23" t="s">
        <v>7487</v>
      </c>
      <c r="D1371" s="62" t="s">
        <v>7488</v>
      </c>
      <c r="E1371" s="32">
        <v/>
      </c>
      <c r="F1371" s="33">
        <v/>
      </c>
      <c r="G1371" s="34">
        <v/>
      </c>
      <c r="H1371" s="35">
        <v/>
      </c>
      <c r="I1371" s="36">
        <f/>
        <v/>
      </c>
      <c r="J1371" s="32">
        <v/>
      </c>
      <c r="K1371" s="32">
        <f/>
        <v/>
      </c>
      <c r="L1371" s="32" t="s">
        <v/>
      </c>
      <c r="M1371" s="32" t="s">
        <v/>
      </c>
      <c r="N1371" s="32" t="s">
        <v/>
      </c>
      <!--$VAR_NUOVA_CELLA_PREZZI$-->
    </row>
    <row r="1372" spans="1:16" ht="10.5" customHeight="1" thickTop="1" thickBot="1">
      <c r="B1372" s="32" t="s">
        <v/>
      </c>
      <c r="C1372" s="23" t="s">
        <v/>
      </c>
      <c r="D1372" s="23" t="s">
        <v>7489</v>
      </c>
      <c r="E1372" s="32">
        <v/>
      </c>
      <c r="F1372" s="33">
        <v/>
      </c>
      <c r="G1372" s="34">
        <v/>
      </c>
      <c r="H1372" s="35">
        <v/>
      </c>
      <c r="I1372" s="36">
        <f/>
        <v/>
      </c>
      <c r="J1372" s="32">
        <v/>
      </c>
      <c r="K1372" s="32">
        <f/>
        <v/>
      </c>
      <c r="L1372" s="32" t="s">
        <v/>
      </c>
      <c r="M1372" s="32" t="s">
        <v/>
      </c>
      <c r="N1372" s="32" t="s">
        <v/>
      </c>
      <!--$VAR_NUOVA_CELLA_PREZZI$-->
    </row>
    <row r="1373" spans="1:16" ht="10.5" customHeight="1" thickTop="1" thickBot="1">
      <c r="B1373" s="32" t="s">
        <v/>
      </c>
      <c r="C1373" s="23" t="s">
        <v/>
      </c>
      <c r="D1373" s="23" t="s">
        <v>7490</v>
      </c>
      <c r="E1373" s="32">
        <v/>
      </c>
      <c r="F1373" s="33">
        <v/>
      </c>
      <c r="G1373" s="34">
        <v/>
      </c>
      <c r="H1373" s="35">
        <v>0</v>
      </c>
      <c r="I1373" s="36">
        <f>ROUND(PRODUCT(E1373:H1373),2)</f>
        <v>0.00</v>
      </c>
      <c r="J1373" s="32">
        <v/>
      </c>
      <c r="K1373" s="32">
        <f/>
        <v/>
      </c>
      <c r="L1373" s="32" t="s">
        <v/>
      </c>
      <c r="M1373" s="32" t="s">
        <v/>
      </c>
      <c r="N1373" s="32" t="s">
        <v/>
      </c>
      <!--$VAR_NUOVA_CELLA_PREZZI$-->
    </row>
    <row r="1374" spans="1:16" ht="10.5" customHeight="1" thickTop="1" thickBot="1">
      <c r="B1374" s="32" t="s">
        <v/>
      </c>
      <c r="C1374" s="23" t="s">
        <v/>
      </c>
      <c r="D1374" s="23" t="s">
        <v>7497</v>
      </c>
      <c r="E1374" s="32">
        <v/>
      </c>
      <c r="F1374" s="33">
        <v/>
      </c>
      <c r="G1374" s="34">
        <v/>
      </c>
      <c r="H1374" s="35">
        <v>0</v>
      </c>
      <c r="I1374" s="36">
        <f>ROUND(PRODUCT(E1374:H1374),2)</f>
        <v>0.00</v>
      </c>
      <c r="J1374" s="32">
        <v/>
      </c>
      <c r="K1374" s="32">
        <f/>
        <v/>
      </c>
      <c r="L1374" s="32" t="s">
        <v/>
      </c>
      <c r="M1374" s="32" t="s">
        <v/>
      </c>
      <c r="N1374" s="32" t="s">
        <v/>
      </c>
      <!--$VAR_NUOVA_CELLA_PREZZI$-->
    </row>
    <row r="1375" spans="1:16" ht="10.5" customHeight="1" thickTop="1" thickBot="1">
      <c r="B1375" s="32" t="s">
        <v/>
      </c>
      <c r="C1375" s="23" t="s">
        <v/>
      </c>
      <c r="D1375" s="23" t="s">
        <v>7504</v>
      </c>
      <c r="E1375" s="32">
        <v>18.00</v>
      </c>
      <c r="F1375" s="33">
        <v/>
      </c>
      <c r="G1375" s="34">
        <v/>
      </c>
      <c r="H1375" s="35">
        <v/>
      </c>
      <c r="I1375" s="36">
        <f>ROUND(PRODUCT(E1375:H1375),2)</f>
        <v>18.00</v>
      </c>
      <c r="J1375" s="32">
        <v/>
      </c>
      <c r="K1375" s="32">
        <f/>
        <v/>
      </c>
      <c r="L1375" s="32" t="s">
        <v/>
      </c>
      <c r="M1375" s="32" t="s">
        <v/>
      </c>
      <c r="N1375" s="32" t="s">
        <v/>
      </c>
      <!--$VAR_NUOVA_CELLA_PREZZI$-->
    </row>
    <row r="1376" spans="1:16" ht="10.5" customHeight="1" thickTop="1" thickBot="1">
      <c r="B1376" s="32" t="s">
        <v/>
      </c>
      <c r="C1376" s="23" t="s">
        <v/>
      </c>
      <c r="D1376" s="23" t="s">
        <v>7511</v>
      </c>
      <c r="E1376" s="32">
        <v/>
      </c>
      <c r="F1376" s="33">
        <v/>
      </c>
      <c r="G1376" s="34">
        <v/>
      </c>
      <c r="H1376" s="35">
        <v>0</v>
      </c>
      <c r="I1376" s="36">
        <f>ROUND(PRODUCT(E1376:H1376),2)</f>
        <v>0.00</v>
      </c>
      <c r="J1376" s="32">
        <v/>
      </c>
      <c r="K1376" s="32">
        <f/>
        <v/>
      </c>
      <c r="L1376" s="32" t="s">
        <v/>
      </c>
      <c r="M1376" s="32" t="s">
        <v/>
      </c>
      <c r="N1376" s="32" t="s">
        <v/>
      </c>
      <!--$VAR_NUOVA_CELLA_PREZZI$-->
    </row>
    <row r="1377" spans="1:16" ht="10.5" customHeight="1" thickTop="1" thickBot="1">
      <c r="B1377" s="32" t="s">
        <v/>
      </c>
      <c r="C1377" s="23" t="s">
        <v/>
      </c>
      <c r="D1377" s="23" t="s">
        <v>7518</v>
      </c>
      <c r="E1377" s="32">
        <v>10.00</v>
      </c>
      <c r="F1377" s="33">
        <v/>
      </c>
      <c r="G1377" s="34">
        <v/>
      </c>
      <c r="H1377" s="35">
        <v/>
      </c>
      <c r="I1377" s="36">
        <f>ROUND(PRODUCT(E1377:H1377),2)</f>
        <v>10.00</v>
      </c>
      <c r="J1377" s="32">
        <v/>
      </c>
      <c r="K1377" s="32">
        <f/>
        <v/>
      </c>
      <c r="L1377" s="32" t="s">
        <v/>
      </c>
      <c r="M1377" s="32" t="s">
        <v/>
      </c>
      <c r="N1377" s="32" t="s">
        <v/>
      </c>
      <!--$VAR_NUOVA_CELLA_PREZZI$-->
    </row>
    <row r="1378" spans="1:16" ht="10.5" customHeight="1" thickTop="1" thickBot="1">
      <c r="B1378" s="32" t="s">
        <v/>
      </c>
      <c r="C1378" s="23" t="s">
        <v/>
      </c>
      <c r="D1378" s="23" t="s">
        <v>7525</v>
      </c>
      <c r="E1378" s="32">
        <v/>
      </c>
      <c r="F1378" s="33">
        <v/>
      </c>
      <c r="G1378" s="34">
        <v/>
      </c>
      <c r="H1378" s="35">
        <v>0</v>
      </c>
      <c r="I1378" s="36">
        <f>ROUND(PRODUCT(E1378:H1378),2)</f>
        <v>0.00</v>
      </c>
      <c r="J1378" s="32">
        <v/>
      </c>
      <c r="K1378" s="32">
        <f/>
        <v/>
      </c>
      <c r="L1378" s="32" t="s">
        <v/>
      </c>
      <c r="M1378" s="32" t="s">
        <v/>
      </c>
      <c r="N1378" s="32" t="s">
        <v/>
      </c>
      <!--$VAR_NUOVA_CELLA_PREZZI$-->
    </row>
    <row r="1379" spans="1:16" ht="10.5" customHeight="1" thickTop="1" thickBot="1">
      <c r="B1379" s="32" t="s">
        <v/>
      </c>
      <c r="C1379" s="23" t="s">
        <v/>
      </c>
      <c r="D1379" s="23" t="s">
        <v>7532</v>
      </c>
      <c r="E1379" s="32">
        <v>3.00</v>
      </c>
      <c r="F1379" s="33">
        <v/>
      </c>
      <c r="G1379" s="34">
        <v/>
      </c>
      <c r="H1379" s="35">
        <v/>
      </c>
      <c r="I1379" s="36">
        <f>ROUND(PRODUCT(E1379:H1379),2)</f>
        <v>3.00</v>
      </c>
      <c r="J1379" s="32">
        <v/>
      </c>
      <c r="K1379" s="32">
        <f/>
        <v/>
      </c>
      <c r="L1379" s="32" t="s">
        <v/>
      </c>
      <c r="M1379" s="32" t="s">
        <v/>
      </c>
      <c r="N1379" s="32" t="s">
        <v/>
      </c>
      <!--$VAR_NUOVA_CELLA_PREZZI$-->
    </row>
    <row r="1380" spans="1:16" ht="10.5" customHeight="1" thickTop="1" thickBot="1">
      <c r="B1380" s="32" t="s">
        <v/>
      </c>
      <c r="C1380" s="23" t="s">
        <v/>
      </c>
      <c r="D1380" s="23" t="s">
        <v>7539</v>
      </c>
      <c r="E1380" s="32">
        <v/>
      </c>
      <c r="F1380" s="33">
        <v/>
      </c>
      <c r="G1380" s="34">
        <v/>
      </c>
      <c r="H1380" s="35">
        <v>0</v>
      </c>
      <c r="I1380" s="36">
        <f>ROUND(PRODUCT(E1380:H1380),2)</f>
        <v>0.00</v>
      </c>
      <c r="J1380" s="32">
        <v/>
      </c>
      <c r="K1380" s="32">
        <f/>
        <v/>
      </c>
      <c r="L1380" s="32" t="s">
        <v/>
      </c>
      <c r="M1380" s="32" t="s">
        <v/>
      </c>
      <c r="N1380" s="32" t="s">
        <v/>
      </c>
      <!--$VAR_NUOVA_CELLA_PREZZI$-->
    </row>
    <row r="1381" spans="1:16" ht="10.5" customHeight="1" thickTop="1" thickBot="1">
      <c r="B1381" s="32" t="s">
        <v/>
      </c>
      <c r="C1381" s="23" t="s">
        <v/>
      </c>
      <c r="D1381" s="23" t="s">
        <v>7546</v>
      </c>
      <c r="E1381" s="32">
        <v>8.00</v>
      </c>
      <c r="F1381" s="33">
        <v/>
      </c>
      <c r="G1381" s="34">
        <v/>
      </c>
      <c r="H1381" s="35">
        <v/>
      </c>
      <c r="I1381" s="36">
        <f>ROUND(PRODUCT(E1381:H1381),2)</f>
        <v>8.00</v>
      </c>
      <c r="J1381" s="32">
        <v/>
      </c>
      <c r="K1381" s="32">
        <f/>
        <v/>
      </c>
      <c r="L1381" s="32" t="s">
        <v/>
      </c>
      <c r="M1381" s="32" t="s">
        <v/>
      </c>
      <c r="N1381" s="32" t="s">
        <v/>
      </c>
      <!--$VAR_NUOVA_CELLA_PREZZI$-->
    </row>
    <row r="1382" spans="1:16" ht="10.5" customHeight="1" thickTop="1" thickBot="1">
      <c r="B1382" s="32" t="s">
        <v/>
      </c>
      <c r="C1382" s="23" t="s">
        <v/>
      </c>
      <c r="D1382" s="32" t="s">
        <v/>
      </c>
      <c r="E1382" s="32">
        <v/>
      </c>
      <c r="F1382" s="33">
        <v/>
      </c>
      <c r="G1382" s="34">
        <v/>
      </c>
      <c r="H1382" s="35">
        <v/>
      </c>
      <c r="I1382" s="36">
        <f/>
        <v/>
      </c>
      <c r="J1382" s="32">
        <v/>
      </c>
      <c r="K1382" s="32">
        <f/>
        <v/>
      </c>
      <c r="L1382" s="32" t="s">
        <v/>
      </c>
      <c r="M1382" s="32" t="s">
        <v/>
      </c>
      <c r="N1382" s="32" t="s">
        <v>7553</v>
      </c>
      <!--$VAR_NUOVA_CELLA_PREZZI$-->
    </row>
    <row r="1383" spans="1:16" ht="10.5" customHeight="1" thickTop="1" thickBot="1">
      <c r="B1383" s="32" t="s">
        <v/>
      </c>
      <c r="C1383" s="23" t="s">
        <v/>
      </c>
      <c r="D1383" s="32" t="s">
        <v>7554</v>
      </c>
      <c r="E1383" s="32">
        <v/>
      </c>
      <c r="F1383" s="33">
        <v/>
      </c>
      <c r="G1383" s="34">
        <v/>
      </c>
      <c r="H1383" s="35">
        <v/>
      </c>
      <c r="I1383" s="36">
        <f>ROUND(SUM(I1372:I1382),2)</f>
        <v>39.00</v>
      </c>
      <c r="J1383" s="32">
        <v>498.53</v>
      </c>
      <c r="K1383" s="32">
        <f>ROUND(PRODUCT(I1383:J1383),2)</f>
        <v>19442.67</v>
      </c>
      <c r="L1383" s="32" t="s">
        <v/>
      </c>
      <c r="M1383" s="32" t="s">
        <v/>
      </c>
      <c r="N1383" s="32" t="s">
        <v/>
      </c>
      <!--$VAR_NUOVA_CELLA_PREZZI$-->
    </row>
    <row r="1384" spans="1:16" ht="10.5" customHeight="1" thickTop="1" thickBot="1">
      <c r="B1384" s="32" t="s">
        <v/>
      </c>
      <c r="C1384" s="23" t="s">
        <v/>
      </c>
      <c r="D1384" s="32" t="s">
        <v>7560</v>
      </c>
      <c r="E1384" s="32">
        <v/>
      </c>
      <c r="F1384" s="33">
        <v/>
      </c>
      <c r="G1384" s="34">
        <v/>
      </c>
      <c r="H1384" s="35">
        <v/>
      </c>
      <c r="I1384" s="36">
        <f/>
        <v/>
      </c>
      <c r="J1384" s="32">
        <v/>
      </c>
      <c r="K1384" s="32">
        <f/>
        <v/>
      </c>
      <c r="L1384" s="32" t="s">
        <v/>
      </c>
      <c r="M1384" s="32" t="s">
        <v/>
      </c>
      <c r="N1384" s="32" t="s">
        <v/>
      </c>
      <!--$VAR_NUOVA_CELLA_PREZZI$-->
    </row>
    <row r="1385" spans="1:16" ht="66" customHeight="1" thickTop="1" thickBot="1">
      <c r="B1385" s="32" t="s">
        <v>7561</v>
      </c>
      <c r="C1385" s="23" t="s">
        <v>7562</v>
      </c>
      <c r="D1385" s="62" t="s">
        <v>7563</v>
      </c>
      <c r="E1385" s="32">
        <v/>
      </c>
      <c r="F1385" s="33">
        <v/>
      </c>
      <c r="G1385" s="34">
        <v/>
      </c>
      <c r="H1385" s="35">
        <v/>
      </c>
      <c r="I1385" s="36">
        <f/>
        <v/>
      </c>
      <c r="J1385" s="32">
        <v/>
      </c>
      <c r="K1385" s="32">
        <f/>
        <v/>
      </c>
      <c r="L1385" s="32" t="s">
        <v/>
      </c>
      <c r="M1385" s="32" t="s">
        <v/>
      </c>
      <c r="N1385" s="32" t="s">
        <v/>
      </c>
      <!--$VAR_NUOVA_CELLA_PREZZI$-->
    </row>
    <row r="1386" spans="1:16" ht="10.5" customHeight="1" thickTop="1" thickBot="1">
      <c r="B1386" s="32" t="s">
        <v/>
      </c>
      <c r="C1386" s="23" t="s">
        <v/>
      </c>
      <c r="D1386" s="23" t="s">
        <v>7564</v>
      </c>
      <c r="E1386" s="32">
        <v/>
      </c>
      <c r="F1386" s="33">
        <v/>
      </c>
      <c r="G1386" s="34">
        <v/>
      </c>
      <c r="H1386" s="35">
        <v/>
      </c>
      <c r="I1386" s="36">
        <f/>
        <v/>
      </c>
      <c r="J1386" s="32">
        <v/>
      </c>
      <c r="K1386" s="32">
        <f/>
        <v/>
      </c>
      <c r="L1386" s="32" t="s">
        <v/>
      </c>
      <c r="M1386" s="32" t="s">
        <v/>
      </c>
      <c r="N1386" s="32" t="s">
        <v/>
      </c>
      <!--$VAR_NUOVA_CELLA_PREZZI$-->
    </row>
    <row r="1387" spans="1:16" ht="10.5" customHeight="1" thickTop="1" thickBot="1">
      <c r="B1387" s="32" t="s">
        <v/>
      </c>
      <c r="C1387" s="23" t="s">
        <v/>
      </c>
      <c r="D1387" s="23" t="s">
        <v>7565</v>
      </c>
      <c r="E1387" s="32">
        <v/>
      </c>
      <c r="F1387" s="33">
        <v/>
      </c>
      <c r="G1387" s="34">
        <v/>
      </c>
      <c r="H1387" s="35">
        <v>0</v>
      </c>
      <c r="I1387" s="36">
        <f>ROUND(PRODUCT(E1387:H1387),2)</f>
        <v>0.00</v>
      </c>
      <c r="J1387" s="32">
        <v/>
      </c>
      <c r="K1387" s="32">
        <f/>
        <v/>
      </c>
      <c r="L1387" s="32" t="s">
        <v/>
      </c>
      <c r="M1387" s="32" t="s">
        <v/>
      </c>
      <c r="N1387" s="32" t="s">
        <v/>
      </c>
      <!--$VAR_NUOVA_CELLA_PREZZI$-->
    </row>
    <row r="1388" spans="1:16" ht="10.5" customHeight="1" thickTop="1" thickBot="1">
      <c r="B1388" s="32" t="s">
        <v/>
      </c>
      <c r="C1388" s="23" t="s">
        <v/>
      </c>
      <c r="D1388" s="23" t="s">
        <v>7572</v>
      </c>
      <c r="E1388" s="32">
        <v/>
      </c>
      <c r="F1388" s="33">
        <v/>
      </c>
      <c r="G1388" s="34">
        <v/>
      </c>
      <c r="H1388" s="35">
        <v>0</v>
      </c>
      <c r="I1388" s="36">
        <f>ROUND(PRODUCT(E1388:H1388),2)</f>
        <v>0.00</v>
      </c>
      <c r="J1388" s="32">
        <v/>
      </c>
      <c r="K1388" s="32">
        <f/>
        <v/>
      </c>
      <c r="L1388" s="32" t="s">
        <v/>
      </c>
      <c r="M1388" s="32" t="s">
        <v/>
      </c>
      <c r="N1388" s="32" t="s">
        <v/>
      </c>
      <!--$VAR_NUOVA_CELLA_PREZZI$-->
    </row>
    <row r="1389" spans="1:16" ht="10.5" customHeight="1" thickTop="1" thickBot="1">
      <c r="B1389" s="32" t="s">
        <v/>
      </c>
      <c r="C1389" s="23" t="s">
        <v/>
      </c>
      <c r="D1389" s="23" t="s">
        <v>7579</v>
      </c>
      <c r="E1389" s="32">
        <v/>
      </c>
      <c r="F1389" s="33">
        <v/>
      </c>
      <c r="G1389" s="34">
        <v/>
      </c>
      <c r="H1389" s="35">
        <v>0</v>
      </c>
      <c r="I1389" s="36">
        <f>ROUND(PRODUCT(E1389:H1389),2)</f>
        <v>0.00</v>
      </c>
      <c r="J1389" s="32">
        <v/>
      </c>
      <c r="K1389" s="32">
        <f/>
        <v/>
      </c>
      <c r="L1389" s="32" t="s">
        <v/>
      </c>
      <c r="M1389" s="32" t="s">
        <v/>
      </c>
      <c r="N1389" s="32" t="s">
        <v/>
      </c>
      <!--$VAR_NUOVA_CELLA_PREZZI$-->
    </row>
    <row r="1390" spans="1:16" ht="10.5" customHeight="1" thickTop="1" thickBot="1">
      <c r="B1390" s="32" t="s">
        <v/>
      </c>
      <c r="C1390" s="23" t="s">
        <v/>
      </c>
      <c r="D1390" s="23" t="s">
        <v>7586</v>
      </c>
      <c r="E1390" s="32">
        <v>7.00</v>
      </c>
      <c r="F1390" s="33">
        <v>0.07</v>
      </c>
      <c r="G1390" s="34">
        <v>0.018</v>
      </c>
      <c r="H1390" s="35">
        <v>8000.000</v>
      </c>
      <c r="I1390" s="36">
        <f>ROUND(PRODUCT(E1390:H1390),2)</f>
        <v>70.56</v>
      </c>
      <c r="J1390" s="32">
        <v/>
      </c>
      <c r="K1390" s="32">
        <f/>
        <v/>
      </c>
      <c r="L1390" s="32" t="s">
        <v/>
      </c>
      <c r="M1390" s="32" t="s">
        <v/>
      </c>
      <c r="N1390" s="32" t="s">
        <v/>
      </c>
      <!--$VAR_NUOVA_CELLA_PREZZI$-->
    </row>
    <row r="1391" spans="1:16" ht="10.5" customHeight="1" thickTop="1" thickBot="1">
      <c r="B1391" s="32" t="s">
        <v/>
      </c>
      <c r="C1391" s="23" t="s">
        <v/>
      </c>
      <c r="D1391" s="23" t="s">
        <v>7593</v>
      </c>
      <c r="E1391" s="32">
        <v/>
      </c>
      <c r="F1391" s="33">
        <v/>
      </c>
      <c r="G1391" s="34">
        <v/>
      </c>
      <c r="H1391" s="35">
        <v>0</v>
      </c>
      <c r="I1391" s="36">
        <f>ROUND(PRODUCT(E1391:H1391),2)</f>
        <v>0.00</v>
      </c>
      <c r="J1391" s="32">
        <v/>
      </c>
      <c r="K1391" s="32">
        <f/>
        <v/>
      </c>
      <c r="L1391" s="32" t="s">
        <v/>
      </c>
      <c r="M1391" s="32" t="s">
        <v/>
      </c>
      <c r="N1391" s="32" t="s">
        <v/>
      </c>
      <!--$VAR_NUOVA_CELLA_PREZZI$-->
    </row>
    <row r="1392" spans="1:16" ht="10.5" customHeight="1" thickTop="1" thickBot="1">
      <c r="B1392" s="32" t="s">
        <v/>
      </c>
      <c r="C1392" s="23" t="s">
        <v/>
      </c>
      <c r="D1392" s="23" t="s">
        <v>7600</v>
      </c>
      <c r="E1392" s="32">
        <v>3.00</v>
      </c>
      <c r="F1392" s="33">
        <v>0.07</v>
      </c>
      <c r="G1392" s="34">
        <v>0.018</v>
      </c>
      <c r="H1392" s="35">
        <v>8000.000</v>
      </c>
      <c r="I1392" s="36">
        <f>ROUND(PRODUCT(E1392:H1392),2)</f>
        <v>30.24</v>
      </c>
      <c r="J1392" s="32">
        <v/>
      </c>
      <c r="K1392" s="32">
        <f/>
        <v/>
      </c>
      <c r="L1392" s="32" t="s">
        <v/>
      </c>
      <c r="M1392" s="32" t="s">
        <v/>
      </c>
      <c r="N1392" s="32" t="s">
        <v/>
      </c>
      <!--$VAR_NUOVA_CELLA_PREZZI$-->
    </row>
    <row r="1393" spans="1:16" ht="10.5" customHeight="1" thickTop="1" thickBot="1">
      <c r="B1393" s="32" t="s">
        <v/>
      </c>
      <c r="C1393" s="23" t="s">
        <v/>
      </c>
      <c r="D1393" s="23" t="s">
        <v>7607</v>
      </c>
      <c r="E1393" s="32">
        <v/>
      </c>
      <c r="F1393" s="33">
        <v/>
      </c>
      <c r="G1393" s="34">
        <v/>
      </c>
      <c r="H1393" s="35">
        <v>0</v>
      </c>
      <c r="I1393" s="36">
        <f>ROUND(PRODUCT(E1393:H1393),2)</f>
        <v>0.00</v>
      </c>
      <c r="J1393" s="32">
        <v/>
      </c>
      <c r="K1393" s="32">
        <f/>
        <v/>
      </c>
      <c r="L1393" s="32" t="s">
        <v/>
      </c>
      <c r="M1393" s="32" t="s">
        <v/>
      </c>
      <c r="N1393" s="32" t="s">
        <v/>
      </c>
      <!--$VAR_NUOVA_CELLA_PREZZI$-->
    </row>
    <row r="1394" spans="1:16" ht="10.5" customHeight="1" thickTop="1" thickBot="1">
      <c r="B1394" s="32" t="s">
        <v/>
      </c>
      <c r="C1394" s="23" t="s">
        <v/>
      </c>
      <c r="D1394" s="23" t="s">
        <v>7614</v>
      </c>
      <c r="E1394" s="32">
        <v/>
      </c>
      <c r="F1394" s="33">
        <v/>
      </c>
      <c r="G1394" s="34">
        <v/>
      </c>
      <c r="H1394" s="35">
        <v>0</v>
      </c>
      <c r="I1394" s="36">
        <f>ROUND(PRODUCT(E1394:H1394),2)</f>
        <v>0.00</v>
      </c>
      <c r="J1394" s="32">
        <v/>
      </c>
      <c r="K1394" s="32">
        <f/>
        <v/>
      </c>
      <c r="L1394" s="32" t="s">
        <v/>
      </c>
      <c r="M1394" s="32" t="s">
        <v/>
      </c>
      <c r="N1394" s="32" t="s">
        <v/>
      </c>
      <!--$VAR_NUOVA_CELLA_PREZZI$-->
    </row>
    <row r="1395" spans="1:16" ht="10.5" customHeight="1" thickTop="1" thickBot="1">
      <c r="B1395" s="32" t="s">
        <v/>
      </c>
      <c r="C1395" s="23" t="s">
        <v/>
      </c>
      <c r="D1395" s="23" t="s">
        <v>7621</v>
      </c>
      <c r="E1395" s="32">
        <v>6.00</v>
      </c>
      <c r="F1395" s="33">
        <v>0.07</v>
      </c>
      <c r="G1395" s="34">
        <v>0.018</v>
      </c>
      <c r="H1395" s="35">
        <v>8000.000</v>
      </c>
      <c r="I1395" s="36">
        <f>ROUND(PRODUCT(E1395:H1395),2)</f>
        <v>60.48</v>
      </c>
      <c r="J1395" s="32">
        <v/>
      </c>
      <c r="K1395" s="32">
        <f/>
        <v/>
      </c>
      <c r="L1395" s="32" t="s">
        <v/>
      </c>
      <c r="M1395" s="32" t="s">
        <v/>
      </c>
      <c r="N1395" s="32" t="s">
        <v/>
      </c>
      <!--$VAR_NUOVA_CELLA_PREZZI$-->
    </row>
    <row r="1396" spans="1:16" ht="10.5" customHeight="1" thickTop="1" thickBot="1">
      <c r="B1396" s="32" t="s">
        <v/>
      </c>
      <c r="C1396" s="23" t="s">
        <v/>
      </c>
      <c r="D1396" s="32" t="s">
        <v/>
      </c>
      <c r="E1396" s="32">
        <v/>
      </c>
      <c r="F1396" s="33">
        <v/>
      </c>
      <c r="G1396" s="34">
        <v/>
      </c>
      <c r="H1396" s="35">
        <v/>
      </c>
      <c r="I1396" s="36">
        <f/>
        <v/>
      </c>
      <c r="J1396" s="32">
        <v/>
      </c>
      <c r="K1396" s="32">
        <f/>
        <v/>
      </c>
      <c r="L1396" s="32" t="s">
        <v/>
      </c>
      <c r="M1396" s="32" t="s">
        <v/>
      </c>
      <c r="N1396" s="32" t="s">
        <v>7628</v>
      </c>
      <!--$VAR_NUOVA_CELLA_PREZZI$-->
    </row>
    <row r="1397" spans="1:16" ht="10.5" customHeight="1" thickTop="1" thickBot="1">
      <c r="B1397" s="32" t="s">
        <v/>
      </c>
      <c r="C1397" s="23" t="s">
        <v/>
      </c>
      <c r="D1397" s="32" t="s">
        <v>7629</v>
      </c>
      <c r="E1397" s="32">
        <v/>
      </c>
      <c r="F1397" s="33">
        <v/>
      </c>
      <c r="G1397" s="34">
        <v/>
      </c>
      <c r="H1397" s="35">
        <v/>
      </c>
      <c r="I1397" s="36">
        <f>ROUND(SUM(I1386:I1396),2)</f>
        <v>161.28</v>
      </c>
      <c r="J1397" s="32">
        <v>10.02</v>
      </c>
      <c r="K1397" s="32">
        <f>ROUND(PRODUCT(I1397:J1397),2)</f>
        <v>1616.03</v>
      </c>
      <c r="L1397" s="32" t="s">
        <v/>
      </c>
      <c r="M1397" s="32" t="s">
        <v/>
      </c>
      <c r="N1397" s="32" t="s">
        <v/>
      </c>
      <!--$VAR_NUOVA_CELLA_PREZZI$-->
    </row>
    <row r="1398" spans="1:16" ht="10.5" customHeight="1" thickTop="1" thickBot="1">
      <c r="B1398" s="32" t="s">
        <v/>
      </c>
      <c r="C1398" s="23" t="s">
        <v/>
      </c>
      <c r="D1398" s="32" t="s">
        <v>7635</v>
      </c>
      <c r="E1398" s="32">
        <v/>
      </c>
      <c r="F1398" s="33">
        <v/>
      </c>
      <c r="G1398" s="34">
        <v/>
      </c>
      <c r="H1398" s="35">
        <v/>
      </c>
      <c r="I1398" s="36">
        <f/>
        <v/>
      </c>
      <c r="J1398" s="32">
        <v/>
      </c>
      <c r="K1398" s="32">
        <f/>
        <v/>
      </c>
      <c r="L1398" s="32" t="s">
        <v/>
      </c>
      <c r="M1398" s="32" t="s">
        <v/>
      </c>
      <c r="N1398" s="32" t="s">
        <v/>
      </c>
      <!--$VAR_NUOVA_CELLA_PREZZI$-->
    </row>
    <row r="1399" spans="1:16" ht="37.6666666666667" customHeight="1" thickTop="1" thickBot="1">
      <c r="B1399" s="32" t="s">
        <v>7636</v>
      </c>
      <c r="C1399" s="23" t="s">
        <v>7637</v>
      </c>
      <c r="D1399" s="62" t="s">
        <v>7638</v>
      </c>
      <c r="E1399" s="32">
        <v/>
      </c>
      <c r="F1399" s="33">
        <v/>
      </c>
      <c r="G1399" s="34">
        <v/>
      </c>
      <c r="H1399" s="35">
        <v/>
      </c>
      <c r="I1399" s="36">
        <f/>
        <v/>
      </c>
      <c r="J1399" s="32">
        <v/>
      </c>
      <c r="K1399" s="32">
        <f/>
        <v/>
      </c>
      <c r="L1399" s="32" t="s">
        <v/>
      </c>
      <c r="M1399" s="32" t="s">
        <v/>
      </c>
      <c r="N1399" s="32" t="s">
        <v/>
      </c>
      <!--$VAR_NUOVA_CELLA_PREZZI$-->
    </row>
    <row r="1400" spans="1:16" ht="10.5" customHeight="1" thickTop="1" thickBot="1">
      <c r="B1400" s="32" t="s">
        <v/>
      </c>
      <c r="C1400" s="23" t="s">
        <v/>
      </c>
      <c r="D1400" s="23" t="s">
        <v>7639</v>
      </c>
      <c r="E1400" s="32">
        <v/>
      </c>
      <c r="F1400" s="33">
        <v/>
      </c>
      <c r="G1400" s="34">
        <v/>
      </c>
      <c r="H1400" s="35">
        <v/>
      </c>
      <c r="I1400" s="36">
        <f/>
        <v/>
      </c>
      <c r="J1400" s="32">
        <v/>
      </c>
      <c r="K1400" s="32">
        <f/>
        <v/>
      </c>
      <c r="L1400" s="32" t="s">
        <v/>
      </c>
      <c r="M1400" s="32" t="s">
        <v/>
      </c>
      <c r="N1400" s="32" t="s">
        <v/>
      </c>
      <!--$VAR_NUOVA_CELLA_PREZZI$-->
    </row>
    <row r="1401" spans="1:16" ht="10.5" customHeight="1" thickTop="1" thickBot="1">
      <c r="B1401" s="32" t="s">
        <v/>
      </c>
      <c r="C1401" s="23" t="s">
        <v/>
      </c>
      <c r="D1401" s="23" t="s">
        <v>7640</v>
      </c>
      <c r="E1401" s="32">
        <v/>
      </c>
      <c r="F1401" s="33">
        <v/>
      </c>
      <c r="G1401" s="34">
        <v/>
      </c>
      <c r="H1401" s="35">
        <v>0</v>
      </c>
      <c r="I1401" s="36">
        <f>ROUND(PRODUCT(E1401:H1401),2)</f>
        <v>0.00</v>
      </c>
      <c r="J1401" s="32">
        <v/>
      </c>
      <c r="K1401" s="32">
        <f/>
        <v/>
      </c>
      <c r="L1401" s="32" t="s">
        <v/>
      </c>
      <c r="M1401" s="32" t="s">
        <v/>
      </c>
      <c r="N1401" s="32" t="s">
        <v/>
      </c>
      <!--$VAR_NUOVA_CELLA_PREZZI$-->
    </row>
    <row r="1402" spans="1:16" ht="10.5" customHeight="1" thickTop="1" thickBot="1">
      <c r="B1402" s="32" t="s">
        <v/>
      </c>
      <c r="C1402" s="23" t="s">
        <v/>
      </c>
      <c r="D1402" s="23" t="s">
        <v>7647</v>
      </c>
      <c r="E1402" s="32">
        <v/>
      </c>
      <c r="F1402" s="33">
        <v/>
      </c>
      <c r="G1402" s="34">
        <v/>
      </c>
      <c r="H1402" s="35">
        <v>0</v>
      </c>
      <c r="I1402" s="36">
        <f>ROUND(PRODUCT(E1402:H1402),2)</f>
        <v>0.00</v>
      </c>
      <c r="J1402" s="32">
        <v/>
      </c>
      <c r="K1402" s="32">
        <f/>
        <v/>
      </c>
      <c r="L1402" s="32" t="s">
        <v/>
      </c>
      <c r="M1402" s="32" t="s">
        <v/>
      </c>
      <c r="N1402" s="32" t="s">
        <v/>
      </c>
      <!--$VAR_NUOVA_CELLA_PREZZI$-->
    </row>
    <row r="1403" spans="1:16" ht="10.5" customHeight="1" thickTop="1" thickBot="1">
      <c r="B1403" s="32" t="s">
        <v/>
      </c>
      <c r="C1403" s="23" t="s">
        <v/>
      </c>
      <c r="D1403" s="23" t="s">
        <v>7654</v>
      </c>
      <c r="E1403" s="32">
        <v/>
      </c>
      <c r="F1403" s="33">
        <v/>
      </c>
      <c r="G1403" s="34">
        <v/>
      </c>
      <c r="H1403" s="35">
        <v>0</v>
      </c>
      <c r="I1403" s="36">
        <f>ROUND(PRODUCT(E1403:H1403),2)</f>
        <v>0.00</v>
      </c>
      <c r="J1403" s="32">
        <v/>
      </c>
      <c r="K1403" s="32">
        <f/>
        <v/>
      </c>
      <c r="L1403" s="32" t="s">
        <v/>
      </c>
      <c r="M1403" s="32" t="s">
        <v/>
      </c>
      <c r="N1403" s="32" t="s">
        <v/>
      </c>
      <!--$VAR_NUOVA_CELLA_PREZZI$-->
    </row>
    <row r="1404" spans="1:16" ht="10.5" customHeight="1" thickTop="1" thickBot="1">
      <c r="B1404" s="32" t="s">
        <v/>
      </c>
      <c r="C1404" s="23" t="s">
        <v/>
      </c>
      <c r="D1404" s="23" t="s">
        <v>7661</v>
      </c>
      <c r="E1404" s="32">
        <v>7.00</v>
      </c>
      <c r="F1404" s="33">
        <v>0.50</v>
      </c>
      <c r="G1404" s="34">
        <v/>
      </c>
      <c r="H1404" s="35">
        <v/>
      </c>
      <c r="I1404" s="36">
        <f>ROUND(PRODUCT(E1404:H1404),2)</f>
        <v>3.50</v>
      </c>
      <c r="J1404" s="32">
        <v/>
      </c>
      <c r="K1404" s="32">
        <f/>
        <v/>
      </c>
      <c r="L1404" s="32" t="s">
        <v/>
      </c>
      <c r="M1404" s="32" t="s">
        <v/>
      </c>
      <c r="N1404" s="32" t="s">
        <v/>
      </c>
      <!--$VAR_NUOVA_CELLA_PREZZI$-->
    </row>
    <row r="1405" spans="1:16" ht="10.5" customHeight="1" thickTop="1" thickBot="1">
      <c r="B1405" s="32" t="s">
        <v/>
      </c>
      <c r="C1405" s="23" t="s">
        <v/>
      </c>
      <c r="D1405" s="23" t="s">
        <v>7668</v>
      </c>
      <c r="E1405" s="32">
        <v/>
      </c>
      <c r="F1405" s="33">
        <v/>
      </c>
      <c r="G1405" s="34">
        <v/>
      </c>
      <c r="H1405" s="35">
        <v>0</v>
      </c>
      <c r="I1405" s="36">
        <f>ROUND(PRODUCT(E1405:H1405),2)</f>
        <v>0.00</v>
      </c>
      <c r="J1405" s="32">
        <v/>
      </c>
      <c r="K1405" s="32">
        <f/>
        <v/>
      </c>
      <c r="L1405" s="32" t="s">
        <v/>
      </c>
      <c r="M1405" s="32" t="s">
        <v/>
      </c>
      <c r="N1405" s="32" t="s">
        <v/>
      </c>
      <!--$VAR_NUOVA_CELLA_PREZZI$-->
    </row>
    <row r="1406" spans="1:16" ht="10.5" customHeight="1" thickTop="1" thickBot="1">
      <c r="B1406" s="32" t="s">
        <v/>
      </c>
      <c r="C1406" s="23" t="s">
        <v/>
      </c>
      <c r="D1406" s="23" t="s">
        <v>7675</v>
      </c>
      <c r="E1406" s="32">
        <v>3.00</v>
      </c>
      <c r="F1406" s="33">
        <v>0.50</v>
      </c>
      <c r="G1406" s="34">
        <v/>
      </c>
      <c r="H1406" s="35">
        <v/>
      </c>
      <c r="I1406" s="36">
        <f>ROUND(PRODUCT(E1406:H1406),2)</f>
        <v>1.50</v>
      </c>
      <c r="J1406" s="32">
        <v/>
      </c>
      <c r="K1406" s="32">
        <f/>
        <v/>
      </c>
      <c r="L1406" s="32" t="s">
        <v/>
      </c>
      <c r="M1406" s="32" t="s">
        <v/>
      </c>
      <c r="N1406" s="32" t="s">
        <v/>
      </c>
      <!--$VAR_NUOVA_CELLA_PREZZI$-->
    </row>
    <row r="1407" spans="1:16" ht="10.5" customHeight="1" thickTop="1" thickBot="1">
      <c r="B1407" s="32" t="s">
        <v/>
      </c>
      <c r="C1407" s="23" t="s">
        <v/>
      </c>
      <c r="D1407" s="23" t="s">
        <v>7682</v>
      </c>
      <c r="E1407" s="32">
        <v/>
      </c>
      <c r="F1407" s="33">
        <v/>
      </c>
      <c r="G1407" s="34">
        <v/>
      </c>
      <c r="H1407" s="35">
        <v>0</v>
      </c>
      <c r="I1407" s="36">
        <f>ROUND(PRODUCT(E1407:H1407),2)</f>
        <v>0.00</v>
      </c>
      <c r="J1407" s="32">
        <v/>
      </c>
      <c r="K1407" s="32">
        <f/>
        <v/>
      </c>
      <c r="L1407" s="32" t="s">
        <v/>
      </c>
      <c r="M1407" s="32" t="s">
        <v/>
      </c>
      <c r="N1407" s="32" t="s">
        <v/>
      </c>
      <!--$VAR_NUOVA_CELLA_PREZZI$-->
    </row>
    <row r="1408" spans="1:16" ht="10.5" customHeight="1" thickTop="1" thickBot="1">
      <c r="B1408" s="32" t="s">
        <v/>
      </c>
      <c r="C1408" s="23" t="s">
        <v/>
      </c>
      <c r="D1408" s="23" t="s">
        <v>7689</v>
      </c>
      <c r="E1408" s="32">
        <v/>
      </c>
      <c r="F1408" s="33">
        <v/>
      </c>
      <c r="G1408" s="34">
        <v/>
      </c>
      <c r="H1408" s="35">
        <v>0</v>
      </c>
      <c r="I1408" s="36">
        <f>ROUND(PRODUCT(E1408:H1408),2)</f>
        <v>0.00</v>
      </c>
      <c r="J1408" s="32">
        <v/>
      </c>
      <c r="K1408" s="32">
        <f/>
        <v/>
      </c>
      <c r="L1408" s="32" t="s">
        <v/>
      </c>
      <c r="M1408" s="32" t="s">
        <v/>
      </c>
      <c r="N1408" s="32" t="s">
        <v/>
      </c>
      <!--$VAR_NUOVA_CELLA_PREZZI$-->
    </row>
    <row r="1409" spans="1:16" ht="10.5" customHeight="1" thickTop="1" thickBot="1">
      <c r="B1409" s="32" t="s">
        <v/>
      </c>
      <c r="C1409" s="23" t="s">
        <v/>
      </c>
      <c r="D1409" s="23" t="s">
        <v>7696</v>
      </c>
      <c r="E1409" s="32">
        <v>6.00</v>
      </c>
      <c r="F1409" s="33">
        <v>0.50</v>
      </c>
      <c r="G1409" s="34">
        <v/>
      </c>
      <c r="H1409" s="35">
        <v/>
      </c>
      <c r="I1409" s="36">
        <f>ROUND(PRODUCT(E1409:H1409),2)</f>
        <v>3.00</v>
      </c>
      <c r="J1409" s="32">
        <v/>
      </c>
      <c r="K1409" s="32">
        <f/>
        <v/>
      </c>
      <c r="L1409" s="32" t="s">
        <v/>
      </c>
      <c r="M1409" s="32" t="s">
        <v/>
      </c>
      <c r="N1409" s="32" t="s">
        <v/>
      </c>
      <!--$VAR_NUOVA_CELLA_PREZZI$-->
    </row>
    <row r="1410" spans="1:16" ht="10.5" customHeight="1" thickTop="1" thickBot="1">
      <c r="B1410" s="32" t="s">
        <v/>
      </c>
      <c r="C1410" s="23" t="s">
        <v/>
      </c>
      <c r="D1410" s="32" t="s">
        <v/>
      </c>
      <c r="E1410" s="32">
        <v/>
      </c>
      <c r="F1410" s="33">
        <v/>
      </c>
      <c r="G1410" s="34">
        <v/>
      </c>
      <c r="H1410" s="35">
        <v/>
      </c>
      <c r="I1410" s="36">
        <f/>
        <v/>
      </c>
      <c r="J1410" s="32">
        <v/>
      </c>
      <c r="K1410" s="32">
        <f/>
        <v/>
      </c>
      <c r="L1410" s="32" t="s">
        <v/>
      </c>
      <c r="M1410" s="32" t="s">
        <v/>
      </c>
      <c r="N1410" s="32" t="s">
        <v>7703</v>
      </c>
      <!--$VAR_NUOVA_CELLA_PREZZI$-->
    </row>
    <row r="1411" spans="1:16" ht="10.5" customHeight="1" thickTop="1" thickBot="1">
      <c r="B1411" s="32" t="s">
        <v/>
      </c>
      <c r="C1411" s="23" t="s">
        <v/>
      </c>
      <c r="D1411" s="32" t="s">
        <v>7704</v>
      </c>
      <c r="E1411" s="32">
        <v/>
      </c>
      <c r="F1411" s="33">
        <v/>
      </c>
      <c r="G1411" s="34">
        <v/>
      </c>
      <c r="H1411" s="35">
        <v/>
      </c>
      <c r="I1411" s="36">
        <f>ROUND(SUM(I1400:I1410),2)</f>
        <v>8.00</v>
      </c>
      <c r="J1411" s="32">
        <v>21.44</v>
      </c>
      <c r="K1411" s="32">
        <f>ROUND(PRODUCT(I1411:J1411),2)</f>
        <v>171.52</v>
      </c>
      <c r="L1411" s="32" t="s">
        <v/>
      </c>
      <c r="M1411" s="32" t="s">
        <v/>
      </c>
      <c r="N1411" s="32" t="s">
        <v/>
      </c>
      <!--$VAR_NUOVA_CELLA_PREZZI$-->
    </row>
    <row r="1412" spans="1:16" ht="10.5" customHeight="1" thickTop="1" thickBot="1">
      <c r="B1412" s="32" t="s">
        <v/>
      </c>
      <c r="C1412" s="23" t="s">
        <v/>
      </c>
      <c r="D1412" s="32" t="s">
        <v>7710</v>
      </c>
      <c r="E1412" s="32">
        <v/>
      </c>
      <c r="F1412" s="33">
        <v/>
      </c>
      <c r="G1412" s="34">
        <v/>
      </c>
      <c r="H1412" s="35">
        <v/>
      </c>
      <c r="I1412" s="36">
        <f/>
        <v/>
      </c>
      <c r="J1412" s="32">
        <v/>
      </c>
      <c r="K1412" s="32">
        <f/>
        <v/>
      </c>
      <c r="L1412" s="32" t="s">
        <v/>
      </c>
      <c r="M1412" s="32" t="s">
        <v/>
      </c>
      <c r="N1412" s="32" t="s">
        <v/>
      </c>
      <!--$VAR_NUOVA_CELLA_PREZZI$-->
    </row>
    <row r="1413" spans="1:16" ht="208.166666666667" customHeight="1" thickTop="1" thickBot="1">
      <c r="B1413" s="32" t="s">
        <v>7711</v>
      </c>
      <c r="C1413" s="23" t="s">
        <v>7712</v>
      </c>
      <c r="D1413" s="62" t="s">
        <v>7713</v>
      </c>
      <c r="E1413" s="32">
        <v/>
      </c>
      <c r="F1413" s="33">
        <v/>
      </c>
      <c r="G1413" s="34">
        <v/>
      </c>
      <c r="H1413" s="35">
        <v/>
      </c>
      <c r="I1413" s="36">
        <f/>
        <v/>
      </c>
      <c r="J1413" s="32">
        <v/>
      </c>
      <c r="K1413" s="32">
        <f/>
        <v/>
      </c>
      <c r="L1413" s="32" t="s">
        <v/>
      </c>
      <c r="M1413" s="32" t="s">
        <v/>
      </c>
      <c r="N1413" s="32" t="s">
        <v/>
      </c>
      <!--$VAR_NUOVA_CELLA_PREZZI$-->
    </row>
    <row r="1414" spans="1:16" ht="10.5" customHeight="1" thickTop="1" thickBot="1">
      <c r="B1414" s="32" t="s">
        <v/>
      </c>
      <c r="C1414" s="23" t="s">
        <v/>
      </c>
      <c r="D1414" s="23" t="s">
        <v>7714</v>
      </c>
      <c r="E1414" s="32">
        <v/>
      </c>
      <c r="F1414" s="33">
        <v/>
      </c>
      <c r="G1414" s="34">
        <v/>
      </c>
      <c r="H1414" s="35">
        <v/>
      </c>
      <c r="I1414" s="36">
        <f/>
        <v/>
      </c>
      <c r="J1414" s="32">
        <v/>
      </c>
      <c r="K1414" s="32">
        <f/>
        <v/>
      </c>
      <c r="L1414" s="32" t="s">
        <v/>
      </c>
      <c r="M1414" s="32" t="s">
        <v/>
      </c>
      <c r="N1414" s="32" t="s">
        <v/>
      </c>
      <!--$VAR_NUOVA_CELLA_PREZZI$-->
    </row>
    <row r="1415" spans="1:16" ht="10.5" customHeight="1" thickTop="1" thickBot="1">
      <c r="B1415" s="32" t="s">
        <v/>
      </c>
      <c r="C1415" s="23" t="s">
        <v/>
      </c>
      <c r="D1415" s="23" t="s">
        <v>7715</v>
      </c>
      <c r="E1415" s="32">
        <v/>
      </c>
      <c r="F1415" s="33">
        <v/>
      </c>
      <c r="G1415" s="34">
        <v/>
      </c>
      <c r="H1415" s="35">
        <v>0</v>
      </c>
      <c r="I1415" s="36">
        <f>ROUND(PRODUCT(E1415:H1415),2)</f>
        <v>0.00</v>
      </c>
      <c r="J1415" s="32">
        <v/>
      </c>
      <c r="K1415" s="32">
        <f/>
        <v/>
      </c>
      <c r="L1415" s="32" t="s">
        <v/>
      </c>
      <c r="M1415" s="32" t="s">
        <v/>
      </c>
      <c r="N1415" s="32" t="s">
        <v/>
      </c>
      <!--$VAR_NUOVA_CELLA_PREZZI$-->
    </row>
    <row r="1416" spans="1:16" ht="10.5" customHeight="1" thickTop="1" thickBot="1">
      <c r="B1416" s="32" t="s">
        <v/>
      </c>
      <c r="C1416" s="23" t="s">
        <v/>
      </c>
      <c r="D1416" s="23" t="s">
        <v>7722</v>
      </c>
      <c r="E1416" s="32">
        <v/>
      </c>
      <c r="F1416" s="33">
        <v/>
      </c>
      <c r="G1416" s="34">
        <v/>
      </c>
      <c r="H1416" s="35">
        <v>0</v>
      </c>
      <c r="I1416" s="36">
        <f>ROUND(PRODUCT(E1416:H1416),2)</f>
        <v>0.00</v>
      </c>
      <c r="J1416" s="32">
        <v/>
      </c>
      <c r="K1416" s="32">
        <f/>
        <v/>
      </c>
      <c r="L1416" s="32" t="s">
        <v/>
      </c>
      <c r="M1416" s="32" t="s">
        <v/>
      </c>
      <c r="N1416" s="32" t="s">
        <v/>
      </c>
      <!--$VAR_NUOVA_CELLA_PREZZI$-->
    </row>
    <row r="1417" spans="1:16" ht="10.5" customHeight="1" thickTop="1" thickBot="1">
      <c r="B1417" s="32" t="s">
        <v/>
      </c>
      <c r="C1417" s="23" t="s">
        <v/>
      </c>
      <c r="D1417" s="23" t="s">
        <v>7729</v>
      </c>
      <c r="E1417" s="32">
        <v>16.00</v>
      </c>
      <c r="F1417" s="33">
        <v/>
      </c>
      <c r="G1417" s="34">
        <v/>
      </c>
      <c r="H1417" s="35">
        <v/>
      </c>
      <c r="I1417" s="36">
        <f>ROUND(PRODUCT(E1417:H1417),2)</f>
        <v>16.00</v>
      </c>
      <c r="J1417" s="32">
        <v/>
      </c>
      <c r="K1417" s="32">
        <f/>
        <v/>
      </c>
      <c r="L1417" s="32" t="s">
        <v/>
      </c>
      <c r="M1417" s="32" t="s">
        <v/>
      </c>
      <c r="N1417" s="32" t="s">
        <v/>
      </c>
      <!--$VAR_NUOVA_CELLA_PREZZI$-->
    </row>
    <row r="1418" spans="1:16" ht="10.5" customHeight="1" thickTop="1" thickBot="1">
      <c r="B1418" s="32" t="s">
        <v/>
      </c>
      <c r="C1418" s="23" t="s">
        <v/>
      </c>
      <c r="D1418" s="23" t="s">
        <v>7736</v>
      </c>
      <c r="E1418" s="32">
        <v/>
      </c>
      <c r="F1418" s="33">
        <v/>
      </c>
      <c r="G1418" s="34">
        <v/>
      </c>
      <c r="H1418" s="35">
        <v>0</v>
      </c>
      <c r="I1418" s="36">
        <f>ROUND(PRODUCT(E1418:H1418),2)</f>
        <v>0.00</v>
      </c>
      <c r="J1418" s="32">
        <v/>
      </c>
      <c r="K1418" s="32">
        <f/>
        <v/>
      </c>
      <c r="L1418" s="32" t="s">
        <v/>
      </c>
      <c r="M1418" s="32" t="s">
        <v/>
      </c>
      <c r="N1418" s="32" t="s">
        <v/>
      </c>
      <!--$VAR_NUOVA_CELLA_PREZZI$-->
    </row>
    <row r="1419" spans="1:16" ht="10.5" customHeight="1" thickTop="1" thickBot="1">
      <c r="B1419" s="32" t="s">
        <v/>
      </c>
      <c r="C1419" s="23" t="s">
        <v/>
      </c>
      <c r="D1419" s="23" t="s">
        <v>7743</v>
      </c>
      <c r="E1419" s="32">
        <v>4.00</v>
      </c>
      <c r="F1419" s="33">
        <v/>
      </c>
      <c r="G1419" s="34">
        <v/>
      </c>
      <c r="H1419" s="35">
        <v/>
      </c>
      <c r="I1419" s="36">
        <f>ROUND(PRODUCT(E1419:H1419),2)</f>
        <v>4.00</v>
      </c>
      <c r="J1419" s="32">
        <v/>
      </c>
      <c r="K1419" s="32">
        <f/>
        <v/>
      </c>
      <c r="L1419" s="32" t="s">
        <v/>
      </c>
      <c r="M1419" s="32" t="s">
        <v/>
      </c>
      <c r="N1419" s="32" t="s">
        <v/>
      </c>
      <!--$VAR_NUOVA_CELLA_PREZZI$-->
    </row>
    <row r="1420" spans="1:16" ht="10.5" customHeight="1" thickTop="1" thickBot="1">
      <c r="B1420" s="32" t="s">
        <v/>
      </c>
      <c r="C1420" s="23" t="s">
        <v/>
      </c>
      <c r="D1420" s="23" t="s">
        <v>7750</v>
      </c>
      <c r="E1420" s="32">
        <v/>
      </c>
      <c r="F1420" s="33">
        <v/>
      </c>
      <c r="G1420" s="34">
        <v/>
      </c>
      <c r="H1420" s="35">
        <v>0</v>
      </c>
      <c r="I1420" s="36">
        <f>ROUND(PRODUCT(E1420:H1420),2)</f>
        <v>0.00</v>
      </c>
      <c r="J1420" s="32">
        <v/>
      </c>
      <c r="K1420" s="32">
        <f/>
        <v/>
      </c>
      <c r="L1420" s="32" t="s">
        <v/>
      </c>
      <c r="M1420" s="32" t="s">
        <v/>
      </c>
      <c r="N1420" s="32" t="s">
        <v/>
      </c>
      <!--$VAR_NUOVA_CELLA_PREZZI$-->
    </row>
    <row r="1421" spans="1:16" ht="10.5" customHeight="1" thickTop="1" thickBot="1">
      <c r="B1421" s="32" t="s">
        <v/>
      </c>
      <c r="C1421" s="23" t="s">
        <v/>
      </c>
      <c r="D1421" s="23" t="s">
        <v>7757</v>
      </c>
      <c r="E1421" s="32">
        <v>3.00</v>
      </c>
      <c r="F1421" s="33">
        <v/>
      </c>
      <c r="G1421" s="34">
        <v/>
      </c>
      <c r="H1421" s="35">
        <v/>
      </c>
      <c r="I1421" s="36">
        <f>ROUND(PRODUCT(E1421:H1421),2)</f>
        <v>3.00</v>
      </c>
      <c r="J1421" s="32">
        <v/>
      </c>
      <c r="K1421" s="32">
        <f/>
        <v/>
      </c>
      <c r="L1421" s="32" t="s">
        <v/>
      </c>
      <c r="M1421" s="32" t="s">
        <v/>
      </c>
      <c r="N1421" s="32" t="s">
        <v/>
      </c>
      <!--$VAR_NUOVA_CELLA_PREZZI$-->
    </row>
    <row r="1422" spans="1:16" ht="10.5" customHeight="1" thickTop="1" thickBot="1">
      <c r="B1422" s="32" t="s">
        <v/>
      </c>
      <c r="C1422" s="23" t="s">
        <v/>
      </c>
      <c r="D1422" s="32" t="s">
        <v/>
      </c>
      <c r="E1422" s="32">
        <v/>
      </c>
      <c r="F1422" s="33">
        <v/>
      </c>
      <c r="G1422" s="34">
        <v/>
      </c>
      <c r="H1422" s="35">
        <v/>
      </c>
      <c r="I1422" s="36">
        <f/>
        <v/>
      </c>
      <c r="J1422" s="32">
        <v/>
      </c>
      <c r="K1422" s="32">
        <f/>
        <v/>
      </c>
      <c r="L1422" s="32" t="s">
        <v/>
      </c>
      <c r="M1422" s="32" t="s">
        <v/>
      </c>
      <c r="N1422" s="32" t="s">
        <v>7764</v>
      </c>
      <!--$VAR_NUOVA_CELLA_PREZZI$-->
    </row>
    <row r="1423" spans="1:16" ht="10.5" customHeight="1" thickTop="1" thickBot="1">
      <c r="B1423" s="32" t="s">
        <v/>
      </c>
      <c r="C1423" s="23" t="s">
        <v/>
      </c>
      <c r="D1423" s="32" t="s">
        <v>7765</v>
      </c>
      <c r="E1423" s="32">
        <v/>
      </c>
      <c r="F1423" s="33">
        <v/>
      </c>
      <c r="G1423" s="34">
        <v/>
      </c>
      <c r="H1423" s="35">
        <v/>
      </c>
      <c r="I1423" s="36">
        <f>ROUND(SUM(I1414:I1422),2)</f>
        <v>23.00</v>
      </c>
      <c r="J1423" s="32">
        <v>280.92</v>
      </c>
      <c r="K1423" s="32">
        <f>ROUND(PRODUCT(I1423:J1423),2)</f>
        <v>6461.16</v>
      </c>
      <c r="L1423" s="32" t="s">
        <v/>
      </c>
      <c r="M1423" s="32" t="s">
        <v/>
      </c>
      <c r="N1423" s="32" t="s">
        <v/>
      </c>
      <!--$VAR_NUOVA_CELLA_PREZZI$-->
    </row>
    <row r="1424" spans="1:16" ht="10.5" customHeight="1" thickTop="1" thickBot="1">
      <c r="B1424" s="32" t="s">
        <v/>
      </c>
      <c r="C1424" s="23" t="s">
        <v/>
      </c>
      <c r="D1424" s="32" t="s">
        <v>7771</v>
      </c>
      <c r="E1424" s="32">
        <v/>
      </c>
      <c r="F1424" s="33">
        <v/>
      </c>
      <c r="G1424" s="34">
        <v/>
      </c>
      <c r="H1424" s="35">
        <v/>
      </c>
      <c r="I1424" s="36">
        <f/>
        <v/>
      </c>
      <c r="J1424" s="32">
        <v/>
      </c>
      <c r="K1424" s="32">
        <f/>
        <v/>
      </c>
      <c r="L1424" s="32" t="s">
        <v/>
      </c>
      <c r="M1424" s="32" t="s">
        <v/>
      </c>
      <c r="N1424" s="32" t="s">
        <v/>
      </c>
      <!--$VAR_NUOVA_CELLA_PREZZI$-->
    </row>
    <row r="1425" spans="1:16" ht="64.8333333333333" customHeight="1" thickTop="1" thickBot="1">
      <c r="B1425" s="32" t="s">
        <v>7772</v>
      </c>
      <c r="C1425" s="23" t="s">
        <v>7773</v>
      </c>
      <c r="D1425" s="62" t="s">
        <v>7774</v>
      </c>
      <c r="E1425" s="32">
        <v/>
      </c>
      <c r="F1425" s="33">
        <v/>
      </c>
      <c r="G1425" s="34">
        <v/>
      </c>
      <c r="H1425" s="35">
        <v/>
      </c>
      <c r="I1425" s="36">
        <f/>
        <v/>
      </c>
      <c r="J1425" s="32">
        <v/>
      </c>
      <c r="K1425" s="32">
        <f/>
        <v/>
      </c>
      <c r="L1425" s="32" t="s">
        <v/>
      </c>
      <c r="M1425" s="32" t="s">
        <v/>
      </c>
      <c r="N1425" s="32" t="s">
        <v/>
      </c>
      <!--$VAR_NUOVA_CELLA_PREZZI$-->
    </row>
    <row r="1426" spans="1:16" ht="10.5" customHeight="1" thickTop="1" thickBot="1">
      <c r="B1426" s="32" t="s">
        <v/>
      </c>
      <c r="C1426" s="23" t="s">
        <v/>
      </c>
      <c r="D1426" s="23" t="s">
        <v>7775</v>
      </c>
      <c r="E1426" s="32">
        <v/>
      </c>
      <c r="F1426" s="33">
        <v/>
      </c>
      <c r="G1426" s="34">
        <v/>
      </c>
      <c r="H1426" s="35">
        <v/>
      </c>
      <c r="I1426" s="36">
        <f/>
        <v/>
      </c>
      <c r="J1426" s="32">
        <v/>
      </c>
      <c r="K1426" s="32">
        <f/>
        <v/>
      </c>
      <c r="L1426" s="32" t="s">
        <v/>
      </c>
      <c r="M1426" s="32" t="s">
        <v/>
      </c>
      <c r="N1426" s="32" t="s">
        <v/>
      </c>
      <!--$VAR_NUOVA_CELLA_PREZZI$-->
    </row>
    <row r="1427" spans="1:16" ht="10.5" customHeight="1" thickTop="1" thickBot="1">
      <c r="B1427" s="32" t="s">
        <v/>
      </c>
      <c r="C1427" s="23" t="s">
        <v/>
      </c>
      <c r="D1427" s="23" t="s">
        <v>7776</v>
      </c>
      <c r="E1427" s="32">
        <v/>
      </c>
      <c r="F1427" s="33">
        <v/>
      </c>
      <c r="G1427" s="34">
        <v/>
      </c>
      <c r="H1427" s="35">
        <v>0</v>
      </c>
      <c r="I1427" s="36">
        <f>ROUND(PRODUCT(E1427:H1427),2)</f>
        <v>0.00</v>
      </c>
      <c r="J1427" s="32">
        <v/>
      </c>
      <c r="K1427" s="32">
        <f/>
        <v/>
      </c>
      <c r="L1427" s="32" t="s">
        <v/>
      </c>
      <c r="M1427" s="32" t="s">
        <v/>
      </c>
      <c r="N1427" s="32" t="s">
        <v/>
      </c>
      <!--$VAR_NUOVA_CELLA_PREZZI$-->
    </row>
    <row r="1428" spans="1:16" ht="10.5" customHeight="1" thickTop="1" thickBot="1">
      <c r="B1428" s="32" t="s">
        <v/>
      </c>
      <c r="C1428" s="23" t="s">
        <v/>
      </c>
      <c r="D1428" s="23" t="s">
        <v>7783</v>
      </c>
      <c r="E1428" s="32">
        <v/>
      </c>
      <c r="F1428" s="33">
        <v/>
      </c>
      <c r="G1428" s="34">
        <v/>
      </c>
      <c r="H1428" s="35">
        <v>0</v>
      </c>
      <c r="I1428" s="36">
        <f>ROUND(PRODUCT(E1428:H1428),2)</f>
        <v>0.00</v>
      </c>
      <c r="J1428" s="32">
        <v/>
      </c>
      <c r="K1428" s="32">
        <f/>
        <v/>
      </c>
      <c r="L1428" s="32" t="s">
        <v/>
      </c>
      <c r="M1428" s="32" t="s">
        <v/>
      </c>
      <c r="N1428" s="32" t="s">
        <v/>
      </c>
      <!--$VAR_NUOVA_CELLA_PREZZI$-->
    </row>
    <row r="1429" spans="1:16" ht="10.5" customHeight="1" thickTop="1" thickBot="1">
      <c r="B1429" s="32" t="s">
        <v/>
      </c>
      <c r="C1429" s="23" t="s">
        <v/>
      </c>
      <c r="D1429" s="23" t="s">
        <v>7790</v>
      </c>
      <c r="E1429" s="32">
        <v/>
      </c>
      <c r="F1429" s="33">
        <v/>
      </c>
      <c r="G1429" s="34">
        <v/>
      </c>
      <c r="H1429" s="35">
        <v>0</v>
      </c>
      <c r="I1429" s="36">
        <f>ROUND(PRODUCT(E1429:H1429),2)</f>
        <v>0.00</v>
      </c>
      <c r="J1429" s="32">
        <v/>
      </c>
      <c r="K1429" s="32">
        <f/>
        <v/>
      </c>
      <c r="L1429" s="32" t="s">
        <v/>
      </c>
      <c r="M1429" s="32" t="s">
        <v/>
      </c>
      <c r="N1429" s="32" t="s">
        <v/>
      </c>
      <!--$VAR_NUOVA_CELLA_PREZZI$-->
    </row>
    <row r="1430" spans="1:16" ht="10.5" customHeight="1" thickTop="1" thickBot="1">
      <c r="B1430" s="32" t="s">
        <v/>
      </c>
      <c r="C1430" s="23" t="s">
        <v/>
      </c>
      <c r="D1430" s="23" t="s">
        <v>7797</v>
      </c>
      <c r="E1430" s="32">
        <v>13.00</v>
      </c>
      <c r="F1430" s="33">
        <v>0.50</v>
      </c>
      <c r="G1430" s="34">
        <v/>
      </c>
      <c r="H1430" s="35">
        <v/>
      </c>
      <c r="I1430" s="36">
        <f>ROUND(PRODUCT(E1430:H1430),2)</f>
        <v>6.50</v>
      </c>
      <c r="J1430" s="32">
        <v/>
      </c>
      <c r="K1430" s="32">
        <f/>
        <v/>
      </c>
      <c r="L1430" s="32" t="s">
        <v/>
      </c>
      <c r="M1430" s="32" t="s">
        <v/>
      </c>
      <c r="N1430" s="32" t="s">
        <v/>
      </c>
      <!--$VAR_NUOVA_CELLA_PREZZI$-->
    </row>
    <row r="1431" spans="1:16" ht="10.5" customHeight="1" thickTop="1" thickBot="1">
      <c r="B1431" s="32" t="s">
        <v/>
      </c>
      <c r="C1431" s="23" t="s">
        <v/>
      </c>
      <c r="D1431" s="23" t="s">
        <v>7804</v>
      </c>
      <c r="E1431" s="32">
        <v>4.00</v>
      </c>
      <c r="F1431" s="33">
        <v>0.35</v>
      </c>
      <c r="G1431" s="34">
        <v/>
      </c>
      <c r="H1431" s="35">
        <v/>
      </c>
      <c r="I1431" s="36">
        <f>ROUND(PRODUCT(E1431:H1431),2)</f>
        <v>1.40</v>
      </c>
      <c r="J1431" s="32">
        <v/>
      </c>
      <c r="K1431" s="32">
        <f/>
        <v/>
      </c>
      <c r="L1431" s="32" t="s">
        <v/>
      </c>
      <c r="M1431" s="32" t="s">
        <v/>
      </c>
      <c r="N1431" s="32" t="s">
        <v/>
      </c>
      <!--$VAR_NUOVA_CELLA_PREZZI$-->
    </row>
    <row r="1432" spans="1:16" ht="10.5" customHeight="1" thickTop="1" thickBot="1">
      <c r="B1432" s="32" t="s">
        <v/>
      </c>
      <c r="C1432" s="23" t="s">
        <v/>
      </c>
      <c r="D1432" s="23" t="s">
        <v>7811</v>
      </c>
      <c r="E1432" s="32">
        <v/>
      </c>
      <c r="F1432" s="33">
        <v/>
      </c>
      <c r="G1432" s="34">
        <v/>
      </c>
      <c r="H1432" s="35">
        <v>0</v>
      </c>
      <c r="I1432" s="36">
        <f>ROUND(PRODUCT(E1432:H1432),2)</f>
        <v>0.00</v>
      </c>
      <c r="J1432" s="32">
        <v/>
      </c>
      <c r="K1432" s="32">
        <f/>
        <v/>
      </c>
      <c r="L1432" s="32" t="s">
        <v/>
      </c>
      <c r="M1432" s="32" t="s">
        <v/>
      </c>
      <c r="N1432" s="32" t="s">
        <v/>
      </c>
      <!--$VAR_NUOVA_CELLA_PREZZI$-->
    </row>
    <row r="1433" spans="1:16" ht="10.5" customHeight="1" thickTop="1" thickBot="1">
      <c r="B1433" s="32" t="s">
        <v/>
      </c>
      <c r="C1433" s="23" t="s">
        <v/>
      </c>
      <c r="D1433" s="23" t="s">
        <v>7818</v>
      </c>
      <c r="E1433" s="32">
        <v/>
      </c>
      <c r="F1433" s="33">
        <v/>
      </c>
      <c r="G1433" s="34">
        <v/>
      </c>
      <c r="H1433" s="35">
        <v>0</v>
      </c>
      <c r="I1433" s="36">
        <f>ROUND(PRODUCT(E1433:H1433),2)</f>
        <v>0.00</v>
      </c>
      <c r="J1433" s="32">
        <v/>
      </c>
      <c r="K1433" s="32">
        <f/>
        <v/>
      </c>
      <c r="L1433" s="32" t="s">
        <v/>
      </c>
      <c r="M1433" s="32" t="s">
        <v/>
      </c>
      <c r="N1433" s="32" t="s">
        <v/>
      </c>
      <!--$VAR_NUOVA_CELLA_PREZZI$-->
    </row>
    <row r="1434" spans="1:16" ht="10.5" customHeight="1" thickTop="1" thickBot="1">
      <c r="B1434" s="32" t="s">
        <v/>
      </c>
      <c r="C1434" s="23" t="s">
        <v/>
      </c>
      <c r="D1434" s="23" t="s">
        <v>7825</v>
      </c>
      <c r="E1434" s="32">
        <v>26.00</v>
      </c>
      <c r="F1434" s="33">
        <v>0.15</v>
      </c>
      <c r="G1434" s="34">
        <v/>
      </c>
      <c r="H1434" s="35">
        <v/>
      </c>
      <c r="I1434" s="36">
        <f>ROUND(PRODUCT(E1434:H1434),2)</f>
        <v>3.90</v>
      </c>
      <c r="J1434" s="32">
        <v/>
      </c>
      <c r="K1434" s="32">
        <f/>
        <v/>
      </c>
      <c r="L1434" s="32" t="s">
        <v/>
      </c>
      <c r="M1434" s="32" t="s">
        <v/>
      </c>
      <c r="N1434" s="32" t="s">
        <v/>
      </c>
      <!--$VAR_NUOVA_CELLA_PREZZI$-->
    </row>
    <row r="1435" spans="1:16" ht="10.5" customHeight="1" thickTop="1" thickBot="1">
      <c r="B1435" s="32" t="s">
        <v/>
      </c>
      <c r="C1435" s="23" t="s">
        <v/>
      </c>
      <c r="D1435" s="23" t="s">
        <v>7832</v>
      </c>
      <c r="E1435" s="32">
        <v>8.00</v>
      </c>
      <c r="F1435" s="33">
        <v>0.15</v>
      </c>
      <c r="G1435" s="34">
        <v/>
      </c>
      <c r="H1435" s="35">
        <v/>
      </c>
      <c r="I1435" s="36">
        <f>ROUND(PRODUCT(E1435:H1435),2)</f>
        <v>1.20</v>
      </c>
      <c r="J1435" s="32">
        <v/>
      </c>
      <c r="K1435" s="32">
        <f/>
        <v/>
      </c>
      <c r="L1435" s="32" t="s">
        <v/>
      </c>
      <c r="M1435" s="32" t="s">
        <v/>
      </c>
      <c r="N1435" s="32" t="s">
        <v/>
      </c>
      <!--$VAR_NUOVA_CELLA_PREZZI$-->
    </row>
    <row r="1436" spans="1:16" ht="10.5" customHeight="1" thickTop="1" thickBot="1">
      <c r="B1436" s="32" t="s">
        <v/>
      </c>
      <c r="C1436" s="23" t="s">
        <v/>
      </c>
      <c r="D1436" s="23" t="s">
        <v>7839</v>
      </c>
      <c r="E1436" s="32">
        <v/>
      </c>
      <c r="F1436" s="33">
        <v/>
      </c>
      <c r="G1436" s="34">
        <v/>
      </c>
      <c r="H1436" s="35">
        <v>0</v>
      </c>
      <c r="I1436" s="36">
        <f>ROUND(PRODUCT(E1436:H1436),2)</f>
        <v>0.00</v>
      </c>
      <c r="J1436" s="32">
        <v/>
      </c>
      <c r="K1436" s="32">
        <f/>
        <v/>
      </c>
      <c r="L1436" s="32" t="s">
        <v/>
      </c>
      <c r="M1436" s="32" t="s">
        <v/>
      </c>
      <c r="N1436" s="32" t="s">
        <v/>
      </c>
      <!--$VAR_NUOVA_CELLA_PREZZI$-->
    </row>
    <row r="1437" spans="1:16" ht="10.5" customHeight="1" thickTop="1" thickBot="1">
      <c r="B1437" s="32" t="s">
        <v/>
      </c>
      <c r="C1437" s="23" t="s">
        <v/>
      </c>
      <c r="D1437" s="23" t="s">
        <v>7846</v>
      </c>
      <c r="E1437" s="32">
        <v>2.00</v>
      </c>
      <c r="F1437" s="33">
        <v>0.15</v>
      </c>
      <c r="G1437" s="34">
        <v/>
      </c>
      <c r="H1437" s="35">
        <v/>
      </c>
      <c r="I1437" s="36">
        <f>ROUND(PRODUCT(E1437:H1437),2)</f>
        <v>0.30</v>
      </c>
      <c r="J1437" s="32">
        <v/>
      </c>
      <c r="K1437" s="32">
        <f/>
        <v/>
      </c>
      <c r="L1437" s="32" t="s">
        <v/>
      </c>
      <c r="M1437" s="32" t="s">
        <v/>
      </c>
      <c r="N1437" s="32" t="s">
        <v/>
      </c>
      <!--$VAR_NUOVA_CELLA_PREZZI$-->
    </row>
    <row r="1438" spans="1:16" ht="10.5" customHeight="1" thickTop="1" thickBot="1">
      <c r="B1438" s="32" t="s">
        <v/>
      </c>
      <c r="C1438" s="23" t="s">
        <v/>
      </c>
      <c r="D1438" s="23" t="s">
        <v>7853</v>
      </c>
      <c r="E1438" s="32">
        <v>12.00</v>
      </c>
      <c r="F1438" s="33">
        <v>0.15</v>
      </c>
      <c r="G1438" s="34">
        <v/>
      </c>
      <c r="H1438" s="35">
        <v/>
      </c>
      <c r="I1438" s="36">
        <f>ROUND(PRODUCT(E1438:H1438),2)</f>
        <v>1.80</v>
      </c>
      <c r="J1438" s="32">
        <v/>
      </c>
      <c r="K1438" s="32">
        <f/>
        <v/>
      </c>
      <c r="L1438" s="32" t="s">
        <v/>
      </c>
      <c r="M1438" s="32" t="s">
        <v/>
      </c>
      <c r="N1438" s="32" t="s">
        <v/>
      </c>
      <!--$VAR_NUOVA_CELLA_PREZZI$-->
    </row>
    <row r="1439" spans="1:16" ht="10.5" customHeight="1" thickTop="1" thickBot="1">
      <c r="B1439" s="32" t="s">
        <v/>
      </c>
      <c r="C1439" s="23" t="s">
        <v/>
      </c>
      <c r="D1439" s="23" t="s">
        <v>7860</v>
      </c>
      <c r="E1439" s="32">
        <v>2.00</v>
      </c>
      <c r="F1439" s="33">
        <v>0.15</v>
      </c>
      <c r="G1439" s="34">
        <v/>
      </c>
      <c r="H1439" s="35">
        <v/>
      </c>
      <c r="I1439" s="36">
        <f>ROUND(PRODUCT(E1439:H1439),2)</f>
        <v>0.30</v>
      </c>
      <c r="J1439" s="32">
        <v/>
      </c>
      <c r="K1439" s="32">
        <f/>
        <v/>
      </c>
      <c r="L1439" s="32" t="s">
        <v/>
      </c>
      <c r="M1439" s="32" t="s">
        <v/>
      </c>
      <c r="N1439" s="32" t="s">
        <v/>
      </c>
      <!--$VAR_NUOVA_CELLA_PREZZI$-->
    </row>
    <row r="1440" spans="1:16" ht="10.5" customHeight="1" thickTop="1" thickBot="1">
      <c r="B1440" s="32" t="s">
        <v/>
      </c>
      <c r="C1440" s="23" t="s">
        <v/>
      </c>
      <c r="D1440" s="23" t="s">
        <v>7867</v>
      </c>
      <c r="E1440" s="32">
        <v>6.00</v>
      </c>
      <c r="F1440" s="33">
        <v>0.15</v>
      </c>
      <c r="G1440" s="34">
        <v/>
      </c>
      <c r="H1440" s="35">
        <v/>
      </c>
      <c r="I1440" s="36">
        <f>ROUND(PRODUCT(E1440:H1440),2)</f>
        <v>0.90</v>
      </c>
      <c r="J1440" s="32">
        <v/>
      </c>
      <c r="K1440" s="32">
        <f/>
        <v/>
      </c>
      <c r="L1440" s="32" t="s">
        <v/>
      </c>
      <c r="M1440" s="32" t="s">
        <v/>
      </c>
      <c r="N1440" s="32" t="s">
        <v/>
      </c>
      <!--$VAR_NUOVA_CELLA_PREZZI$-->
    </row>
    <row r="1441" spans="1:16" ht="10.5" customHeight="1" thickTop="1" thickBot="1">
      <c r="B1441" s="32" t="s">
        <v/>
      </c>
      <c r="C1441" s="23" t="s">
        <v/>
      </c>
      <c r="D1441" s="23" t="s">
        <v>7874</v>
      </c>
      <c r="E1441" s="32">
        <v>6.00</v>
      </c>
      <c r="F1441" s="33">
        <v>0.15</v>
      </c>
      <c r="G1441" s="34">
        <v/>
      </c>
      <c r="H1441" s="35">
        <v/>
      </c>
      <c r="I1441" s="36">
        <f>ROUND(PRODUCT(E1441:H1441),2)</f>
        <v>0.90</v>
      </c>
      <c r="J1441" s="32">
        <v/>
      </c>
      <c r="K1441" s="32">
        <f/>
        <v/>
      </c>
      <c r="L1441" s="32" t="s">
        <v/>
      </c>
      <c r="M1441" s="32" t="s">
        <v/>
      </c>
      <c r="N1441" s="32" t="s">
        <v/>
      </c>
      <!--$VAR_NUOVA_CELLA_PREZZI$-->
    </row>
    <row r="1442" spans="1:16" ht="10.5" customHeight="1" thickTop="1" thickBot="1">
      <c r="B1442" s="32" t="s">
        <v/>
      </c>
      <c r="C1442" s="23" t="s">
        <v/>
      </c>
      <c r="D1442" s="23" t="s">
        <v>7881</v>
      </c>
      <c r="E1442" s="32">
        <v>6.00</v>
      </c>
      <c r="F1442" s="33">
        <v>0.15</v>
      </c>
      <c r="G1442" s="34">
        <v/>
      </c>
      <c r="H1442" s="35">
        <v/>
      </c>
      <c r="I1442" s="36">
        <f>ROUND(PRODUCT(E1442:H1442),2)</f>
        <v>0.90</v>
      </c>
      <c r="J1442" s="32">
        <v/>
      </c>
      <c r="K1442" s="32">
        <f/>
        <v/>
      </c>
      <c r="L1442" s="32" t="s">
        <v/>
      </c>
      <c r="M1442" s="32" t="s">
        <v/>
      </c>
      <c r="N1442" s="32" t="s">
        <v/>
      </c>
      <!--$VAR_NUOVA_CELLA_PREZZI$-->
    </row>
    <row r="1443" spans="1:16" ht="10.5" customHeight="1" thickTop="1" thickBot="1">
      <c r="B1443" s="32" t="s">
        <v/>
      </c>
      <c r="C1443" s="23" t="s">
        <v/>
      </c>
      <c r="D1443" s="23" t="s">
        <v>7888</v>
      </c>
      <c r="E1443" s="32">
        <v>6.00</v>
      </c>
      <c r="F1443" s="33">
        <v>0.15</v>
      </c>
      <c r="G1443" s="34">
        <v/>
      </c>
      <c r="H1443" s="35">
        <v/>
      </c>
      <c r="I1443" s="36">
        <f>ROUND(PRODUCT(E1443:H1443),2)</f>
        <v>0.90</v>
      </c>
      <c r="J1443" s="32">
        <v/>
      </c>
      <c r="K1443" s="32">
        <f/>
        <v/>
      </c>
      <c r="L1443" s="32" t="s">
        <v/>
      </c>
      <c r="M1443" s="32" t="s">
        <v/>
      </c>
      <c r="N1443" s="32" t="s">
        <v/>
      </c>
      <!--$VAR_NUOVA_CELLA_PREZZI$-->
    </row>
    <row r="1444" spans="1:16" ht="10.5" customHeight="1" thickTop="1" thickBot="1">
      <c r="B1444" s="32" t="s">
        <v/>
      </c>
      <c r="C1444" s="23" t="s">
        <v/>
      </c>
      <c r="D1444" s="23" t="s">
        <v>7895</v>
      </c>
      <c r="E1444" s="32">
        <v/>
      </c>
      <c r="F1444" s="33">
        <v/>
      </c>
      <c r="G1444" s="34">
        <v/>
      </c>
      <c r="H1444" s="35">
        <v>0</v>
      </c>
      <c r="I1444" s="36">
        <f>ROUND(PRODUCT(E1444:H1444),2)</f>
        <v>0.00</v>
      </c>
      <c r="J1444" s="32">
        <v/>
      </c>
      <c r="K1444" s="32">
        <f/>
        <v/>
      </c>
      <c r="L1444" s="32" t="s">
        <v/>
      </c>
      <c r="M1444" s="32" t="s">
        <v/>
      </c>
      <c r="N1444" s="32" t="s">
        <v/>
      </c>
      <!--$VAR_NUOVA_CELLA_PREZZI$-->
    </row>
    <row r="1445" spans="1:16" ht="10.5" customHeight="1" thickTop="1" thickBot="1">
      <c r="B1445" s="32" t="s">
        <v/>
      </c>
      <c r="C1445" s="23" t="s">
        <v/>
      </c>
      <c r="D1445" s="23" t="s">
        <v>7902</v>
      </c>
      <c r="E1445" s="32">
        <v>12.00</v>
      </c>
      <c r="F1445" s="33">
        <v>0.15</v>
      </c>
      <c r="G1445" s="34">
        <v/>
      </c>
      <c r="H1445" s="35">
        <v/>
      </c>
      <c r="I1445" s="36">
        <f>ROUND(PRODUCT(E1445:H1445),2)</f>
        <v>1.80</v>
      </c>
      <c r="J1445" s="32">
        <v/>
      </c>
      <c r="K1445" s="32">
        <f/>
        <v/>
      </c>
      <c r="L1445" s="32" t="s">
        <v/>
      </c>
      <c r="M1445" s="32" t="s">
        <v/>
      </c>
      <c r="N1445" s="32" t="s">
        <v/>
      </c>
      <!--$VAR_NUOVA_CELLA_PREZZI$-->
    </row>
    <row r="1446" spans="1:16" ht="10.5" customHeight="1" thickTop="1" thickBot="1">
      <c r="B1446" s="32" t="s">
        <v/>
      </c>
      <c r="C1446" s="23" t="s">
        <v/>
      </c>
      <c r="D1446" s="23" t="s">
        <v>7909</v>
      </c>
      <c r="E1446" s="32">
        <v>6.00</v>
      </c>
      <c r="F1446" s="33">
        <v>0.15</v>
      </c>
      <c r="G1446" s="34">
        <v/>
      </c>
      <c r="H1446" s="35">
        <v/>
      </c>
      <c r="I1446" s="36">
        <f>ROUND(PRODUCT(E1446:H1446),2)</f>
        <v>0.90</v>
      </c>
      <c r="J1446" s="32">
        <v/>
      </c>
      <c r="K1446" s="32">
        <f/>
        <v/>
      </c>
      <c r="L1446" s="32" t="s">
        <v/>
      </c>
      <c r="M1446" s="32" t="s">
        <v/>
      </c>
      <c r="N1446" s="32" t="s">
        <v/>
      </c>
      <!--$VAR_NUOVA_CELLA_PREZZI$-->
    </row>
    <row r="1447" spans="1:16" ht="10.5" customHeight="1" thickTop="1" thickBot="1">
      <c r="B1447" s="32" t="s">
        <v/>
      </c>
      <c r="C1447" s="23" t="s">
        <v/>
      </c>
      <c r="D1447" s="23" t="s">
        <v>7916</v>
      </c>
      <c r="E1447" s="32">
        <v>22.00</v>
      </c>
      <c r="F1447" s="33">
        <v>0.15</v>
      </c>
      <c r="G1447" s="34">
        <v/>
      </c>
      <c r="H1447" s="35">
        <v/>
      </c>
      <c r="I1447" s="36">
        <f>ROUND(PRODUCT(E1447:H1447),2)</f>
        <v>3.30</v>
      </c>
      <c r="J1447" s="32">
        <v/>
      </c>
      <c r="K1447" s="32">
        <f/>
        <v/>
      </c>
      <c r="L1447" s="32" t="s">
        <v/>
      </c>
      <c r="M1447" s="32" t="s">
        <v/>
      </c>
      <c r="N1447" s="32" t="s">
        <v/>
      </c>
      <!--$VAR_NUOVA_CELLA_PREZZI$-->
    </row>
    <row r="1448" spans="1:16" ht="10.5" customHeight="1" thickTop="1" thickBot="1">
      <c r="B1448" s="32" t="s">
        <v/>
      </c>
      <c r="C1448" s="23" t="s">
        <v/>
      </c>
      <c r="D1448" s="32" t="s">
        <v/>
      </c>
      <c r="E1448" s="32">
        <v/>
      </c>
      <c r="F1448" s="33">
        <v/>
      </c>
      <c r="G1448" s="34">
        <v/>
      </c>
      <c r="H1448" s="35">
        <v/>
      </c>
      <c r="I1448" s="36">
        <f/>
        <v/>
      </c>
      <c r="J1448" s="32">
        <v/>
      </c>
      <c r="K1448" s="32">
        <f/>
        <v/>
      </c>
      <c r="L1448" s="32" t="s">
        <v/>
      </c>
      <c r="M1448" s="32" t="s">
        <v/>
      </c>
      <c r="N1448" s="32" t="s">
        <v>7923</v>
      </c>
      <!--$VAR_NUOVA_CELLA_PREZZI$-->
    </row>
    <row r="1449" spans="1:16" ht="10.5" customHeight="1" thickTop="1" thickBot="1">
      <c r="B1449" s="32" t="s">
        <v/>
      </c>
      <c r="C1449" s="23" t="s">
        <v/>
      </c>
      <c r="D1449" s="32" t="s">
        <v>7924</v>
      </c>
      <c r="E1449" s="32">
        <v/>
      </c>
      <c r="F1449" s="33">
        <v/>
      </c>
      <c r="G1449" s="34">
        <v/>
      </c>
      <c r="H1449" s="35">
        <v/>
      </c>
      <c r="I1449" s="36">
        <f>ROUND(SUM(I1426:I1448),2)</f>
        <v>25.00</v>
      </c>
      <c r="J1449" s="32">
        <v>48.00</v>
      </c>
      <c r="K1449" s="32">
        <f>ROUND(PRODUCT(I1449:J1449),2)</f>
        <v>1200.00</v>
      </c>
      <c r="L1449" s="32" t="s">
        <v/>
      </c>
      <c r="M1449" s="32" t="s">
        <v/>
      </c>
      <c r="N1449" s="32" t="s">
        <v/>
      </c>
      <!--$VAR_NUOVA_CELLA_PREZZI$-->
    </row>
    <row r="1450" spans="1:16" ht="10.5" customHeight="1" thickTop="1" thickBot="1">
      <c r="B1450" s="32" t="s">
        <v/>
      </c>
      <c r="C1450" s="23" t="s">
        <v/>
      </c>
      <c r="D1450" s="32" t="s">
        <v>7930</v>
      </c>
      <c r="E1450" s="32">
        <v/>
      </c>
      <c r="F1450" s="33">
        <v/>
      </c>
      <c r="G1450" s="34">
        <v/>
      </c>
      <c r="H1450" s="35">
        <v/>
      </c>
      <c r="I1450" s="36">
        <f/>
        <v/>
      </c>
      <c r="J1450" s="32">
        <v/>
      </c>
      <c r="K1450" s="32">
        <f/>
        <v/>
      </c>
      <c r="L1450" s="32" t="s">
        <v/>
      </c>
      <c r="M1450" s="32" t="s">
        <v/>
      </c>
      <c r="N1450" s="32" t="s">
        <v/>
      </c>
      <!--$VAR_NUOVA_CELLA_PREZZI$-->
    </row>
    <row r="1451" spans="1:16" ht="109.5" customHeight="1" thickTop="1" thickBot="1">
      <c r="B1451" s="32" t="s">
        <v>7931</v>
      </c>
      <c r="C1451" s="23" t="s">
        <v>7932</v>
      </c>
      <c r="D1451" s="62" t="s">
        <v>7933</v>
      </c>
      <c r="E1451" s="32">
        <v/>
      </c>
      <c r="F1451" s="33">
        <v/>
      </c>
      <c r="G1451" s="34">
        <v/>
      </c>
      <c r="H1451" s="35">
        <v/>
      </c>
      <c r="I1451" s="36">
        <f/>
        <v/>
      </c>
      <c r="J1451" s="32">
        <v/>
      </c>
      <c r="K1451" s="32">
        <f/>
        <v/>
      </c>
      <c r="L1451" s="32" t="s">
        <v/>
      </c>
      <c r="M1451" s="32" t="s">
        <v/>
      </c>
      <c r="N1451" s="32" t="s">
        <v/>
      </c>
      <!--$VAR_NUOVA_CELLA_PREZZI$-->
    </row>
    <row r="1452" spans="1:16" ht="10.5" customHeight="1" thickTop="1" thickBot="1">
      <c r="B1452" s="32" t="s">
        <v/>
      </c>
      <c r="C1452" s="23" t="s">
        <v/>
      </c>
      <c r="D1452" s="23" t="s">
        <v>7934</v>
      </c>
      <c r="E1452" s="32">
        <v/>
      </c>
      <c r="F1452" s="33">
        <v/>
      </c>
      <c r="G1452" s="34">
        <v/>
      </c>
      <c r="H1452" s="35">
        <v/>
      </c>
      <c r="I1452" s="36">
        <f/>
        <v/>
      </c>
      <c r="J1452" s="32">
        <v/>
      </c>
      <c r="K1452" s="32">
        <f/>
        <v/>
      </c>
      <c r="L1452" s="32" t="s">
        <v/>
      </c>
      <c r="M1452" s="32" t="s">
        <v/>
      </c>
      <c r="N1452" s="32" t="s">
        <v/>
      </c>
      <!--$VAR_NUOVA_CELLA_PREZZI$-->
    </row>
    <row r="1453" spans="1:16" ht="10.5" customHeight="1" thickTop="1" thickBot="1">
      <c r="B1453" s="32" t="s">
        <v/>
      </c>
      <c r="C1453" s="23" t="s">
        <v/>
      </c>
      <c r="D1453" s="23" t="s">
        <v>7935</v>
      </c>
      <c r="E1453" s="32">
        <v/>
      </c>
      <c r="F1453" s="33">
        <v/>
      </c>
      <c r="G1453" s="34">
        <v/>
      </c>
      <c r="H1453" s="35">
        <v>0</v>
      </c>
      <c r="I1453" s="36">
        <f>ROUND(PRODUCT(E1453:H1453),2)</f>
        <v>0.00</v>
      </c>
      <c r="J1453" s="32">
        <v/>
      </c>
      <c r="K1453" s="32">
        <f/>
        <v/>
      </c>
      <c r="L1453" s="32" t="s">
        <v/>
      </c>
      <c r="M1453" s="32" t="s">
        <v/>
      </c>
      <c r="N1453" s="32" t="s">
        <v/>
      </c>
      <!--$VAR_NUOVA_CELLA_PREZZI$-->
    </row>
    <row r="1454" spans="1:16" ht="10.5" customHeight="1" thickTop="1" thickBot="1">
      <c r="B1454" s="32" t="s">
        <v/>
      </c>
      <c r="C1454" s="23" t="s">
        <v/>
      </c>
      <c r="D1454" s="23" t="s">
        <v>7942</v>
      </c>
      <c r="E1454" s="32">
        <v/>
      </c>
      <c r="F1454" s="33">
        <v/>
      </c>
      <c r="G1454" s="34">
        <v/>
      </c>
      <c r="H1454" s="35">
        <v>0</v>
      </c>
      <c r="I1454" s="36">
        <f>ROUND(PRODUCT(E1454:H1454),2)</f>
        <v>0.00</v>
      </c>
      <c r="J1454" s="32">
        <v/>
      </c>
      <c r="K1454" s="32">
        <f/>
        <v/>
      </c>
      <c r="L1454" s="32" t="s">
        <v/>
      </c>
      <c r="M1454" s="32" t="s">
        <v/>
      </c>
      <c r="N1454" s="32" t="s">
        <v/>
      </c>
      <!--$VAR_NUOVA_CELLA_PREZZI$-->
    </row>
    <row r="1455" spans="1:16" ht="10.5" customHeight="1" thickTop="1" thickBot="1">
      <c r="B1455" s="32" t="s">
        <v/>
      </c>
      <c r="C1455" s="23" t="s">
        <v/>
      </c>
      <c r="D1455" s="23" t="s">
        <v>7949</v>
      </c>
      <c r="E1455" s="32">
        <v/>
      </c>
      <c r="F1455" s="33">
        <v>14.40</v>
      </c>
      <c r="G1455" s="34">
        <v/>
      </c>
      <c r="H1455" s="35">
        <v>2.466</v>
      </c>
      <c r="I1455" s="36">
        <f>ROUND(PRODUCT(E1455:H1455),2)</f>
        <v>35.51</v>
      </c>
      <c r="J1455" s="32">
        <v/>
      </c>
      <c r="K1455" s="32">
        <f/>
        <v/>
      </c>
      <c r="L1455" s="32" t="s">
        <v/>
      </c>
      <c r="M1455" s="32" t="s">
        <v/>
      </c>
      <c r="N1455" s="32" t="s">
        <v/>
      </c>
      <!--$VAR_NUOVA_CELLA_PREZZI$-->
    </row>
    <row r="1456" spans="1:16" ht="10.5" customHeight="1" thickTop="1" thickBot="1">
      <c r="B1456" s="32" t="s">
        <v/>
      </c>
      <c r="C1456" s="23" t="s">
        <v/>
      </c>
      <c r="D1456" s="23" t="s">
        <v>7956</v>
      </c>
      <c r="E1456" s="32">
        <v/>
      </c>
      <c r="F1456" s="33">
        <v>14.40</v>
      </c>
      <c r="G1456" s="34">
        <v/>
      </c>
      <c r="H1456" s="35">
        <v>2.466</v>
      </c>
      <c r="I1456" s="36">
        <f>ROUND(PRODUCT(E1456:H1456),2)</f>
        <v>35.51</v>
      </c>
      <c r="J1456" s="32">
        <v/>
      </c>
      <c r="K1456" s="32">
        <f/>
        <v/>
      </c>
      <c r="L1456" s="32" t="s">
        <v/>
      </c>
      <c r="M1456" s="32" t="s">
        <v/>
      </c>
      <c r="N1456" s="32" t="s">
        <v/>
      </c>
      <!--$VAR_NUOVA_CELLA_PREZZI$-->
    </row>
    <row r="1457" spans="1:16" ht="10.5" customHeight="1" thickTop="1" thickBot="1">
      <c r="B1457" s="32" t="s">
        <v/>
      </c>
      <c r="C1457" s="23" t="s">
        <v/>
      </c>
      <c r="D1457" s="23" t="s">
        <v>7963</v>
      </c>
      <c r="E1457" s="32">
        <v/>
      </c>
      <c r="F1457" s="33">
        <v>14.30</v>
      </c>
      <c r="G1457" s="34">
        <v/>
      </c>
      <c r="H1457" s="35">
        <v>2.466</v>
      </c>
      <c r="I1457" s="36">
        <f>ROUND(PRODUCT(E1457:H1457),2)</f>
        <v>35.26</v>
      </c>
      <c r="J1457" s="32">
        <v/>
      </c>
      <c r="K1457" s="32">
        <f/>
        <v/>
      </c>
      <c r="L1457" s="32" t="s">
        <v/>
      </c>
      <c r="M1457" s="32" t="s">
        <v/>
      </c>
      <c r="N1457" s="32" t="s">
        <v/>
      </c>
      <!--$VAR_NUOVA_CELLA_PREZZI$-->
    </row>
    <row r="1458" spans="1:16" ht="10.5" customHeight="1" thickTop="1" thickBot="1">
      <c r="B1458" s="32" t="s">
        <v/>
      </c>
      <c r="C1458" s="23" t="s">
        <v/>
      </c>
      <c r="D1458" s="23" t="s">
        <v>7970</v>
      </c>
      <c r="E1458" s="32">
        <v/>
      </c>
      <c r="F1458" s="33">
        <v>5.70</v>
      </c>
      <c r="G1458" s="34">
        <v/>
      </c>
      <c r="H1458" s="35">
        <v>2.466</v>
      </c>
      <c r="I1458" s="36">
        <f>ROUND(PRODUCT(E1458:H1458),2)</f>
        <v>14.06</v>
      </c>
      <c r="J1458" s="32">
        <v/>
      </c>
      <c r="K1458" s="32">
        <f/>
        <v/>
      </c>
      <c r="L1458" s="32" t="s">
        <v/>
      </c>
      <c r="M1458" s="32" t="s">
        <v/>
      </c>
      <c r="N1458" s="32" t="s">
        <v/>
      </c>
      <!--$VAR_NUOVA_CELLA_PREZZI$-->
    </row>
    <row r="1459" spans="1:16" ht="10.5" customHeight="1" thickTop="1" thickBot="1">
      <c r="B1459" s="32" t="s">
        <v/>
      </c>
      <c r="C1459" s="23" t="s">
        <v/>
      </c>
      <c r="D1459" s="23" t="s">
        <v>7977</v>
      </c>
      <c r="E1459" s="32">
        <v/>
      </c>
      <c r="F1459" s="33">
        <v>5.70</v>
      </c>
      <c r="G1459" s="34">
        <v/>
      </c>
      <c r="H1459" s="35">
        <v>2.466</v>
      </c>
      <c r="I1459" s="36">
        <f>ROUND(PRODUCT(E1459:H1459),2)</f>
        <v>14.06</v>
      </c>
      <c r="J1459" s="32">
        <v/>
      </c>
      <c r="K1459" s="32">
        <f/>
        <v/>
      </c>
      <c r="L1459" s="32" t="s">
        <v/>
      </c>
      <c r="M1459" s="32" t="s">
        <v/>
      </c>
      <c r="N1459" s="32" t="s">
        <v/>
      </c>
      <!--$VAR_NUOVA_CELLA_PREZZI$-->
    </row>
    <row r="1460" spans="1:16" ht="10.5" customHeight="1" thickTop="1" thickBot="1">
      <c r="B1460" s="32" t="s">
        <v/>
      </c>
      <c r="C1460" s="23" t="s">
        <v/>
      </c>
      <c r="D1460" s="23" t="s">
        <v>7984</v>
      </c>
      <c r="E1460" s="32">
        <v/>
      </c>
      <c r="F1460" s="33">
        <v>8.44</v>
      </c>
      <c r="G1460" s="34">
        <v/>
      </c>
      <c r="H1460" s="35">
        <v>2.466</v>
      </c>
      <c r="I1460" s="36">
        <f>ROUND(PRODUCT(E1460:H1460),2)</f>
        <v>20.81</v>
      </c>
      <c r="J1460" s="32">
        <v/>
      </c>
      <c r="K1460" s="32">
        <f/>
        <v/>
      </c>
      <c r="L1460" s="32" t="s">
        <v/>
      </c>
      <c r="M1460" s="32" t="s">
        <v/>
      </c>
      <c r="N1460" s="32" t="s">
        <v/>
      </c>
      <!--$VAR_NUOVA_CELLA_PREZZI$-->
    </row>
    <row r="1461" spans="1:16" ht="10.5" customHeight="1" thickTop="1" thickBot="1">
      <c r="B1461" s="32" t="s">
        <v/>
      </c>
      <c r="C1461" s="23" t="s">
        <v/>
      </c>
      <c r="D1461" s="23" t="s">
        <v>7991</v>
      </c>
      <c r="E1461" s="32">
        <v/>
      </c>
      <c r="F1461" s="33">
        <v>11.82</v>
      </c>
      <c r="G1461" s="34">
        <v/>
      </c>
      <c r="H1461" s="35">
        <v>2.466</v>
      </c>
      <c r="I1461" s="36">
        <f>ROUND(PRODUCT(E1461:H1461),2)</f>
        <v>29.15</v>
      </c>
      <c r="J1461" s="32">
        <v/>
      </c>
      <c r="K1461" s="32">
        <f/>
        <v/>
      </c>
      <c r="L1461" s="32" t="s">
        <v/>
      </c>
      <c r="M1461" s="32" t="s">
        <v/>
      </c>
      <c r="N1461" s="32" t="s">
        <v/>
      </c>
      <!--$VAR_NUOVA_CELLA_PREZZI$-->
    </row>
    <row r="1462" spans="1:16" ht="10.5" customHeight="1" thickTop="1" thickBot="1">
      <c r="B1462" s="32" t="s">
        <v/>
      </c>
      <c r="C1462" s="23" t="s">
        <v/>
      </c>
      <c r="D1462" s="23" t="s">
        <v>7998</v>
      </c>
      <c r="E1462" s="32">
        <v/>
      </c>
      <c r="F1462" s="33">
        <v/>
      </c>
      <c r="G1462" s="34">
        <v/>
      </c>
      <c r="H1462" s="35">
        <v>0</v>
      </c>
      <c r="I1462" s="36">
        <f>ROUND(PRODUCT(E1462:H1462),2)</f>
        <v>0.00</v>
      </c>
      <c r="J1462" s="32">
        <v/>
      </c>
      <c r="K1462" s="32">
        <f/>
        <v/>
      </c>
      <c r="L1462" s="32" t="s">
        <v/>
      </c>
      <c r="M1462" s="32" t="s">
        <v/>
      </c>
      <c r="N1462" s="32" t="s">
        <v/>
      </c>
      <!--$VAR_NUOVA_CELLA_PREZZI$-->
    </row>
    <row r="1463" spans="1:16" ht="10.5" customHeight="1" thickTop="1" thickBot="1">
      <c r="B1463" s="32" t="s">
        <v/>
      </c>
      <c r="C1463" s="23" t="s">
        <v/>
      </c>
      <c r="D1463" s="23" t="s">
        <v>8005</v>
      </c>
      <c r="E1463" s="32">
        <v/>
      </c>
      <c r="F1463" s="33">
        <v>22.12</v>
      </c>
      <c r="G1463" s="34">
        <v/>
      </c>
      <c r="H1463" s="35">
        <v>2.466</v>
      </c>
      <c r="I1463" s="36">
        <f>ROUND(PRODUCT(E1463:H1463),2)</f>
        <v>54.55</v>
      </c>
      <c r="J1463" s="32">
        <v/>
      </c>
      <c r="K1463" s="32">
        <f/>
        <v/>
      </c>
      <c r="L1463" s="32" t="s">
        <v/>
      </c>
      <c r="M1463" s="32" t="s">
        <v/>
      </c>
      <c r="N1463" s="32" t="s">
        <v/>
      </c>
      <!--$VAR_NUOVA_CELLA_PREZZI$-->
    </row>
    <row r="1464" spans="1:16" ht="10.5" customHeight="1" thickTop="1" thickBot="1">
      <c r="B1464" s="32" t="s">
        <v/>
      </c>
      <c r="C1464" s="23" t="s">
        <v/>
      </c>
      <c r="D1464" s="23" t="s">
        <v>8012</v>
      </c>
      <c r="E1464" s="32">
        <v>3.00</v>
      </c>
      <c r="F1464" s="33">
        <v>5.14</v>
      </c>
      <c r="G1464" s="34">
        <v/>
      </c>
      <c r="H1464" s="35">
        <v>2.466</v>
      </c>
      <c r="I1464" s="36">
        <f>ROUND(PRODUCT(E1464:H1464),2)</f>
        <v>38.03</v>
      </c>
      <c r="J1464" s="32">
        <v/>
      </c>
      <c r="K1464" s="32">
        <f/>
        <v/>
      </c>
      <c r="L1464" s="32" t="s">
        <v/>
      </c>
      <c r="M1464" s="32" t="s">
        <v/>
      </c>
      <c r="N1464" s="32" t="s">
        <v/>
      </c>
      <!--$VAR_NUOVA_CELLA_PREZZI$-->
    </row>
    <row r="1465" spans="1:16" ht="10.5" customHeight="1" thickTop="1" thickBot="1">
      <c r="B1465" s="32" t="s">
        <v/>
      </c>
      <c r="C1465" s="23" t="s">
        <v/>
      </c>
      <c r="D1465" s="23" t="s">
        <v>8019</v>
      </c>
      <c r="E1465" s="32">
        <v>3.00</v>
      </c>
      <c r="F1465" s="33">
        <v>4.00</v>
      </c>
      <c r="G1465" s="34">
        <v/>
      </c>
      <c r="H1465" s="35">
        <v>2.466</v>
      </c>
      <c r="I1465" s="36">
        <f>ROUND(PRODUCT(E1465:H1465),2)</f>
        <v>29.59</v>
      </c>
      <c r="J1465" s="32">
        <v/>
      </c>
      <c r="K1465" s="32">
        <f/>
        <v/>
      </c>
      <c r="L1465" s="32" t="s">
        <v/>
      </c>
      <c r="M1465" s="32" t="s">
        <v/>
      </c>
      <c r="N1465" s="32" t="s">
        <v/>
      </c>
      <!--$VAR_NUOVA_CELLA_PREZZI$-->
    </row>
    <row r="1466" spans="1:16" ht="10.5" customHeight="1" thickTop="1" thickBot="1">
      <c r="B1466" s="32" t="s">
        <v/>
      </c>
      <c r="C1466" s="23" t="s">
        <v/>
      </c>
      <c r="D1466" s="23" t="s">
        <v>8026</v>
      </c>
      <c r="E1466" s="32">
        <v>2.00</v>
      </c>
      <c r="F1466" s="33">
        <v>10.45</v>
      </c>
      <c r="G1466" s="34">
        <v/>
      </c>
      <c r="H1466" s="35">
        <v>2.466</v>
      </c>
      <c r="I1466" s="36">
        <f>ROUND(PRODUCT(E1466:H1466),2)</f>
        <v>51.54</v>
      </c>
      <c r="J1466" s="32">
        <v/>
      </c>
      <c r="K1466" s="32">
        <f/>
        <v/>
      </c>
      <c r="L1466" s="32" t="s">
        <v/>
      </c>
      <c r="M1466" s="32" t="s">
        <v/>
      </c>
      <c r="N1466" s="32" t="s">
        <v/>
      </c>
      <!--$VAR_NUOVA_CELLA_PREZZI$-->
    </row>
    <row r="1467" spans="1:16" ht="10.5" customHeight="1" thickTop="1" thickBot="1">
      <c r="B1467" s="32" t="s">
        <v/>
      </c>
      <c r="C1467" s="23" t="s">
        <v/>
      </c>
      <c r="D1467" s="23" t="s">
        <v>8033</v>
      </c>
      <c r="E1467" s="32">
        <v>2.00</v>
      </c>
      <c r="F1467" s="33">
        <v>10.47</v>
      </c>
      <c r="G1467" s="34">
        <v/>
      </c>
      <c r="H1467" s="35">
        <v>2.466</v>
      </c>
      <c r="I1467" s="36">
        <f>ROUND(PRODUCT(E1467:H1467),2)</f>
        <v>51.64</v>
      </c>
      <c r="J1467" s="32">
        <v/>
      </c>
      <c r="K1467" s="32">
        <f/>
        <v/>
      </c>
      <c r="L1467" s="32" t="s">
        <v/>
      </c>
      <c r="M1467" s="32" t="s">
        <v/>
      </c>
      <c r="N1467" s="32" t="s">
        <v/>
      </c>
      <!--$VAR_NUOVA_CELLA_PREZZI$-->
    </row>
    <row r="1468" spans="1:16" ht="10.5" customHeight="1" thickTop="1" thickBot="1">
      <c r="B1468" s="32" t="s">
        <v/>
      </c>
      <c r="C1468" s="23" t="s">
        <v/>
      </c>
      <c r="D1468" s="23" t="s">
        <v>8040</v>
      </c>
      <c r="E1468" s="32">
        <v/>
      </c>
      <c r="F1468" s="33">
        <v>21.73</v>
      </c>
      <c r="G1468" s="34">
        <v/>
      </c>
      <c r="H1468" s="35">
        <v>2.466</v>
      </c>
      <c r="I1468" s="36">
        <f>ROUND(PRODUCT(E1468:H1468),2)</f>
        <v>53.59</v>
      </c>
      <c r="J1468" s="32">
        <v/>
      </c>
      <c r="K1468" s="32">
        <f/>
        <v/>
      </c>
      <c r="L1468" s="32" t="s">
        <v/>
      </c>
      <c r="M1468" s="32" t="s">
        <v/>
      </c>
      <c r="N1468" s="32" t="s">
        <v/>
      </c>
      <!--$VAR_NUOVA_CELLA_PREZZI$-->
    </row>
    <row r="1469" spans="1:16" ht="10.5" customHeight="1" thickTop="1" thickBot="1">
      <c r="B1469" s="32" t="s">
        <v/>
      </c>
      <c r="C1469" s="23" t="s">
        <v/>
      </c>
      <c r="D1469" s="23" t="s">
        <v>8047</v>
      </c>
      <c r="E1469" s="32">
        <v/>
      </c>
      <c r="F1469" s="33">
        <v>22.23</v>
      </c>
      <c r="G1469" s="34">
        <v/>
      </c>
      <c r="H1469" s="35">
        <v>2.466</v>
      </c>
      <c r="I1469" s="36">
        <f>ROUND(PRODUCT(E1469:H1469),2)</f>
        <v>54.82</v>
      </c>
      <c r="J1469" s="32">
        <v/>
      </c>
      <c r="K1469" s="32">
        <f/>
        <v/>
      </c>
      <c r="L1469" s="32" t="s">
        <v/>
      </c>
      <c r="M1469" s="32" t="s">
        <v/>
      </c>
      <c r="N1469" s="32" t="s">
        <v/>
      </c>
      <!--$VAR_NUOVA_CELLA_PREZZI$-->
    </row>
    <row r="1470" spans="1:16" ht="10.5" customHeight="1" thickTop="1" thickBot="1">
      <c r="B1470" s="32" t="s">
        <v/>
      </c>
      <c r="C1470" s="23" t="s">
        <v/>
      </c>
      <c r="D1470" s="23" t="s">
        <v>8054</v>
      </c>
      <c r="E1470" s="32">
        <v/>
      </c>
      <c r="F1470" s="33">
        <v>22.29</v>
      </c>
      <c r="G1470" s="34">
        <v/>
      </c>
      <c r="H1470" s="35">
        <v>2.466</v>
      </c>
      <c r="I1470" s="36">
        <f>ROUND(PRODUCT(E1470:H1470),2)</f>
        <v>54.97</v>
      </c>
      <c r="J1470" s="32">
        <v/>
      </c>
      <c r="K1470" s="32">
        <f/>
        <v/>
      </c>
      <c r="L1470" s="32" t="s">
        <v/>
      </c>
      <c r="M1470" s="32" t="s">
        <v/>
      </c>
      <c r="N1470" s="32" t="s">
        <v/>
      </c>
      <!--$VAR_NUOVA_CELLA_PREZZI$-->
    </row>
    <row r="1471" spans="1:16" ht="10.5" customHeight="1" thickTop="1" thickBot="1">
      <c r="B1471" s="32" t="s">
        <v/>
      </c>
      <c r="C1471" s="23" t="s">
        <v/>
      </c>
      <c r="D1471" s="23" t="s">
        <v>8061</v>
      </c>
      <c r="E1471" s="32">
        <v>2.00</v>
      </c>
      <c r="F1471" s="33">
        <v>6.60</v>
      </c>
      <c r="G1471" s="34">
        <v/>
      </c>
      <c r="H1471" s="35">
        <v>2.466</v>
      </c>
      <c r="I1471" s="36">
        <f>ROUND(PRODUCT(E1471:H1471),2)</f>
        <v>32.55</v>
      </c>
      <c r="J1471" s="32">
        <v/>
      </c>
      <c r="K1471" s="32">
        <f/>
        <v/>
      </c>
      <c r="L1471" s="32" t="s">
        <v/>
      </c>
      <c r="M1471" s="32" t="s">
        <v/>
      </c>
      <c r="N1471" s="32" t="s">
        <v/>
      </c>
      <!--$VAR_NUOVA_CELLA_PREZZI$-->
    </row>
    <row r="1472" spans="1:16" ht="10.5" customHeight="1" thickTop="1" thickBot="1">
      <c r="B1472" s="32" t="s">
        <v/>
      </c>
      <c r="C1472" s="23" t="s">
        <v/>
      </c>
      <c r="D1472" s="23" t="s">
        <v>8068</v>
      </c>
      <c r="E1472" s="32">
        <v>2.00</v>
      </c>
      <c r="F1472" s="33">
        <v>6.65</v>
      </c>
      <c r="G1472" s="34">
        <v/>
      </c>
      <c r="H1472" s="35">
        <v>2.466</v>
      </c>
      <c r="I1472" s="36">
        <f>ROUND(PRODUCT(E1472:H1472),2)</f>
        <v>32.80</v>
      </c>
      <c r="J1472" s="32">
        <v/>
      </c>
      <c r="K1472" s="32">
        <f/>
        <v/>
      </c>
      <c r="L1472" s="32" t="s">
        <v/>
      </c>
      <c r="M1472" s="32" t="s">
        <v/>
      </c>
      <c r="N1472" s="32" t="s">
        <v/>
      </c>
      <!--$VAR_NUOVA_CELLA_PREZZI$-->
    </row>
    <row r="1473" spans="1:16" ht="10.5" customHeight="1" thickTop="1" thickBot="1">
      <c r="B1473" s="32" t="s">
        <v/>
      </c>
      <c r="C1473" s="23" t="s">
        <v/>
      </c>
      <c r="D1473" s="23" t="s">
        <v>8075</v>
      </c>
      <c r="E1473" s="32">
        <v/>
      </c>
      <c r="F1473" s="33">
        <v>16.70</v>
      </c>
      <c r="G1473" s="34">
        <v/>
      </c>
      <c r="H1473" s="35">
        <v>2.466</v>
      </c>
      <c r="I1473" s="36">
        <f>ROUND(PRODUCT(E1473:H1473),2)</f>
        <v>41.18</v>
      </c>
      <c r="J1473" s="32">
        <v/>
      </c>
      <c r="K1473" s="32">
        <f/>
        <v/>
      </c>
      <c r="L1473" s="32" t="s">
        <v/>
      </c>
      <c r="M1473" s="32" t="s">
        <v/>
      </c>
      <c r="N1473" s="32" t="s">
        <v/>
      </c>
      <!--$VAR_NUOVA_CELLA_PREZZI$-->
    </row>
    <row r="1474" spans="1:16" ht="10.5" customHeight="1" thickTop="1" thickBot="1">
      <c r="B1474" s="32" t="s">
        <v/>
      </c>
      <c r="C1474" s="23" t="s">
        <v/>
      </c>
      <c r="D1474" s="23" t="s">
        <v>8082</v>
      </c>
      <c r="E1474" s="32">
        <v/>
      </c>
      <c r="F1474" s="33">
        <v>14.37</v>
      </c>
      <c r="G1474" s="34">
        <v/>
      </c>
      <c r="H1474" s="35">
        <v>2.466</v>
      </c>
      <c r="I1474" s="36">
        <f>ROUND(PRODUCT(E1474:H1474),2)</f>
        <v>35.44</v>
      </c>
      <c r="J1474" s="32">
        <v/>
      </c>
      <c r="K1474" s="32">
        <f/>
        <v/>
      </c>
      <c r="L1474" s="32" t="s">
        <v/>
      </c>
      <c r="M1474" s="32" t="s">
        <v/>
      </c>
      <c r="N1474" s="32" t="s">
        <v/>
      </c>
      <!--$VAR_NUOVA_CELLA_PREZZI$-->
    </row>
    <row r="1475" spans="1:16" ht="10.5" customHeight="1" thickTop="1" thickBot="1">
      <c r="B1475" s="32" t="s">
        <v/>
      </c>
      <c r="C1475" s="23" t="s">
        <v/>
      </c>
      <c r="D1475" s="23" t="s">
        <v>8089</v>
      </c>
      <c r="E1475" s="32">
        <v/>
      </c>
      <c r="F1475" s="33">
        <v>14.21</v>
      </c>
      <c r="G1475" s="34">
        <v/>
      </c>
      <c r="H1475" s="35">
        <v>2.466</v>
      </c>
      <c r="I1475" s="36">
        <f>ROUND(PRODUCT(E1475:H1475),2)</f>
        <v>35.04</v>
      </c>
      <c r="J1475" s="32">
        <v/>
      </c>
      <c r="K1475" s="32">
        <f/>
        <v/>
      </c>
      <c r="L1475" s="32" t="s">
        <v/>
      </c>
      <c r="M1475" s="32" t="s">
        <v/>
      </c>
      <c r="N1475" s="32" t="s">
        <v/>
      </c>
      <!--$VAR_NUOVA_CELLA_PREZZI$-->
    </row>
    <row r="1476" spans="1:16" ht="10.5" customHeight="1" thickTop="1" thickBot="1">
      <c r="B1476" s="32" t="s">
        <v/>
      </c>
      <c r="C1476" s="23" t="s">
        <v/>
      </c>
      <c r="D1476" s="23" t="s">
        <v>8096</v>
      </c>
      <c r="E1476" s="32">
        <v>2.00</v>
      </c>
      <c r="F1476" s="33">
        <v>5.70</v>
      </c>
      <c r="G1476" s="34">
        <v/>
      </c>
      <c r="H1476" s="35">
        <v>2.466</v>
      </c>
      <c r="I1476" s="36">
        <f>ROUND(PRODUCT(E1476:H1476),2)</f>
        <v>28.11</v>
      </c>
      <c r="J1476" s="32">
        <v/>
      </c>
      <c r="K1476" s="32">
        <f/>
        <v/>
      </c>
      <c r="L1476" s="32" t="s">
        <v/>
      </c>
      <c r="M1476" s="32" t="s">
        <v/>
      </c>
      <c r="N1476" s="32" t="s">
        <v/>
      </c>
      <!--$VAR_NUOVA_CELLA_PREZZI$-->
    </row>
    <row r="1477" spans="1:16" ht="10.5" customHeight="1" thickTop="1" thickBot="1">
      <c r="B1477" s="32" t="s">
        <v/>
      </c>
      <c r="C1477" s="23" t="s">
        <v/>
      </c>
      <c r="D1477" s="23" t="s">
        <v>8103</v>
      </c>
      <c r="E1477" s="32">
        <v>2.00</v>
      </c>
      <c r="F1477" s="33">
        <v>5.55</v>
      </c>
      <c r="G1477" s="34">
        <v/>
      </c>
      <c r="H1477" s="35">
        <v>2.466</v>
      </c>
      <c r="I1477" s="36">
        <f>ROUND(PRODUCT(E1477:H1477),2)</f>
        <v>27.37</v>
      </c>
      <c r="J1477" s="32">
        <v/>
      </c>
      <c r="K1477" s="32">
        <f/>
        <v/>
      </c>
      <c r="L1477" s="32" t="s">
        <v/>
      </c>
      <c r="M1477" s="32" t="s">
        <v/>
      </c>
      <c r="N1477" s="32" t="s">
        <v/>
      </c>
      <!--$VAR_NUOVA_CELLA_PREZZI$-->
    </row>
    <row r="1478" spans="1:16" ht="10.5" customHeight="1" thickTop="1" thickBot="1">
      <c r="B1478" s="32" t="s">
        <v/>
      </c>
      <c r="C1478" s="23" t="s">
        <v/>
      </c>
      <c r="D1478" s="32" t="s">
        <v/>
      </c>
      <c r="E1478" s="32">
        <v/>
      </c>
      <c r="F1478" s="33">
        <v/>
      </c>
      <c r="G1478" s="34">
        <v/>
      </c>
      <c r="H1478" s="35">
        <v/>
      </c>
      <c r="I1478" s="36">
        <f/>
        <v/>
      </c>
      <c r="J1478" s="32">
        <v/>
      </c>
      <c r="K1478" s="32">
        <f/>
        <v/>
      </c>
      <c r="L1478" s="32" t="s">
        <v/>
      </c>
      <c r="M1478" s="32" t="s">
        <v/>
      </c>
      <c r="N1478" s="32" t="s">
        <v>8110</v>
      </c>
      <!--$VAR_NUOVA_CELLA_PREZZI$-->
    </row>
    <row r="1479" spans="1:16" ht="10.5" customHeight="1" thickTop="1" thickBot="1">
      <c r="B1479" s="32" t="s">
        <v/>
      </c>
      <c r="C1479" s="23" t="s">
        <v/>
      </c>
      <c r="D1479" s="32" t="s">
        <v>8111</v>
      </c>
      <c r="E1479" s="32">
        <v/>
      </c>
      <c r="F1479" s="33">
        <v/>
      </c>
      <c r="G1479" s="34">
        <v/>
      </c>
      <c r="H1479" s="35">
        <v/>
      </c>
      <c r="I1479" s="36">
        <f>ROUND(SUM(I1452:I1478),2)</f>
        <v>805.58</v>
      </c>
      <c r="J1479" s="32">
        <v>12.03</v>
      </c>
      <c r="K1479" s="32">
        <f>ROUND(PRODUCT(I1479:J1479),2)</f>
        <v>9691.13</v>
      </c>
      <c r="L1479" s="32" t="s">
        <v/>
      </c>
      <c r="M1479" s="32" t="s">
        <v/>
      </c>
      <c r="N1479" s="32" t="s">
        <v/>
      </c>
      <!--$VAR_NUOVA_CELLA_PREZZI$-->
    </row>
    <row r="1480" spans="1:16" ht="10.5" customHeight="1" thickTop="1" thickBot="1">
      <c r="B1480" s="32" t="s">
        <v/>
      </c>
      <c r="C1480" s="23" t="s">
        <v/>
      </c>
      <c r="D1480" s="32" t="s">
        <v>8117</v>
      </c>
      <c r="E1480" s="32">
        <v/>
      </c>
      <c r="F1480" s="33">
        <v/>
      </c>
      <c r="G1480" s="34">
        <v/>
      </c>
      <c r="H1480" s="35">
        <v/>
      </c>
      <c r="I1480" s="36">
        <f/>
        <v/>
      </c>
      <c r="J1480" s="32">
        <v/>
      </c>
      <c r="K1480" s="32">
        <f/>
        <v/>
      </c>
      <c r="L1480" s="32" t="s">
        <v/>
      </c>
      <c r="M1480" s="32" t="s">
        <v/>
      </c>
      <c r="N1480" s="32" t="s">
        <v/>
      </c>
      <!--$VAR_NUOVA_CELLA_PREZZI$-->
    </row>
    <row r="1481" spans="1:16" ht="156.5" customHeight="1" thickTop="1" thickBot="1">
      <c r="B1481" s="32" t="s">
        <v>8118</v>
      </c>
      <c r="C1481" s="23" t="s">
        <v>8119</v>
      </c>
      <c r="D1481" s="62" t="s">
        <v>8120</v>
      </c>
      <c r="E1481" s="32">
        <v/>
      </c>
      <c r="F1481" s="33">
        <v/>
      </c>
      <c r="G1481" s="34">
        <v/>
      </c>
      <c r="H1481" s="35">
        <v/>
      </c>
      <c r="I1481" s="36">
        <f/>
        <v/>
      </c>
      <c r="J1481" s="32">
        <v/>
      </c>
      <c r="K1481" s="32">
        <f/>
        <v/>
      </c>
      <c r="L1481" s="32" t="s">
        <v/>
      </c>
      <c r="M1481" s="32" t="s">
        <v/>
      </c>
      <c r="N1481" s="32" t="s">
        <v/>
      </c>
      <!--$VAR_NUOVA_CELLA_PREZZI$-->
    </row>
    <row r="1482" spans="1:16" ht="10.5" customHeight="1" thickTop="1" thickBot="1">
      <c r="B1482" s="32" t="s">
        <v/>
      </c>
      <c r="C1482" s="23" t="s">
        <v/>
      </c>
      <c r="D1482" s="23" t="s">
        <v>8121</v>
      </c>
      <c r="E1482" s="32">
        <v/>
      </c>
      <c r="F1482" s="33">
        <v/>
      </c>
      <c r="G1482" s="34">
        <v/>
      </c>
      <c r="H1482" s="35">
        <v/>
      </c>
      <c r="I1482" s="36">
        <f/>
        <v/>
      </c>
      <c r="J1482" s="32">
        <v/>
      </c>
      <c r="K1482" s="32">
        <f/>
        <v/>
      </c>
      <c r="L1482" s="32" t="s">
        <v/>
      </c>
      <c r="M1482" s="32" t="s">
        <v/>
      </c>
      <c r="N1482" s="32" t="s">
        <v/>
      </c>
      <!--$VAR_NUOVA_CELLA_PREZZI$-->
    </row>
    <row r="1483" spans="1:16" ht="10.5" customHeight="1" thickTop="1" thickBot="1">
      <c r="B1483" s="32" t="s">
        <v/>
      </c>
      <c r="C1483" s="23" t="s">
        <v/>
      </c>
      <c r="D1483" s="23" t="s">
        <v>8122</v>
      </c>
      <c r="E1483" s="32">
        <v/>
      </c>
      <c r="F1483" s="33">
        <v/>
      </c>
      <c r="G1483" s="34">
        <v/>
      </c>
      <c r="H1483" s="35">
        <v>0</v>
      </c>
      <c r="I1483" s="36">
        <f>ROUND(PRODUCT(E1483:H1483),2)</f>
        <v>0.00</v>
      </c>
      <c r="J1483" s="32">
        <v/>
      </c>
      <c r="K1483" s="32">
        <f/>
        <v/>
      </c>
      <c r="L1483" s="32" t="s">
        <v/>
      </c>
      <c r="M1483" s="32" t="s">
        <v/>
      </c>
      <c r="N1483" s="32" t="s">
        <v/>
      </c>
      <!--$VAR_NUOVA_CELLA_PREZZI$-->
    </row>
    <row r="1484" spans="1:16" ht="10.5" customHeight="1" thickTop="1" thickBot="1">
      <c r="B1484" s="32" t="s">
        <v/>
      </c>
      <c r="C1484" s="23" t="s">
        <v/>
      </c>
      <c r="D1484" s="23" t="s">
        <v>8129</v>
      </c>
      <c r="E1484" s="32">
        <v>16.00</v>
      </c>
      <c r="F1484" s="33">
        <v/>
      </c>
      <c r="G1484" s="34">
        <v/>
      </c>
      <c r="H1484" s="35">
        <v/>
      </c>
      <c r="I1484" s="36">
        <f>ROUND(PRODUCT(E1484:H1484),2)</f>
        <v>16.00</v>
      </c>
      <c r="J1484" s="32">
        <v/>
      </c>
      <c r="K1484" s="32">
        <f/>
        <v/>
      </c>
      <c r="L1484" s="32" t="s">
        <v/>
      </c>
      <c r="M1484" s="32" t="s">
        <v/>
      </c>
      <c r="N1484" s="32" t="s">
        <v/>
      </c>
      <!--$VAR_NUOVA_CELLA_PREZZI$-->
    </row>
    <row r="1485" spans="1:16" ht="10.5" customHeight="1" thickTop="1" thickBot="1">
      <c r="B1485" s="32" t="s">
        <v/>
      </c>
      <c r="C1485" s="23" t="s">
        <v/>
      </c>
      <c r="D1485" s="32" t="s">
        <v/>
      </c>
      <c r="E1485" s="32">
        <v/>
      </c>
      <c r="F1485" s="33">
        <v/>
      </c>
      <c r="G1485" s="34">
        <v/>
      </c>
      <c r="H1485" s="35">
        <v/>
      </c>
      <c r="I1485" s="36">
        <f/>
        <v/>
      </c>
      <c r="J1485" s="32">
        <v/>
      </c>
      <c r="K1485" s="32">
        <f/>
        <v/>
      </c>
      <c r="L1485" s="32" t="s">
        <v/>
      </c>
      <c r="M1485" s="32" t="s">
        <v/>
      </c>
      <c r="N1485" s="32" t="s">
        <v>8136</v>
      </c>
      <!--$VAR_NUOVA_CELLA_PREZZI$-->
    </row>
    <row r="1486" spans="1:16" ht="10.5" customHeight="1" thickTop="1" thickBot="1">
      <c r="B1486" s="32" t="s">
        <v/>
      </c>
      <c r="C1486" s="23" t="s">
        <v/>
      </c>
      <c r="D1486" s="32" t="s">
        <v>8137</v>
      </c>
      <c r="E1486" s="32">
        <v/>
      </c>
      <c r="F1486" s="33">
        <v/>
      </c>
      <c r="G1486" s="34">
        <v/>
      </c>
      <c r="H1486" s="35">
        <v/>
      </c>
      <c r="I1486" s="36">
        <f>ROUND(SUM(I1482:I1485),2)</f>
        <v>16.00</v>
      </c>
      <c r="J1486" s="32">
        <v>142.23</v>
      </c>
      <c r="K1486" s="32">
        <f>ROUND(PRODUCT(I1486:J1486),2)</f>
        <v>2275.68</v>
      </c>
      <c r="L1486" s="32" t="s">
        <v/>
      </c>
      <c r="M1486" s="32" t="s">
        <v/>
      </c>
      <c r="N1486" s="32" t="s">
        <v/>
      </c>
      <!--$VAR_NUOVA_CELLA_PREZZI$-->
    </row>
    <row r="1487" spans="1:16" ht="10.5" customHeight="1" thickTop="1" thickBot="1">
      <c r="B1487" s="32" t="s">
        <v/>
      </c>
      <c r="C1487" s="23" t="s">
        <v/>
      </c>
      <c r="D1487" s="32" t="s">
        <v>8143</v>
      </c>
      <c r="E1487" s="32">
        <v/>
      </c>
      <c r="F1487" s="33">
        <v/>
      </c>
      <c r="G1487" s="34">
        <v/>
      </c>
      <c r="H1487" s="35">
        <v/>
      </c>
      <c r="I1487" s="36">
        <f/>
        <v/>
      </c>
      <c r="J1487" s="32">
        <v/>
      </c>
      <c r="K1487" s="32">
        <f/>
        <v/>
      </c>
      <c r="L1487" s="32" t="s">
        <v/>
      </c>
      <c r="M1487" s="32" t="s">
        <v/>
      </c>
      <c r="N1487" s="32" t="s">
        <v/>
      </c>
      <!--$VAR_NUOVA_CELLA_PREZZI$-->
    </row>
    <row r="1488" spans="1:16" ht="213.5" customHeight="1" thickTop="1" thickBot="1">
      <c r="B1488" s="32" t="s">
        <v>8144</v>
      </c>
      <c r="C1488" s="23" t="s">
        <v>8145</v>
      </c>
      <c r="D1488" s="62" t="s">
        <v>8146</v>
      </c>
      <c r="E1488" s="32">
        <v/>
      </c>
      <c r="F1488" s="33">
        <v/>
      </c>
      <c r="G1488" s="34">
        <v/>
      </c>
      <c r="H1488" s="35">
        <v/>
      </c>
      <c r="I1488" s="36">
        <f/>
        <v/>
      </c>
      <c r="J1488" s="32">
        <v/>
      </c>
      <c r="K1488" s="32">
        <f/>
        <v/>
      </c>
      <c r="L1488" s="32" t="s">
        <v/>
      </c>
      <c r="M1488" s="32" t="s">
        <v/>
      </c>
      <c r="N1488" s="32" t="s">
        <v/>
      </c>
      <!--$VAR_NUOVA_CELLA_PREZZI$-->
    </row>
    <row r="1489" spans="1:16" ht="10.5" customHeight="1" thickTop="1" thickBot="1">
      <c r="B1489" s="32" t="s">
        <v/>
      </c>
      <c r="C1489" s="23" t="s">
        <v/>
      </c>
      <c r="D1489" s="23" t="s">
        <v>8147</v>
      </c>
      <c r="E1489" s="32">
        <v/>
      </c>
      <c r="F1489" s="33">
        <v/>
      </c>
      <c r="G1489" s="34">
        <v/>
      </c>
      <c r="H1489" s="35">
        <v/>
      </c>
      <c r="I1489" s="36">
        <f/>
        <v/>
      </c>
      <c r="J1489" s="32">
        <v/>
      </c>
      <c r="K1489" s="32">
        <f/>
        <v/>
      </c>
      <c r="L1489" s="32" t="s">
        <v/>
      </c>
      <c r="M1489" s="32" t="s">
        <v/>
      </c>
      <c r="N1489" s="32" t="s">
        <v/>
      </c>
      <!--$VAR_NUOVA_CELLA_PREZZI$-->
    </row>
    <row r="1490" spans="1:16" ht="10.5" customHeight="1" thickTop="1" thickBot="1">
      <c r="B1490" s="32" t="s">
        <v/>
      </c>
      <c r="C1490" s="23" t="s">
        <v/>
      </c>
      <c r="D1490" s="23" t="s">
        <v>8148</v>
      </c>
      <c r="E1490" s="32">
        <v/>
      </c>
      <c r="F1490" s="33">
        <v/>
      </c>
      <c r="G1490" s="34">
        <v/>
      </c>
      <c r="H1490" s="35">
        <v>0</v>
      </c>
      <c r="I1490" s="36">
        <f>ROUND(PRODUCT(E1490:H1490),2)</f>
        <v>0.00</v>
      </c>
      <c r="J1490" s="32">
        <v/>
      </c>
      <c r="K1490" s="32">
        <f/>
        <v/>
      </c>
      <c r="L1490" s="32" t="s">
        <v/>
      </c>
      <c r="M1490" s="32" t="s">
        <v/>
      </c>
      <c r="N1490" s="32" t="s">
        <v/>
      </c>
      <!--$VAR_NUOVA_CELLA_PREZZI$-->
    </row>
    <row r="1491" spans="1:16" ht="10.5" customHeight="1" thickTop="1" thickBot="1">
      <c r="B1491" s="32" t="s">
        <v/>
      </c>
      <c r="C1491" s="23" t="s">
        <v/>
      </c>
      <c r="D1491" s="23" t="s">
        <v>8155</v>
      </c>
      <c r="E1491" s="32">
        <v/>
      </c>
      <c r="F1491" s="33">
        <v/>
      </c>
      <c r="G1491" s="34">
        <v/>
      </c>
      <c r="H1491" s="35">
        <v>0</v>
      </c>
      <c r="I1491" s="36">
        <f>ROUND(PRODUCT(E1491:H1491),2)</f>
        <v>0.00</v>
      </c>
      <c r="J1491" s="32">
        <v/>
      </c>
      <c r="K1491" s="32">
        <f/>
        <v/>
      </c>
      <c r="L1491" s="32" t="s">
        <v/>
      </c>
      <c r="M1491" s="32" t="s">
        <v/>
      </c>
      <c r="N1491" s="32" t="s">
        <v/>
      </c>
      <!--$VAR_NUOVA_CELLA_PREZZI$-->
    </row>
    <row r="1492" spans="1:16" ht="10.5" customHeight="1" thickTop="1" thickBot="1">
      <c r="B1492" s="32" t="s">
        <v/>
      </c>
      <c r="C1492" s="23" t="s">
        <v/>
      </c>
      <c r="D1492" s="23" t="s">
        <v>8162</v>
      </c>
      <c r="E1492" s="32">
        <v>22.00</v>
      </c>
      <c r="F1492" s="33">
        <v/>
      </c>
      <c r="G1492" s="34">
        <v/>
      </c>
      <c r="H1492" s="35">
        <v/>
      </c>
      <c r="I1492" s="36">
        <f>ROUND(PRODUCT(E1492:H1492),2)</f>
        <v>22.00</v>
      </c>
      <c r="J1492" s="32">
        <v/>
      </c>
      <c r="K1492" s="32">
        <f/>
        <v/>
      </c>
      <c r="L1492" s="32" t="s">
        <v/>
      </c>
      <c r="M1492" s="32" t="s">
        <v/>
      </c>
      <c r="N1492" s="32" t="s">
        <v/>
      </c>
      <!--$VAR_NUOVA_CELLA_PREZZI$-->
    </row>
    <row r="1493" spans="1:16" ht="10.5" customHeight="1" thickTop="1" thickBot="1">
      <c r="B1493" s="32" t="s">
        <v/>
      </c>
      <c r="C1493" s="23" t="s">
        <v/>
      </c>
      <c r="D1493" s="32" t="s">
        <v/>
      </c>
      <c r="E1493" s="32">
        <v/>
      </c>
      <c r="F1493" s="33">
        <v/>
      </c>
      <c r="G1493" s="34">
        <v/>
      </c>
      <c r="H1493" s="35">
        <v/>
      </c>
      <c r="I1493" s="36">
        <f/>
        <v/>
      </c>
      <c r="J1493" s="32">
        <v/>
      </c>
      <c r="K1493" s="32">
        <f/>
        <v/>
      </c>
      <c r="L1493" s="32" t="s">
        <v/>
      </c>
      <c r="M1493" s="32" t="s">
        <v/>
      </c>
      <c r="N1493" s="32" t="s">
        <v>8169</v>
      </c>
      <!--$VAR_NUOVA_CELLA_PREZZI$-->
    </row>
    <row r="1494" spans="1:16" ht="10.5" customHeight="1" thickTop="1" thickBot="1">
      <c r="B1494" s="32" t="s">
        <v/>
      </c>
      <c r="C1494" s="23" t="s">
        <v/>
      </c>
      <c r="D1494" s="32" t="s">
        <v>8170</v>
      </c>
      <c r="E1494" s="32">
        <v/>
      </c>
      <c r="F1494" s="33">
        <v/>
      </c>
      <c r="G1494" s="34">
        <v/>
      </c>
      <c r="H1494" s="35">
        <v/>
      </c>
      <c r="I1494" s="36">
        <f>ROUND(SUM(I1489:I1493),2)</f>
        <v>22.00</v>
      </c>
      <c r="J1494" s="32">
        <v>598.08</v>
      </c>
      <c r="K1494" s="32">
        <f>ROUND(PRODUCT(I1494:J1494),2)</f>
        <v>13157.76</v>
      </c>
      <c r="L1494" s="32" t="s">
        <v/>
      </c>
      <c r="M1494" s="32" t="s">
        <v/>
      </c>
      <c r="N1494" s="32" t="s">
        <v/>
      </c>
      <!--$VAR_NUOVA_CELLA_PREZZI$-->
    </row>
    <row r="1495" spans="1:16" ht="10.5" customHeight="1" thickTop="1" thickBot="1">
      <c r="B1495" s="32" t="s">
        <v/>
      </c>
      <c r="C1495" s="23" t="s">
        <v/>
      </c>
      <c r="D1495" s="32" t="s">
        <v>8176</v>
      </c>
      <c r="E1495" s="32">
        <v/>
      </c>
      <c r="F1495" s="33">
        <v/>
      </c>
      <c r="G1495" s="34">
        <v/>
      </c>
      <c r="H1495" s="35">
        <v/>
      </c>
      <c r="I1495" s="36">
        <f/>
        <v/>
      </c>
      <c r="J1495" s="32">
        <v/>
      </c>
      <c r="K1495" s="32">
        <f/>
        <v/>
      </c>
      <c r="L1495" s="32" t="s">
        <v/>
      </c>
      <c r="M1495" s="32" t="s">
        <v/>
      </c>
      <c r="N1495" s="32" t="s">
        <v/>
      </c>
      <!--$VAR_NUOVA_CELLA_PREZZI$-->
    </row>
    <row r="1496" spans="1:16" ht="22.5" customHeight="1" thickTop="1" thickBot="1">
      <c r="B1496" s="32" t="s">
        <v>8177</v>
      </c>
      <c r="C1496" s="23" t="s">
        <v>8178</v>
      </c>
      <c r="D1496" s="62" t="s">
        <v>8179</v>
      </c>
      <c r="E1496" s="32">
        <v/>
      </c>
      <c r="F1496" s="33">
        <v/>
      </c>
      <c r="G1496" s="34">
        <v/>
      </c>
      <c r="H1496" s="35">
        <v/>
      </c>
      <c r="I1496" s="36">
        <f/>
        <v/>
      </c>
      <c r="J1496" s="32">
        <v/>
      </c>
      <c r="K1496" s="32">
        <f/>
        <v/>
      </c>
      <c r="L1496" s="32" t="s">
        <v/>
      </c>
      <c r="M1496" s="32" t="s">
        <v/>
      </c>
      <c r="N1496" s="32" t="s">
        <v/>
      </c>
      <!--$VAR_NUOVA_CELLA_PREZZI$-->
    </row>
    <row r="1497" spans="1:16" ht="10.5" customHeight="1" thickTop="1" thickBot="1">
      <c r="B1497" s="32" t="s">
        <v/>
      </c>
      <c r="C1497" s="23" t="s">
        <v/>
      </c>
      <c r="D1497" s="23" t="s">
        <v>8180</v>
      </c>
      <c r="E1497" s="32">
        <v/>
      </c>
      <c r="F1497" s="33">
        <v/>
      </c>
      <c r="G1497" s="34">
        <v/>
      </c>
      <c r="H1497" s="35">
        <v/>
      </c>
      <c r="I1497" s="36">
        <f/>
        <v/>
      </c>
      <c r="J1497" s="32">
        <v/>
      </c>
      <c r="K1497" s="32">
        <f/>
        <v/>
      </c>
      <c r="L1497" s="32" t="s">
        <v/>
      </c>
      <c r="M1497" s="32" t="s">
        <v/>
      </c>
      <c r="N1497" s="32" t="s">
        <v/>
      </c>
      <!--$VAR_NUOVA_CELLA_PREZZI$-->
    </row>
    <row r="1498" spans="1:16" ht="10.5" customHeight="1" thickTop="1" thickBot="1">
      <c r="B1498" s="32" t="s">
        <v/>
      </c>
      <c r="C1498" s="23" t="s">
        <v/>
      </c>
      <c r="D1498" s="23" t="s">
        <v>8181</v>
      </c>
      <c r="E1498" s="32">
        <v/>
      </c>
      <c r="F1498" s="33">
        <v/>
      </c>
      <c r="G1498" s="34">
        <v/>
      </c>
      <c r="H1498" s="35">
        <v>0</v>
      </c>
      <c r="I1498" s="36">
        <f>ROUND(PRODUCT(E1498:H1498),2)</f>
        <v>0.00</v>
      </c>
      <c r="J1498" s="32">
        <v/>
      </c>
      <c r="K1498" s="32">
        <f/>
        <v/>
      </c>
      <c r="L1498" s="32" t="s">
        <v/>
      </c>
      <c r="M1498" s="32" t="s">
        <v/>
      </c>
      <c r="N1498" s="32" t="s">
        <v/>
      </c>
      <!--$VAR_NUOVA_CELLA_PREZZI$-->
    </row>
    <row r="1499" spans="1:16" ht="10.5" customHeight="1" thickTop="1" thickBot="1">
      <c r="B1499" s="32" t="s">
        <v/>
      </c>
      <c r="C1499" s="23" t="s">
        <v/>
      </c>
      <c r="D1499" s="23" t="s">
        <v>8188</v>
      </c>
      <c r="E1499" s="32">
        <v>11.31</v>
      </c>
      <c r="F1499" s="33">
        <v/>
      </c>
      <c r="G1499" s="34">
        <v/>
      </c>
      <c r="H1499" s="35">
        <v>0.200</v>
      </c>
      <c r="I1499" s="36">
        <f>ROUND(PRODUCT(E1499:H1499),2)</f>
        <v>2.26</v>
      </c>
      <c r="J1499" s="32">
        <v/>
      </c>
      <c r="K1499" s="32">
        <f/>
        <v/>
      </c>
      <c r="L1499" s="32" t="s">
        <v/>
      </c>
      <c r="M1499" s="32" t="s">
        <v/>
      </c>
      <c r="N1499" s="32" t="s">
        <v/>
      </c>
      <!--$VAR_NUOVA_CELLA_PREZZI$-->
    </row>
    <row r="1500" spans="1:16" ht="10.5" customHeight="1" thickTop="1" thickBot="1">
      <c r="B1500" s="32" t="s">
        <v/>
      </c>
      <c r="C1500" s="23" t="s">
        <v/>
      </c>
      <c r="D1500" s="23" t="s">
        <v>8195</v>
      </c>
      <c r="E1500" s="32">
        <v/>
      </c>
      <c r="F1500" s="33">
        <v>2.15</v>
      </c>
      <c r="G1500" s="34">
        <v>6.470</v>
      </c>
      <c r="H1500" s="35">
        <v>0.200</v>
      </c>
      <c r="I1500" s="36">
        <f>ROUND(PRODUCT(E1500:H1500),2)</f>
        <v>2.78</v>
      </c>
      <c r="J1500" s="32">
        <v/>
      </c>
      <c r="K1500" s="32">
        <f/>
        <v/>
      </c>
      <c r="L1500" s="32" t="s">
        <v/>
      </c>
      <c r="M1500" s="32" t="s">
        <v/>
      </c>
      <c r="N1500" s="32" t="s">
        <v/>
      </c>
      <!--$VAR_NUOVA_CELLA_PREZZI$-->
    </row>
    <row r="1501" spans="1:16" ht="10.5" customHeight="1" thickTop="1" thickBot="1">
      <c r="B1501" s="32" t="s">
        <v/>
      </c>
      <c r="C1501" s="23" t="s">
        <v/>
      </c>
      <c r="D1501" s="23" t="s">
        <v>8202</v>
      </c>
      <c r="E1501" s="32">
        <v/>
      </c>
      <c r="F1501" s="33">
        <v/>
      </c>
      <c r="G1501" s="34">
        <v/>
      </c>
      <c r="H1501" s="35">
        <v>0</v>
      </c>
      <c r="I1501" s="36">
        <f>ROUND(PRODUCT(E1501:H1501),2)</f>
        <v>0.00</v>
      </c>
      <c r="J1501" s="32">
        <v/>
      </c>
      <c r="K1501" s="32">
        <f/>
        <v/>
      </c>
      <c r="L1501" s="32" t="s">
        <v/>
      </c>
      <c r="M1501" s="32" t="s">
        <v/>
      </c>
      <c r="N1501" s="32" t="s">
        <v/>
      </c>
      <!--$VAR_NUOVA_CELLA_PREZZI$-->
    </row>
    <row r="1502" spans="1:16" ht="10.5" customHeight="1" thickTop="1" thickBot="1">
      <c r="B1502" s="32" t="s">
        <v/>
      </c>
      <c r="C1502" s="23" t="s">
        <v/>
      </c>
      <c r="D1502" s="23" t="s">
        <v>8209</v>
      </c>
      <c r="E1502" s="32">
        <v>15.80</v>
      </c>
      <c r="F1502" s="33">
        <v/>
      </c>
      <c r="G1502" s="34">
        <v/>
      </c>
      <c r="H1502" s="35">
        <v>0.200</v>
      </c>
      <c r="I1502" s="36">
        <f>ROUND(PRODUCT(E1502:H1502),2)</f>
        <v>3.16</v>
      </c>
      <c r="J1502" s="32">
        <v/>
      </c>
      <c r="K1502" s="32">
        <f/>
        <v/>
      </c>
      <c r="L1502" s="32" t="s">
        <v/>
      </c>
      <c r="M1502" s="32" t="s">
        <v/>
      </c>
      <c r="N1502" s="32" t="s">
        <v/>
      </c>
      <!--$VAR_NUOVA_CELLA_PREZZI$-->
    </row>
    <row r="1503" spans="1:16" ht="10.5" customHeight="1" thickTop="1" thickBot="1">
      <c r="B1503" s="32" t="s">
        <v/>
      </c>
      <c r="C1503" s="23" t="s">
        <v/>
      </c>
      <c r="D1503" s="23" t="s">
        <v>8216</v>
      </c>
      <c r="E1503" s="32">
        <v>6.10</v>
      </c>
      <c r="F1503" s="33">
        <v/>
      </c>
      <c r="G1503" s="34">
        <v/>
      </c>
      <c r="H1503" s="35">
        <v>0.200</v>
      </c>
      <c r="I1503" s="36">
        <f>ROUND(PRODUCT(E1503:H1503),2)</f>
        <v>1.22</v>
      </c>
      <c r="J1503" s="32">
        <v/>
      </c>
      <c r="K1503" s="32">
        <f/>
        <v/>
      </c>
      <c r="L1503" s="32" t="s">
        <v/>
      </c>
      <c r="M1503" s="32" t="s">
        <v/>
      </c>
      <c r="N1503" s="32" t="s">
        <v/>
      </c>
      <!--$VAR_NUOVA_CELLA_PREZZI$-->
    </row>
    <row r="1504" spans="1:16" ht="10.5" customHeight="1" thickTop="1" thickBot="1">
      <c r="B1504" s="32" t="s">
        <v/>
      </c>
      <c r="C1504" s="23" t="s">
        <v/>
      </c>
      <c r="D1504" s="23" t="s">
        <v>8223</v>
      </c>
      <c r="E1504" s="32">
        <v>17.04</v>
      </c>
      <c r="F1504" s="33">
        <v/>
      </c>
      <c r="G1504" s="34">
        <v/>
      </c>
      <c r="H1504" s="35">
        <v>0.200</v>
      </c>
      <c r="I1504" s="36">
        <f>ROUND(PRODUCT(E1504:H1504),2)</f>
        <v>3.41</v>
      </c>
      <c r="J1504" s="32">
        <v/>
      </c>
      <c r="K1504" s="32">
        <f/>
        <v/>
      </c>
      <c r="L1504" s="32" t="s">
        <v/>
      </c>
      <c r="M1504" s="32" t="s">
        <v/>
      </c>
      <c r="N1504" s="32" t="s">
        <v/>
      </c>
      <!--$VAR_NUOVA_CELLA_PREZZI$-->
    </row>
    <row r="1505" spans="1:16" ht="10.5" customHeight="1" thickTop="1" thickBot="1">
      <c r="B1505" s="32" t="s">
        <v/>
      </c>
      <c r="C1505" s="23" t="s">
        <v/>
      </c>
      <c r="D1505" s="23" t="s">
        <v>8230</v>
      </c>
      <c r="E1505" s="32">
        <v>48.90</v>
      </c>
      <c r="F1505" s="33">
        <v/>
      </c>
      <c r="G1505" s="34">
        <v/>
      </c>
      <c r="H1505" s="35">
        <v>0.200</v>
      </c>
      <c r="I1505" s="36">
        <f>ROUND(PRODUCT(E1505:H1505),2)</f>
        <v>9.78</v>
      </c>
      <c r="J1505" s="32">
        <v/>
      </c>
      <c r="K1505" s="32">
        <f/>
        <v/>
      </c>
      <c r="L1505" s="32" t="s">
        <v/>
      </c>
      <c r="M1505" s="32" t="s">
        <v/>
      </c>
      <c r="N1505" s="32" t="s">
        <v/>
      </c>
      <!--$VAR_NUOVA_CELLA_PREZZI$-->
    </row>
    <row r="1506" spans="1:16" ht="10.5" customHeight="1" thickTop="1" thickBot="1">
      <c r="B1506" s="32" t="s">
        <v/>
      </c>
      <c r="C1506" s="23" t="s">
        <v/>
      </c>
      <c r="D1506" s="23" t="s">
        <v>8237</v>
      </c>
      <c r="E1506" s="32">
        <v>2.93</v>
      </c>
      <c r="F1506" s="33">
        <v/>
      </c>
      <c r="G1506" s="34">
        <v/>
      </c>
      <c r="H1506" s="35">
        <v>0.200</v>
      </c>
      <c r="I1506" s="36">
        <f>ROUND(PRODUCT(E1506:H1506),2)</f>
        <v>0.59</v>
      </c>
      <c r="J1506" s="32">
        <v/>
      </c>
      <c r="K1506" s="32">
        <f/>
        <v/>
      </c>
      <c r="L1506" s="32" t="s">
        <v/>
      </c>
      <c r="M1506" s="32" t="s">
        <v/>
      </c>
      <c r="N1506" s="32" t="s">
        <v/>
      </c>
      <!--$VAR_NUOVA_CELLA_PREZZI$-->
    </row>
    <row r="1507" spans="1:16" ht="10.5" customHeight="1" thickTop="1" thickBot="1">
      <c r="B1507" s="32" t="s">
        <v/>
      </c>
      <c r="C1507" s="23" t="s">
        <v/>
      </c>
      <c r="D1507" s="23" t="s">
        <v>8244</v>
      </c>
      <c r="E1507" s="32">
        <v>6.25</v>
      </c>
      <c r="F1507" s="33">
        <v/>
      </c>
      <c r="G1507" s="34">
        <v/>
      </c>
      <c r="H1507" s="35">
        <v>0.200</v>
      </c>
      <c r="I1507" s="36">
        <f>ROUND(PRODUCT(E1507:H1507),2)</f>
        <v>1.25</v>
      </c>
      <c r="J1507" s="32">
        <v/>
      </c>
      <c r="K1507" s="32">
        <f/>
        <v/>
      </c>
      <c r="L1507" s="32" t="s">
        <v/>
      </c>
      <c r="M1507" s="32" t="s">
        <v/>
      </c>
      <c r="N1507" s="32" t="s">
        <v/>
      </c>
      <!--$VAR_NUOVA_CELLA_PREZZI$-->
    </row>
    <row r="1508" spans="1:16" ht="10.5" customHeight="1" thickTop="1" thickBot="1">
      <c r="B1508" s="32" t="s">
        <v/>
      </c>
      <c r="C1508" s="23" t="s">
        <v/>
      </c>
      <c r="D1508" s="23" t="s">
        <v>8251</v>
      </c>
      <c r="E1508" s="32">
        <v>24.75</v>
      </c>
      <c r="F1508" s="33">
        <v/>
      </c>
      <c r="G1508" s="34">
        <v/>
      </c>
      <c r="H1508" s="35">
        <v>0.200</v>
      </c>
      <c r="I1508" s="36">
        <f>ROUND(PRODUCT(E1508:H1508),2)</f>
        <v>4.95</v>
      </c>
      <c r="J1508" s="32">
        <v/>
      </c>
      <c r="K1508" s="32">
        <f/>
        <v/>
      </c>
      <c r="L1508" s="32" t="s">
        <v/>
      </c>
      <c r="M1508" s="32" t="s">
        <v/>
      </c>
      <c r="N1508" s="32" t="s">
        <v/>
      </c>
      <!--$VAR_NUOVA_CELLA_PREZZI$-->
    </row>
    <row r="1509" spans="1:16" ht="10.5" customHeight="1" thickTop="1" thickBot="1">
      <c r="B1509" s="32" t="s">
        <v/>
      </c>
      <c r="C1509" s="23" t="s">
        <v/>
      </c>
      <c r="D1509" s="23" t="s">
        <v>8258</v>
      </c>
      <c r="E1509" s="32">
        <v>125.75</v>
      </c>
      <c r="F1509" s="33">
        <v/>
      </c>
      <c r="G1509" s="34">
        <v/>
      </c>
      <c r="H1509" s="35">
        <v>0.200</v>
      </c>
      <c r="I1509" s="36">
        <f>ROUND(PRODUCT(E1509:H1509),2)</f>
        <v>25.15</v>
      </c>
      <c r="J1509" s="32">
        <v/>
      </c>
      <c r="K1509" s="32">
        <f/>
        <v/>
      </c>
      <c r="L1509" s="32" t="s">
        <v/>
      </c>
      <c r="M1509" s="32" t="s">
        <v/>
      </c>
      <c r="N1509" s="32" t="s">
        <v/>
      </c>
      <!--$VAR_NUOVA_CELLA_PREZZI$-->
    </row>
    <row r="1510" spans="1:16" ht="10.5" customHeight="1" thickTop="1" thickBot="1">
      <c r="B1510" s="32" t="s">
        <v/>
      </c>
      <c r="C1510" s="23" t="s">
        <v/>
      </c>
      <c r="D1510" s="23" t="s">
        <v>8265</v>
      </c>
      <c r="E1510" s="32">
        <v>49.86</v>
      </c>
      <c r="F1510" s="33">
        <v/>
      </c>
      <c r="G1510" s="34">
        <v/>
      </c>
      <c r="H1510" s="35">
        <v>0.200</v>
      </c>
      <c r="I1510" s="36">
        <f>ROUND(PRODUCT(E1510:H1510),2)</f>
        <v>9.97</v>
      </c>
      <c r="J1510" s="32">
        <v/>
      </c>
      <c r="K1510" s="32">
        <f/>
        <v/>
      </c>
      <c r="L1510" s="32" t="s">
        <v/>
      </c>
      <c r="M1510" s="32" t="s">
        <v/>
      </c>
      <c r="N1510" s="32" t="s">
        <v/>
      </c>
      <!--$VAR_NUOVA_CELLA_PREZZI$-->
    </row>
    <row r="1511" spans="1:16" ht="10.5" customHeight="1" thickTop="1" thickBot="1">
      <c r="B1511" s="32" t="s">
        <v/>
      </c>
      <c r="C1511" s="23" t="s">
        <v/>
      </c>
      <c r="D1511" s="23" t="s">
        <v>8272</v>
      </c>
      <c r="E1511" s="32">
        <v>4.91</v>
      </c>
      <c r="F1511" s="33">
        <v/>
      </c>
      <c r="G1511" s="34">
        <v/>
      </c>
      <c r="H1511" s="35">
        <v>0.200</v>
      </c>
      <c r="I1511" s="36">
        <f>ROUND(PRODUCT(E1511:H1511),2)</f>
        <v>0.98</v>
      </c>
      <c r="J1511" s="32">
        <v/>
      </c>
      <c r="K1511" s="32">
        <f/>
        <v/>
      </c>
      <c r="L1511" s="32" t="s">
        <v/>
      </c>
      <c r="M1511" s="32" t="s">
        <v/>
      </c>
      <c r="N1511" s="32" t="s">
        <v/>
      </c>
      <!--$VAR_NUOVA_CELLA_PREZZI$-->
    </row>
    <row r="1512" spans="1:16" ht="10.5" customHeight="1" thickTop="1" thickBot="1">
      <c r="B1512" s="32" t="s">
        <v/>
      </c>
      <c r="C1512" s="23" t="s">
        <v/>
      </c>
      <c r="D1512" s="23" t="s">
        <v>8279</v>
      </c>
      <c r="E1512" s="32">
        <v>11.66</v>
      </c>
      <c r="F1512" s="33">
        <v/>
      </c>
      <c r="G1512" s="34">
        <v/>
      </c>
      <c r="H1512" s="35">
        <v>0.200</v>
      </c>
      <c r="I1512" s="36">
        <f>ROUND(PRODUCT(E1512:H1512),2)</f>
        <v>2.33</v>
      </c>
      <c r="J1512" s="32">
        <v/>
      </c>
      <c r="K1512" s="32">
        <f/>
        <v/>
      </c>
      <c r="L1512" s="32" t="s">
        <v/>
      </c>
      <c r="M1512" s="32" t="s">
        <v/>
      </c>
      <c r="N1512" s="32" t="s">
        <v/>
      </c>
      <!--$VAR_NUOVA_CELLA_PREZZI$-->
    </row>
    <row r="1513" spans="1:16" ht="10.5" customHeight="1" thickTop="1" thickBot="1">
      <c r="B1513" s="32" t="s">
        <v/>
      </c>
      <c r="C1513" s="23" t="s">
        <v/>
      </c>
      <c r="D1513" s="23" t="s">
        <v>8286</v>
      </c>
      <c r="E1513" s="32">
        <v>42.03</v>
      </c>
      <c r="F1513" s="33">
        <v/>
      </c>
      <c r="G1513" s="34">
        <v/>
      </c>
      <c r="H1513" s="35">
        <v>0.200</v>
      </c>
      <c r="I1513" s="36">
        <f>ROUND(PRODUCT(E1513:H1513),2)</f>
        <v>8.41</v>
      </c>
      <c r="J1513" s="32">
        <v/>
      </c>
      <c r="K1513" s="32">
        <f/>
        <v/>
      </c>
      <c r="L1513" s="32" t="s">
        <v/>
      </c>
      <c r="M1513" s="32" t="s">
        <v/>
      </c>
      <c r="N1513" s="32" t="s">
        <v/>
      </c>
      <!--$VAR_NUOVA_CELLA_PREZZI$-->
    </row>
    <row r="1514" spans="1:16" ht="10.5" customHeight="1" thickTop="1" thickBot="1">
      <c r="B1514" s="32" t="s">
        <v/>
      </c>
      <c r="C1514" s="23" t="s">
        <v/>
      </c>
      <c r="D1514" s="23" t="s">
        <v>8293</v>
      </c>
      <c r="E1514" s="32">
        <v>22.48</v>
      </c>
      <c r="F1514" s="33">
        <v/>
      </c>
      <c r="G1514" s="34">
        <v/>
      </c>
      <c r="H1514" s="35">
        <v>0.200</v>
      </c>
      <c r="I1514" s="36">
        <f>ROUND(PRODUCT(E1514:H1514),2)</f>
        <v>4.50</v>
      </c>
      <c r="J1514" s="32">
        <v/>
      </c>
      <c r="K1514" s="32">
        <f/>
        <v/>
      </c>
      <c r="L1514" s="32" t="s">
        <v/>
      </c>
      <c r="M1514" s="32" t="s">
        <v/>
      </c>
      <c r="N1514" s="32" t="s">
        <v/>
      </c>
      <!--$VAR_NUOVA_CELLA_PREZZI$-->
    </row>
    <row r="1515" spans="1:16" ht="10.5" customHeight="1" thickTop="1" thickBot="1">
      <c r="B1515" s="32" t="s">
        <v/>
      </c>
      <c r="C1515" s="23" t="s">
        <v/>
      </c>
      <c r="D1515" s="23" t="s">
        <v>8300</v>
      </c>
      <c r="E1515" s="32">
        <v>9.55</v>
      </c>
      <c r="F1515" s="33">
        <v/>
      </c>
      <c r="G1515" s="34">
        <v/>
      </c>
      <c r="H1515" s="35">
        <v>0.200</v>
      </c>
      <c r="I1515" s="36">
        <f>ROUND(PRODUCT(E1515:H1515),2)</f>
        <v>1.91</v>
      </c>
      <c r="J1515" s="32">
        <v/>
      </c>
      <c r="K1515" s="32">
        <f/>
        <v/>
      </c>
      <c r="L1515" s="32" t="s">
        <v/>
      </c>
      <c r="M1515" s="32" t="s">
        <v/>
      </c>
      <c r="N1515" s="32" t="s">
        <v/>
      </c>
      <!--$VAR_NUOVA_CELLA_PREZZI$-->
    </row>
    <row r="1516" spans="1:16" ht="10.5" customHeight="1" thickTop="1" thickBot="1">
      <c r="B1516" s="32" t="s">
        <v/>
      </c>
      <c r="C1516" s="23" t="s">
        <v/>
      </c>
      <c r="D1516" s="23" t="s">
        <v>8307</v>
      </c>
      <c r="E1516" s="32">
        <v/>
      </c>
      <c r="F1516" s="33">
        <v>2.56</v>
      </c>
      <c r="G1516" s="34">
        <v>2.400</v>
      </c>
      <c r="H1516" s="35">
        <v>0.200</v>
      </c>
      <c r="I1516" s="36">
        <f>ROUND(PRODUCT(E1516:H1516),2)</f>
        <v>1.23</v>
      </c>
      <c r="J1516" s="32">
        <v/>
      </c>
      <c r="K1516" s="32">
        <f/>
        <v/>
      </c>
      <c r="L1516" s="32" t="s">
        <v/>
      </c>
      <c r="M1516" s="32" t="s">
        <v/>
      </c>
      <c r="N1516" s="32" t="s">
        <v/>
      </c>
      <!--$VAR_NUOVA_CELLA_PREZZI$-->
    </row>
    <row r="1517" spans="1:16" ht="10.5" customHeight="1" thickTop="1" thickBot="1">
      <c r="B1517" s="32" t="s">
        <v/>
      </c>
      <c r="C1517" s="23" t="s">
        <v/>
      </c>
      <c r="D1517" s="32" t="s">
        <v/>
      </c>
      <c r="E1517" s="32">
        <v/>
      </c>
      <c r="F1517" s="33">
        <v/>
      </c>
      <c r="G1517" s="34">
        <v/>
      </c>
      <c r="H1517" s="35">
        <v/>
      </c>
      <c r="I1517" s="36">
        <f/>
        <v/>
      </c>
      <c r="J1517" s="32">
        <v/>
      </c>
      <c r="K1517" s="32">
        <f/>
        <v/>
      </c>
      <c r="L1517" s="32" t="s">
        <v/>
      </c>
      <c r="M1517" s="32" t="s">
        <v/>
      </c>
      <c r="N1517" s="32" t="s">
        <v>8314</v>
      </c>
      <!--$VAR_NUOVA_CELLA_PREZZI$-->
    </row>
    <row r="1518" spans="1:16" ht="10.5" customHeight="1" thickTop="1" thickBot="1">
      <c r="B1518" s="32" t="s">
        <v/>
      </c>
      <c r="C1518" s="23" t="s">
        <v/>
      </c>
      <c r="D1518" s="32" t="s">
        <v>8315</v>
      </c>
      <c r="E1518" s="32">
        <v/>
      </c>
      <c r="F1518" s="33">
        <v/>
      </c>
      <c r="G1518" s="34">
        <v/>
      </c>
      <c r="H1518" s="35">
        <v/>
      </c>
      <c r="I1518" s="36">
        <f>ROUND(SUM(I1497:I1517),2)</f>
        <v>83.88</v>
      </c>
      <c r="J1518" s="32">
        <v>48.71</v>
      </c>
      <c r="K1518" s="32">
        <f>ROUND(PRODUCT(I1518:J1518),2)</f>
        <v>4085.79</v>
      </c>
      <c r="L1518" s="32" t="s">
        <v/>
      </c>
      <c r="M1518" s="32" t="s">
        <v/>
      </c>
      <c r="N1518" s="32" t="s">
        <v/>
      </c>
      <!--$VAR_NUOVA_CELLA_PREZZI$-->
    </row>
    <row r="1519" spans="1:16" ht="10.5" customHeight="1" thickTop="1" thickBot="1">
      <c r="B1519" s="32" t="s">
        <v/>
      </c>
      <c r="C1519" s="23" t="s">
        <v/>
      </c>
      <c r="D1519" s="32" t="s">
        <v>8321</v>
      </c>
      <c r="E1519" s="32">
        <v/>
      </c>
      <c r="F1519" s="33">
        <v/>
      </c>
      <c r="G1519" s="34">
        <v/>
      </c>
      <c r="H1519" s="35">
        <v/>
      </c>
      <c r="I1519" s="36">
        <f/>
        <v/>
      </c>
      <c r="J1519" s="32">
        <v/>
      </c>
      <c r="K1519" s="32">
        <f/>
        <v/>
      </c>
      <c r="L1519" s="32" t="s">
        <v/>
      </c>
      <c r="M1519" s="32" t="s">
        <v/>
      </c>
      <c r="N1519" s="32" t="s">
        <v/>
      </c>
      <!--$VAR_NUOVA_CELLA_PREZZI$-->
    </row>
    <row r="1520" spans="1:16" ht="90.8333333333333" customHeight="1" thickTop="1" thickBot="1">
      <c r="B1520" s="32" t="s">
        <v>8322</v>
      </c>
      <c r="C1520" s="23" t="s">
        <v>8323</v>
      </c>
      <c r="D1520" s="62" t="s">
        <v>8324</v>
      </c>
      <c r="E1520" s="32">
        <v/>
      </c>
      <c r="F1520" s="33">
        <v/>
      </c>
      <c r="G1520" s="34">
        <v/>
      </c>
      <c r="H1520" s="35">
        <v/>
      </c>
      <c r="I1520" s="36">
        <f/>
        <v/>
      </c>
      <c r="J1520" s="32">
        <v/>
      </c>
      <c r="K1520" s="32">
        <f/>
        <v/>
      </c>
      <c r="L1520" s="32" t="s">
        <v/>
      </c>
      <c r="M1520" s="32" t="s">
        <v/>
      </c>
      <c r="N1520" s="32" t="s">
        <v/>
      </c>
      <!--$VAR_NUOVA_CELLA_PREZZI$-->
    </row>
    <row r="1521" spans="1:16" ht="10.5" customHeight="1" thickTop="1" thickBot="1">
      <c r="B1521" s="32" t="s">
        <v/>
      </c>
      <c r="C1521" s="23" t="s">
        <v/>
      </c>
      <c r="D1521" s="23" t="s">
        <v>8325</v>
      </c>
      <c r="E1521" s="32">
        <v/>
      </c>
      <c r="F1521" s="33">
        <v/>
      </c>
      <c r="G1521" s="34">
        <v/>
      </c>
      <c r="H1521" s="35">
        <v/>
      </c>
      <c r="I1521" s="36">
        <f/>
        <v/>
      </c>
      <c r="J1521" s="32">
        <v/>
      </c>
      <c r="K1521" s="32">
        <f/>
        <v/>
      </c>
      <c r="L1521" s="32" t="s">
        <v/>
      </c>
      <c r="M1521" s="32" t="s">
        <v/>
      </c>
      <c r="N1521" s="32" t="s">
        <v/>
      </c>
      <!--$VAR_NUOVA_CELLA_PREZZI$-->
    </row>
    <row r="1522" spans="1:16" ht="10.5" customHeight="1" thickTop="1" thickBot="1">
      <c r="B1522" s="32" t="s">
        <v/>
      </c>
      <c r="C1522" s="23" t="s">
        <v/>
      </c>
      <c r="D1522" s="23" t="s">
        <v>8326</v>
      </c>
      <c r="E1522" s="32">
        <v/>
      </c>
      <c r="F1522" s="33">
        <v/>
      </c>
      <c r="G1522" s="34">
        <v/>
      </c>
      <c r="H1522" s="35">
        <v>0</v>
      </c>
      <c r="I1522" s="36">
        <f>ROUND(PRODUCT(E1522:H1522),2)</f>
        <v>0.00</v>
      </c>
      <c r="J1522" s="32">
        <v/>
      </c>
      <c r="K1522" s="32">
        <f/>
        <v/>
      </c>
      <c r="L1522" s="32" t="s">
        <v/>
      </c>
      <c r="M1522" s="32" t="s">
        <v/>
      </c>
      <c r="N1522" s="32" t="s">
        <v/>
      </c>
      <!--$VAR_NUOVA_CELLA_PREZZI$-->
    </row>
    <row r="1523" spans="1:16" ht="10.5" customHeight="1" thickTop="1" thickBot="1">
      <c r="B1523" s="32" t="s">
        <v/>
      </c>
      <c r="C1523" s="23" t="s">
        <v/>
      </c>
      <c r="D1523" s="23" t="s">
        <v>8333</v>
      </c>
      <c r="E1523" s="32">
        <v/>
      </c>
      <c r="F1523" s="33">
        <v/>
      </c>
      <c r="G1523" s="34">
        <v/>
      </c>
      <c r="H1523" s="35">
        <v>0</v>
      </c>
      <c r="I1523" s="36">
        <f>ROUND(PRODUCT(E1523:H1523),2)</f>
        <v>0.00</v>
      </c>
      <c r="J1523" s="32">
        <v/>
      </c>
      <c r="K1523" s="32">
        <f/>
        <v/>
      </c>
      <c r="L1523" s="32" t="s">
        <v/>
      </c>
      <c r="M1523" s="32" t="s">
        <v/>
      </c>
      <c r="N1523" s="32" t="s">
        <v/>
      </c>
      <!--$VAR_NUOVA_CELLA_PREZZI$-->
    </row>
    <row r="1524" spans="1:16" ht="10.5" customHeight="1" thickTop="1" thickBot="1">
      <c r="B1524" s="32" t="s">
        <v/>
      </c>
      <c r="C1524" s="23" t="s">
        <v/>
      </c>
      <c r="D1524" s="23" t="s">
        <v>8340</v>
      </c>
      <c r="E1524" s="32">
        <v>11.31</v>
      </c>
      <c r="F1524" s="33">
        <v/>
      </c>
      <c r="G1524" s="34">
        <v/>
      </c>
      <c r="H1524" s="35">
        <v>0.100</v>
      </c>
      <c r="I1524" s="36">
        <f>ROUND(PRODUCT(E1524:H1524),2)</f>
        <v>1.13</v>
      </c>
      <c r="J1524" s="32">
        <v/>
      </c>
      <c r="K1524" s="32">
        <f/>
        <v/>
      </c>
      <c r="L1524" s="32" t="s">
        <v/>
      </c>
      <c r="M1524" s="32" t="s">
        <v/>
      </c>
      <c r="N1524" s="32" t="s">
        <v/>
      </c>
      <!--$VAR_NUOVA_CELLA_PREZZI$-->
    </row>
    <row r="1525" spans="1:16" ht="10.5" customHeight="1" thickTop="1" thickBot="1">
      <c r="B1525" s="32" t="s">
        <v/>
      </c>
      <c r="C1525" s="23" t="s">
        <v/>
      </c>
      <c r="D1525" s="23" t="s">
        <v>8347</v>
      </c>
      <c r="E1525" s="32">
        <v/>
      </c>
      <c r="F1525" s="33">
        <v>2.15</v>
      </c>
      <c r="G1525" s="34">
        <v>6.470</v>
      </c>
      <c r="H1525" s="35">
        <v>0.100</v>
      </c>
      <c r="I1525" s="36">
        <f>ROUND(PRODUCT(E1525:H1525),2)</f>
        <v>1.39</v>
      </c>
      <c r="J1525" s="32">
        <v/>
      </c>
      <c r="K1525" s="32">
        <f/>
        <v/>
      </c>
      <c r="L1525" s="32" t="s">
        <v/>
      </c>
      <c r="M1525" s="32" t="s">
        <v/>
      </c>
      <c r="N1525" s="32" t="s">
        <v/>
      </c>
      <!--$VAR_NUOVA_CELLA_PREZZI$-->
    </row>
    <row r="1526" spans="1:16" ht="10.5" customHeight="1" thickTop="1" thickBot="1">
      <c r="B1526" s="32" t="s">
        <v/>
      </c>
      <c r="C1526" s="23" t="s">
        <v/>
      </c>
      <c r="D1526" s="23" t="s">
        <v>8354</v>
      </c>
      <c r="E1526" s="32">
        <v/>
      </c>
      <c r="F1526" s="33">
        <v/>
      </c>
      <c r="G1526" s="34">
        <v/>
      </c>
      <c r="H1526" s="35">
        <v>0</v>
      </c>
      <c r="I1526" s="36">
        <f>ROUND(PRODUCT(E1526:H1526),2)</f>
        <v>0.00</v>
      </c>
      <c r="J1526" s="32">
        <v/>
      </c>
      <c r="K1526" s="32">
        <f/>
        <v/>
      </c>
      <c r="L1526" s="32" t="s">
        <v/>
      </c>
      <c r="M1526" s="32" t="s">
        <v/>
      </c>
      <c r="N1526" s="32" t="s">
        <v/>
      </c>
      <!--$VAR_NUOVA_CELLA_PREZZI$-->
    </row>
    <row r="1527" spans="1:16" ht="10.5" customHeight="1" thickTop="1" thickBot="1">
      <c r="B1527" s="32" t="s">
        <v/>
      </c>
      <c r="C1527" s="23" t="s">
        <v/>
      </c>
      <c r="D1527" s="23" t="s">
        <v>8361</v>
      </c>
      <c r="E1527" s="32">
        <v>15.80</v>
      </c>
      <c r="F1527" s="33">
        <v/>
      </c>
      <c r="G1527" s="34">
        <v/>
      </c>
      <c r="H1527" s="35">
        <v>0.100</v>
      </c>
      <c r="I1527" s="36">
        <f>ROUND(PRODUCT(E1527:H1527),2)</f>
        <v>1.58</v>
      </c>
      <c r="J1527" s="32">
        <v/>
      </c>
      <c r="K1527" s="32">
        <f/>
        <v/>
      </c>
      <c r="L1527" s="32" t="s">
        <v/>
      </c>
      <c r="M1527" s="32" t="s">
        <v/>
      </c>
      <c r="N1527" s="32" t="s">
        <v/>
      </c>
      <!--$VAR_NUOVA_CELLA_PREZZI$-->
    </row>
    <row r="1528" spans="1:16" ht="10.5" customHeight="1" thickTop="1" thickBot="1">
      <c r="B1528" s="32" t="s">
        <v/>
      </c>
      <c r="C1528" s="23" t="s">
        <v/>
      </c>
      <c r="D1528" s="23" t="s">
        <v>8368</v>
      </c>
      <c r="E1528" s="32">
        <v>6.10</v>
      </c>
      <c r="F1528" s="33">
        <v/>
      </c>
      <c r="G1528" s="34">
        <v/>
      </c>
      <c r="H1528" s="35">
        <v>0.100</v>
      </c>
      <c r="I1528" s="36">
        <f>ROUND(PRODUCT(E1528:H1528),2)</f>
        <v>0.61</v>
      </c>
      <c r="J1528" s="32">
        <v/>
      </c>
      <c r="K1528" s="32">
        <f/>
        <v/>
      </c>
      <c r="L1528" s="32" t="s">
        <v/>
      </c>
      <c r="M1528" s="32" t="s">
        <v/>
      </c>
      <c r="N1528" s="32" t="s">
        <v/>
      </c>
      <!--$VAR_NUOVA_CELLA_PREZZI$-->
    </row>
    <row r="1529" spans="1:16" ht="10.5" customHeight="1" thickTop="1" thickBot="1">
      <c r="B1529" s="32" t="s">
        <v/>
      </c>
      <c r="C1529" s="23" t="s">
        <v/>
      </c>
      <c r="D1529" s="23" t="s">
        <v>8375</v>
      </c>
      <c r="E1529" s="32">
        <v>17.04</v>
      </c>
      <c r="F1529" s="33">
        <v/>
      </c>
      <c r="G1529" s="34">
        <v/>
      </c>
      <c r="H1529" s="35">
        <v>0.100</v>
      </c>
      <c r="I1529" s="36">
        <f>ROUND(PRODUCT(E1529:H1529),2)</f>
        <v>1.70</v>
      </c>
      <c r="J1529" s="32">
        <v/>
      </c>
      <c r="K1529" s="32">
        <f/>
        <v/>
      </c>
      <c r="L1529" s="32" t="s">
        <v/>
      </c>
      <c r="M1529" s="32" t="s">
        <v/>
      </c>
      <c r="N1529" s="32" t="s">
        <v/>
      </c>
      <!--$VAR_NUOVA_CELLA_PREZZI$-->
    </row>
    <row r="1530" spans="1:16" ht="10.5" customHeight="1" thickTop="1" thickBot="1">
      <c r="B1530" s="32" t="s">
        <v/>
      </c>
      <c r="C1530" s="23" t="s">
        <v/>
      </c>
      <c r="D1530" s="23" t="s">
        <v>8382</v>
      </c>
      <c r="E1530" s="32">
        <v>48.90</v>
      </c>
      <c r="F1530" s="33">
        <v/>
      </c>
      <c r="G1530" s="34">
        <v/>
      </c>
      <c r="H1530" s="35">
        <v>0.100</v>
      </c>
      <c r="I1530" s="36">
        <f>ROUND(PRODUCT(E1530:H1530),2)</f>
        <v>4.89</v>
      </c>
      <c r="J1530" s="32">
        <v/>
      </c>
      <c r="K1530" s="32">
        <f/>
        <v/>
      </c>
      <c r="L1530" s="32" t="s">
        <v/>
      </c>
      <c r="M1530" s="32" t="s">
        <v/>
      </c>
      <c r="N1530" s="32" t="s">
        <v/>
      </c>
      <!--$VAR_NUOVA_CELLA_PREZZI$-->
    </row>
    <row r="1531" spans="1:16" ht="10.5" customHeight="1" thickTop="1" thickBot="1">
      <c r="B1531" s="32" t="s">
        <v/>
      </c>
      <c r="C1531" s="23" t="s">
        <v/>
      </c>
      <c r="D1531" s="23" t="s">
        <v>8389</v>
      </c>
      <c r="E1531" s="32">
        <v>2.93</v>
      </c>
      <c r="F1531" s="33">
        <v/>
      </c>
      <c r="G1531" s="34">
        <v/>
      </c>
      <c r="H1531" s="35">
        <v>0.100</v>
      </c>
      <c r="I1531" s="36">
        <f>ROUND(PRODUCT(E1531:H1531),2)</f>
        <v>0.29</v>
      </c>
      <c r="J1531" s="32">
        <v/>
      </c>
      <c r="K1531" s="32">
        <f/>
        <v/>
      </c>
      <c r="L1531" s="32" t="s">
        <v/>
      </c>
      <c r="M1531" s="32" t="s">
        <v/>
      </c>
      <c r="N1531" s="32" t="s">
        <v/>
      </c>
      <!--$VAR_NUOVA_CELLA_PREZZI$-->
    </row>
    <row r="1532" spans="1:16" ht="10.5" customHeight="1" thickTop="1" thickBot="1">
      <c r="B1532" s="32" t="s">
        <v/>
      </c>
      <c r="C1532" s="23" t="s">
        <v/>
      </c>
      <c r="D1532" s="23" t="s">
        <v>8396</v>
      </c>
      <c r="E1532" s="32">
        <v>6.25</v>
      </c>
      <c r="F1532" s="33">
        <v/>
      </c>
      <c r="G1532" s="34">
        <v/>
      </c>
      <c r="H1532" s="35">
        <v>0.100</v>
      </c>
      <c r="I1532" s="36">
        <f>ROUND(PRODUCT(E1532:H1532),2)</f>
        <v>0.63</v>
      </c>
      <c r="J1532" s="32">
        <v/>
      </c>
      <c r="K1532" s="32">
        <f/>
        <v/>
      </c>
      <c r="L1532" s="32" t="s">
        <v/>
      </c>
      <c r="M1532" s="32" t="s">
        <v/>
      </c>
      <c r="N1532" s="32" t="s">
        <v/>
      </c>
      <!--$VAR_NUOVA_CELLA_PREZZI$-->
    </row>
    <row r="1533" spans="1:16" ht="10.5" customHeight="1" thickTop="1" thickBot="1">
      <c r="B1533" s="32" t="s">
        <v/>
      </c>
      <c r="C1533" s="23" t="s">
        <v/>
      </c>
      <c r="D1533" s="23" t="s">
        <v>8403</v>
      </c>
      <c r="E1533" s="32">
        <v>24.75</v>
      </c>
      <c r="F1533" s="33">
        <v/>
      </c>
      <c r="G1533" s="34">
        <v/>
      </c>
      <c r="H1533" s="35">
        <v>0.100</v>
      </c>
      <c r="I1533" s="36">
        <f>ROUND(PRODUCT(E1533:H1533),2)</f>
        <v>2.48</v>
      </c>
      <c r="J1533" s="32">
        <v/>
      </c>
      <c r="K1533" s="32">
        <f/>
        <v/>
      </c>
      <c r="L1533" s="32" t="s">
        <v/>
      </c>
      <c r="M1533" s="32" t="s">
        <v/>
      </c>
      <c r="N1533" s="32" t="s">
        <v/>
      </c>
      <!--$VAR_NUOVA_CELLA_PREZZI$-->
    </row>
    <row r="1534" spans="1:16" ht="10.5" customHeight="1" thickTop="1" thickBot="1">
      <c r="B1534" s="32" t="s">
        <v/>
      </c>
      <c r="C1534" s="23" t="s">
        <v/>
      </c>
      <c r="D1534" s="23" t="s">
        <v>8410</v>
      </c>
      <c r="E1534" s="32">
        <v>125.75</v>
      </c>
      <c r="F1534" s="33">
        <v/>
      </c>
      <c r="G1534" s="34">
        <v/>
      </c>
      <c r="H1534" s="35">
        <v>0.100</v>
      </c>
      <c r="I1534" s="36">
        <f>ROUND(PRODUCT(E1534:H1534),2)</f>
        <v>12.58</v>
      </c>
      <c r="J1534" s="32">
        <v/>
      </c>
      <c r="K1534" s="32">
        <f/>
        <v/>
      </c>
      <c r="L1534" s="32" t="s">
        <v/>
      </c>
      <c r="M1534" s="32" t="s">
        <v/>
      </c>
      <c r="N1534" s="32" t="s">
        <v/>
      </c>
      <!--$VAR_NUOVA_CELLA_PREZZI$-->
    </row>
    <row r="1535" spans="1:16" ht="10.5" customHeight="1" thickTop="1" thickBot="1">
      <c r="B1535" s="32" t="s">
        <v/>
      </c>
      <c r="C1535" s="23" t="s">
        <v/>
      </c>
      <c r="D1535" s="23" t="s">
        <v>8417</v>
      </c>
      <c r="E1535" s="32">
        <v>49.86</v>
      </c>
      <c r="F1535" s="33">
        <v/>
      </c>
      <c r="G1535" s="34">
        <v/>
      </c>
      <c r="H1535" s="35">
        <v>0.100</v>
      </c>
      <c r="I1535" s="36">
        <f>ROUND(PRODUCT(E1535:H1535),2)</f>
        <v>4.99</v>
      </c>
      <c r="J1535" s="32">
        <v/>
      </c>
      <c r="K1535" s="32">
        <f/>
        <v/>
      </c>
      <c r="L1535" s="32" t="s">
        <v/>
      </c>
      <c r="M1535" s="32" t="s">
        <v/>
      </c>
      <c r="N1535" s="32" t="s">
        <v/>
      </c>
      <!--$VAR_NUOVA_CELLA_PREZZI$-->
    </row>
    <row r="1536" spans="1:16" ht="10.5" customHeight="1" thickTop="1" thickBot="1">
      <c r="B1536" s="32" t="s">
        <v/>
      </c>
      <c r="C1536" s="23" t="s">
        <v/>
      </c>
      <c r="D1536" s="23" t="s">
        <v>8424</v>
      </c>
      <c r="E1536" s="32">
        <v>4.91</v>
      </c>
      <c r="F1536" s="33">
        <v/>
      </c>
      <c r="G1536" s="34">
        <v/>
      </c>
      <c r="H1536" s="35">
        <v>0.100</v>
      </c>
      <c r="I1536" s="36">
        <f>ROUND(PRODUCT(E1536:H1536),2)</f>
        <v>0.49</v>
      </c>
      <c r="J1536" s="32">
        <v/>
      </c>
      <c r="K1536" s="32">
        <f/>
        <v/>
      </c>
      <c r="L1536" s="32" t="s">
        <v/>
      </c>
      <c r="M1536" s="32" t="s">
        <v/>
      </c>
      <c r="N1536" s="32" t="s">
        <v/>
      </c>
      <!--$VAR_NUOVA_CELLA_PREZZI$-->
    </row>
    <row r="1537" spans="1:16" ht="10.5" customHeight="1" thickTop="1" thickBot="1">
      <c r="B1537" s="32" t="s">
        <v/>
      </c>
      <c r="C1537" s="23" t="s">
        <v/>
      </c>
      <c r="D1537" s="23" t="s">
        <v>8431</v>
      </c>
      <c r="E1537" s="32">
        <v>11.66</v>
      </c>
      <c r="F1537" s="33">
        <v/>
      </c>
      <c r="G1537" s="34">
        <v/>
      </c>
      <c r="H1537" s="35">
        <v>0.100</v>
      </c>
      <c r="I1537" s="36">
        <f>ROUND(PRODUCT(E1537:H1537),2)</f>
        <v>1.17</v>
      </c>
      <c r="J1537" s="32">
        <v/>
      </c>
      <c r="K1537" s="32">
        <f/>
        <v/>
      </c>
      <c r="L1537" s="32" t="s">
        <v/>
      </c>
      <c r="M1537" s="32" t="s">
        <v/>
      </c>
      <c r="N1537" s="32" t="s">
        <v/>
      </c>
      <!--$VAR_NUOVA_CELLA_PREZZI$-->
    </row>
    <row r="1538" spans="1:16" ht="10.5" customHeight="1" thickTop="1" thickBot="1">
      <c r="B1538" s="32" t="s">
        <v/>
      </c>
      <c r="C1538" s="23" t="s">
        <v/>
      </c>
      <c r="D1538" s="23" t="s">
        <v>8438</v>
      </c>
      <c r="E1538" s="32">
        <v>42.03</v>
      </c>
      <c r="F1538" s="33">
        <v/>
      </c>
      <c r="G1538" s="34">
        <v/>
      </c>
      <c r="H1538" s="35">
        <v>0.100</v>
      </c>
      <c r="I1538" s="36">
        <f>ROUND(PRODUCT(E1538:H1538),2)</f>
        <v>4.20</v>
      </c>
      <c r="J1538" s="32">
        <v/>
      </c>
      <c r="K1538" s="32">
        <f/>
        <v/>
      </c>
      <c r="L1538" s="32" t="s">
        <v/>
      </c>
      <c r="M1538" s="32" t="s">
        <v/>
      </c>
      <c r="N1538" s="32" t="s">
        <v/>
      </c>
      <!--$VAR_NUOVA_CELLA_PREZZI$-->
    </row>
    <row r="1539" spans="1:16" ht="10.5" customHeight="1" thickTop="1" thickBot="1">
      <c r="B1539" s="32" t="s">
        <v/>
      </c>
      <c r="C1539" s="23" t="s">
        <v/>
      </c>
      <c r="D1539" s="23" t="s">
        <v>8445</v>
      </c>
      <c r="E1539" s="32">
        <v>22.48</v>
      </c>
      <c r="F1539" s="33">
        <v/>
      </c>
      <c r="G1539" s="34">
        <v/>
      </c>
      <c r="H1539" s="35">
        <v>0.100</v>
      </c>
      <c r="I1539" s="36">
        <f>ROUND(PRODUCT(E1539:H1539),2)</f>
        <v>2.25</v>
      </c>
      <c r="J1539" s="32">
        <v/>
      </c>
      <c r="K1539" s="32">
        <f/>
        <v/>
      </c>
      <c r="L1539" s="32" t="s">
        <v/>
      </c>
      <c r="M1539" s="32" t="s">
        <v/>
      </c>
      <c r="N1539" s="32" t="s">
        <v/>
      </c>
      <!--$VAR_NUOVA_CELLA_PREZZI$-->
    </row>
    <row r="1540" spans="1:16" ht="10.5" customHeight="1" thickTop="1" thickBot="1">
      <c r="B1540" s="32" t="s">
        <v/>
      </c>
      <c r="C1540" s="23" t="s">
        <v/>
      </c>
      <c r="D1540" s="23" t="s">
        <v>8452</v>
      </c>
      <c r="E1540" s="32">
        <v>9.55</v>
      </c>
      <c r="F1540" s="33">
        <v/>
      </c>
      <c r="G1540" s="34">
        <v/>
      </c>
      <c r="H1540" s="35">
        <v>0.100</v>
      </c>
      <c r="I1540" s="36">
        <f>ROUND(PRODUCT(E1540:H1540),2)</f>
        <v>0.96</v>
      </c>
      <c r="J1540" s="32">
        <v/>
      </c>
      <c r="K1540" s="32">
        <f/>
        <v/>
      </c>
      <c r="L1540" s="32" t="s">
        <v/>
      </c>
      <c r="M1540" s="32" t="s">
        <v/>
      </c>
      <c r="N1540" s="32" t="s">
        <v/>
      </c>
      <!--$VAR_NUOVA_CELLA_PREZZI$-->
    </row>
    <row r="1541" spans="1:16" ht="10.5" customHeight="1" thickTop="1" thickBot="1">
      <c r="B1541" s="32" t="s">
        <v/>
      </c>
      <c r="C1541" s="23" t="s">
        <v/>
      </c>
      <c r="D1541" s="23" t="s">
        <v>8459</v>
      </c>
      <c r="E1541" s="32">
        <v/>
      </c>
      <c r="F1541" s="33">
        <v>2.56</v>
      </c>
      <c r="G1541" s="34">
        <v>2.400</v>
      </c>
      <c r="H1541" s="35">
        <v>0.100</v>
      </c>
      <c r="I1541" s="36">
        <f>ROUND(PRODUCT(E1541:H1541),2)</f>
        <v>0.61</v>
      </c>
      <c r="J1541" s="32">
        <v/>
      </c>
      <c r="K1541" s="32">
        <f/>
        <v/>
      </c>
      <c r="L1541" s="32" t="s">
        <v/>
      </c>
      <c r="M1541" s="32" t="s">
        <v/>
      </c>
      <c r="N1541" s="32" t="s">
        <v/>
      </c>
      <!--$VAR_NUOVA_CELLA_PREZZI$-->
    </row>
    <row r="1542" spans="1:16" ht="10.5" customHeight="1" thickTop="1" thickBot="1">
      <c r="B1542" s="32" t="s">
        <v/>
      </c>
      <c r="C1542" s="23" t="s">
        <v/>
      </c>
      <c r="D1542" s="23" t="s">
        <v>8466</v>
      </c>
      <c r="E1542" s="32">
        <v/>
      </c>
      <c r="F1542" s="33">
        <v/>
      </c>
      <c r="G1542" s="34">
        <v/>
      </c>
      <c r="H1542" s="35">
        <v>0</v>
      </c>
      <c r="I1542" s="36">
        <f>ROUND(PRODUCT(E1542:H1542),2)</f>
        <v>0.00</v>
      </c>
      <c r="J1542" s="32">
        <v/>
      </c>
      <c r="K1542" s="32">
        <f/>
        <v/>
      </c>
      <c r="L1542" s="32" t="s">
        <v/>
      </c>
      <c r="M1542" s="32" t="s">
        <v/>
      </c>
      <c r="N1542" s="32" t="s">
        <v/>
      </c>
      <!--$VAR_NUOVA_CELLA_PREZZI$-->
    </row>
    <row r="1543" spans="1:16" ht="10.5" customHeight="1" thickTop="1" thickBot="1">
      <c r="B1543" s="32" t="s">
        <v/>
      </c>
      <c r="C1543" s="23" t="s">
        <v/>
      </c>
      <c r="D1543" s="23" t="s">
        <v>8473</v>
      </c>
      <c r="E1543" s="32">
        <v/>
      </c>
      <c r="F1543" s="33">
        <v/>
      </c>
      <c r="G1543" s="34">
        <v/>
      </c>
      <c r="H1543" s="35">
        <v>0</v>
      </c>
      <c r="I1543" s="36">
        <f>ROUND(PRODUCT(E1543:H1543),2)</f>
        <v>0.00</v>
      </c>
      <c r="J1543" s="32">
        <v/>
      </c>
      <c r="K1543" s="32">
        <f/>
        <v/>
      </c>
      <c r="L1543" s="32" t="s">
        <v/>
      </c>
      <c r="M1543" s="32" t="s">
        <v/>
      </c>
      <c r="N1543" s="32" t="s">
        <v/>
      </c>
      <!--$VAR_NUOVA_CELLA_PREZZI$-->
    </row>
    <row r="1544" spans="1:16" ht="10.5" customHeight="1" thickTop="1" thickBot="1">
      <c r="B1544" s="32" t="s">
        <v/>
      </c>
      <c r="C1544" s="23" t="s">
        <v/>
      </c>
      <c r="D1544" s="23" t="s">
        <v>8480</v>
      </c>
      <c r="E1544" s="32">
        <v/>
      </c>
      <c r="F1544" s="33">
        <v>2.86</v>
      </c>
      <c r="G1544" s="34">
        <v>0.470</v>
      </c>
      <c r="H1544" s="35">
        <v>1.040</v>
      </c>
      <c r="I1544" s="36">
        <f>ROUND(PRODUCT(E1544:H1544),2)</f>
        <v>1.40</v>
      </c>
      <c r="J1544" s="32">
        <v/>
      </c>
      <c r="K1544" s="32">
        <f/>
        <v/>
      </c>
      <c r="L1544" s="32" t="s">
        <v/>
      </c>
      <c r="M1544" s="32" t="s">
        <v/>
      </c>
      <c r="N1544" s="32" t="s">
        <v/>
      </c>
      <!--$VAR_NUOVA_CELLA_PREZZI$-->
    </row>
    <row r="1545" spans="1:16" ht="10.5" customHeight="1" thickTop="1" thickBot="1">
      <c r="B1545" s="32" t="s">
        <v/>
      </c>
      <c r="C1545" s="23" t="s">
        <v/>
      </c>
      <c r="D1545" s="23" t="s">
        <v>8487</v>
      </c>
      <c r="E1545" s="32">
        <v/>
      </c>
      <c r="F1545" s="33">
        <v/>
      </c>
      <c r="G1545" s="34">
        <v/>
      </c>
      <c r="H1545" s="35">
        <v>0</v>
      </c>
      <c r="I1545" s="36">
        <f>ROUND(PRODUCT(E1545:H1545),2)</f>
        <v>0.00</v>
      </c>
      <c r="J1545" s="32">
        <v/>
      </c>
      <c r="K1545" s="32">
        <f/>
        <v/>
      </c>
      <c r="L1545" s="32" t="s">
        <v/>
      </c>
      <c r="M1545" s="32" t="s">
        <v/>
      </c>
      <c r="N1545" s="32" t="s">
        <v/>
      </c>
      <!--$VAR_NUOVA_CELLA_PREZZI$-->
    </row>
    <row r="1546" spans="1:16" ht="10.5" customHeight="1" thickTop="1" thickBot="1">
      <c r="B1546" s="32" t="s">
        <v/>
      </c>
      <c r="C1546" s="23" t="s">
        <v/>
      </c>
      <c r="D1546" s="23" t="s">
        <v>8494</v>
      </c>
      <c r="E1546" s="32">
        <v/>
      </c>
      <c r="F1546" s="33">
        <v/>
      </c>
      <c r="G1546" s="34">
        <v/>
      </c>
      <c r="H1546" s="35">
        <v>0</v>
      </c>
      <c r="I1546" s="36">
        <f>ROUND(PRODUCT(E1546:H1546),2)</f>
        <v>0.00</v>
      </c>
      <c r="J1546" s="32">
        <v/>
      </c>
      <c r="K1546" s="32">
        <f/>
        <v/>
      </c>
      <c r="L1546" s="32" t="s">
        <v/>
      </c>
      <c r="M1546" s="32" t="s">
        <v/>
      </c>
      <c r="N1546" s="32" t="s">
        <v/>
      </c>
      <!--$VAR_NUOVA_CELLA_PREZZI$-->
    </row>
    <row r="1547" spans="1:16" ht="10.5" customHeight="1" thickTop="1" thickBot="1">
      <c r="B1547" s="32" t="s">
        <v/>
      </c>
      <c r="C1547" s="23" t="s">
        <v/>
      </c>
      <c r="D1547" s="23" t="s">
        <v>8501</v>
      </c>
      <c r="E1547" s="32">
        <v>11.31</v>
      </c>
      <c r="F1547" s="33">
        <v/>
      </c>
      <c r="G1547" s="34">
        <v/>
      </c>
      <c r="H1547" s="35">
        <v>0.200</v>
      </c>
      <c r="I1547" s="36">
        <f>ROUND(PRODUCT(E1547:H1547),2)</f>
        <v>2.26</v>
      </c>
      <c r="J1547" s="32">
        <v/>
      </c>
      <c r="K1547" s="32">
        <f/>
        <v/>
      </c>
      <c r="L1547" s="32" t="s">
        <v/>
      </c>
      <c r="M1547" s="32" t="s">
        <v/>
      </c>
      <c r="N1547" s="32" t="s">
        <v/>
      </c>
      <!--$VAR_NUOVA_CELLA_PREZZI$-->
    </row>
    <row r="1548" spans="1:16" ht="10.5" customHeight="1" thickTop="1" thickBot="1">
      <c r="B1548" s="32" t="s">
        <v/>
      </c>
      <c r="C1548" s="23" t="s">
        <v/>
      </c>
      <c r="D1548" s="23" t="s">
        <v>8508</v>
      </c>
      <c r="E1548" s="32">
        <v/>
      </c>
      <c r="F1548" s="33">
        <v>2.15</v>
      </c>
      <c r="G1548" s="34">
        <v>6.470</v>
      </c>
      <c r="H1548" s="35">
        <v>0.200</v>
      </c>
      <c r="I1548" s="36">
        <f>ROUND(PRODUCT(E1548:H1548),2)</f>
        <v>2.78</v>
      </c>
      <c r="J1548" s="32">
        <v/>
      </c>
      <c r="K1548" s="32">
        <f/>
        <v/>
      </c>
      <c r="L1548" s="32" t="s">
        <v/>
      </c>
      <c r="M1548" s="32" t="s">
        <v/>
      </c>
      <c r="N1548" s="32" t="s">
        <v/>
      </c>
      <!--$VAR_NUOVA_CELLA_PREZZI$-->
    </row>
    <row r="1549" spans="1:16" ht="10.5" customHeight="1" thickTop="1" thickBot="1">
      <c r="B1549" s="32" t="s">
        <v/>
      </c>
      <c r="C1549" s="23" t="s">
        <v/>
      </c>
      <c r="D1549" s="23" t="s">
        <v>8515</v>
      </c>
      <c r="E1549" s="32">
        <v/>
      </c>
      <c r="F1549" s="33">
        <v/>
      </c>
      <c r="G1549" s="34">
        <v/>
      </c>
      <c r="H1549" s="35">
        <v>0</v>
      </c>
      <c r="I1549" s="36">
        <f>ROUND(PRODUCT(E1549:H1549),2)</f>
        <v>0.00</v>
      </c>
      <c r="J1549" s="32">
        <v/>
      </c>
      <c r="K1549" s="32">
        <f/>
        <v/>
      </c>
      <c r="L1549" s="32" t="s">
        <v/>
      </c>
      <c r="M1549" s="32" t="s">
        <v/>
      </c>
      <c r="N1549" s="32" t="s">
        <v/>
      </c>
      <!--$VAR_NUOVA_CELLA_PREZZI$-->
    </row>
    <row r="1550" spans="1:16" ht="10.5" customHeight="1" thickTop="1" thickBot="1">
      <c r="B1550" s="32" t="s">
        <v/>
      </c>
      <c r="C1550" s="23" t="s">
        <v/>
      </c>
      <c r="D1550" s="23" t="s">
        <v>8522</v>
      </c>
      <c r="E1550" s="32">
        <v>15.80</v>
      </c>
      <c r="F1550" s="33">
        <v/>
      </c>
      <c r="G1550" s="34">
        <v/>
      </c>
      <c r="H1550" s="35">
        <v>0.200</v>
      </c>
      <c r="I1550" s="36">
        <f>ROUND(PRODUCT(E1550:H1550),2)</f>
        <v>3.16</v>
      </c>
      <c r="J1550" s="32">
        <v/>
      </c>
      <c r="K1550" s="32">
        <f/>
        <v/>
      </c>
      <c r="L1550" s="32" t="s">
        <v/>
      </c>
      <c r="M1550" s="32" t="s">
        <v/>
      </c>
      <c r="N1550" s="32" t="s">
        <v/>
      </c>
      <!--$VAR_NUOVA_CELLA_PREZZI$-->
    </row>
    <row r="1551" spans="1:16" ht="10.5" customHeight="1" thickTop="1" thickBot="1">
      <c r="B1551" s="32" t="s">
        <v/>
      </c>
      <c r="C1551" s="23" t="s">
        <v/>
      </c>
      <c r="D1551" s="23" t="s">
        <v>8529</v>
      </c>
      <c r="E1551" s="32">
        <v>6.10</v>
      </c>
      <c r="F1551" s="33">
        <v/>
      </c>
      <c r="G1551" s="34">
        <v/>
      </c>
      <c r="H1551" s="35">
        <v>0.200</v>
      </c>
      <c r="I1551" s="36">
        <f>ROUND(PRODUCT(E1551:H1551),2)</f>
        <v>1.22</v>
      </c>
      <c r="J1551" s="32">
        <v/>
      </c>
      <c r="K1551" s="32">
        <f/>
        <v/>
      </c>
      <c r="L1551" s="32" t="s">
        <v/>
      </c>
      <c r="M1551" s="32" t="s">
        <v/>
      </c>
      <c r="N1551" s="32" t="s">
        <v/>
      </c>
      <!--$VAR_NUOVA_CELLA_PREZZI$-->
    </row>
    <row r="1552" spans="1:16" ht="10.5" customHeight="1" thickTop="1" thickBot="1">
      <c r="B1552" s="32" t="s">
        <v/>
      </c>
      <c r="C1552" s="23" t="s">
        <v/>
      </c>
      <c r="D1552" s="23" t="s">
        <v>8536</v>
      </c>
      <c r="E1552" s="32">
        <v>17.04</v>
      </c>
      <c r="F1552" s="33">
        <v/>
      </c>
      <c r="G1552" s="34">
        <v/>
      </c>
      <c r="H1552" s="35">
        <v>0.200</v>
      </c>
      <c r="I1552" s="36">
        <f>ROUND(PRODUCT(E1552:H1552),2)</f>
        <v>3.41</v>
      </c>
      <c r="J1552" s="32">
        <v/>
      </c>
      <c r="K1552" s="32">
        <f/>
        <v/>
      </c>
      <c r="L1552" s="32" t="s">
        <v/>
      </c>
      <c r="M1552" s="32" t="s">
        <v/>
      </c>
      <c r="N1552" s="32" t="s">
        <v/>
      </c>
      <!--$VAR_NUOVA_CELLA_PREZZI$-->
    </row>
    <row r="1553" spans="1:16" ht="10.5" customHeight="1" thickTop="1" thickBot="1">
      <c r="B1553" s="32" t="s">
        <v/>
      </c>
      <c r="C1553" s="23" t="s">
        <v/>
      </c>
      <c r="D1553" s="23" t="s">
        <v>8543</v>
      </c>
      <c r="E1553" s="32">
        <v>48.90</v>
      </c>
      <c r="F1553" s="33">
        <v/>
      </c>
      <c r="G1553" s="34">
        <v/>
      </c>
      <c r="H1553" s="35">
        <v>0.200</v>
      </c>
      <c r="I1553" s="36">
        <f>ROUND(PRODUCT(E1553:H1553),2)</f>
        <v>9.78</v>
      </c>
      <c r="J1553" s="32">
        <v/>
      </c>
      <c r="K1553" s="32">
        <f/>
        <v/>
      </c>
      <c r="L1553" s="32" t="s">
        <v/>
      </c>
      <c r="M1553" s="32" t="s">
        <v/>
      </c>
      <c r="N1553" s="32" t="s">
        <v/>
      </c>
      <!--$VAR_NUOVA_CELLA_PREZZI$-->
    </row>
    <row r="1554" spans="1:16" ht="10.5" customHeight="1" thickTop="1" thickBot="1">
      <c r="B1554" s="32" t="s">
        <v/>
      </c>
      <c r="C1554" s="23" t="s">
        <v/>
      </c>
      <c r="D1554" s="23" t="s">
        <v>8550</v>
      </c>
      <c r="E1554" s="32">
        <v>2.93</v>
      </c>
      <c r="F1554" s="33">
        <v/>
      </c>
      <c r="G1554" s="34">
        <v/>
      </c>
      <c r="H1554" s="35">
        <v>0.200</v>
      </c>
      <c r="I1554" s="36">
        <f>ROUND(PRODUCT(E1554:H1554),2)</f>
        <v>0.59</v>
      </c>
      <c r="J1554" s="32">
        <v/>
      </c>
      <c r="K1554" s="32">
        <f/>
        <v/>
      </c>
      <c r="L1554" s="32" t="s">
        <v/>
      </c>
      <c r="M1554" s="32" t="s">
        <v/>
      </c>
      <c r="N1554" s="32" t="s">
        <v/>
      </c>
      <!--$VAR_NUOVA_CELLA_PREZZI$-->
    </row>
    <row r="1555" spans="1:16" ht="10.5" customHeight="1" thickTop="1" thickBot="1">
      <c r="B1555" s="32" t="s">
        <v/>
      </c>
      <c r="C1555" s="23" t="s">
        <v/>
      </c>
      <c r="D1555" s="23" t="s">
        <v>8557</v>
      </c>
      <c r="E1555" s="32">
        <v>6.25</v>
      </c>
      <c r="F1555" s="33">
        <v/>
      </c>
      <c r="G1555" s="34">
        <v/>
      </c>
      <c r="H1555" s="35">
        <v>0.200</v>
      </c>
      <c r="I1555" s="36">
        <f>ROUND(PRODUCT(E1555:H1555),2)</f>
        <v>1.25</v>
      </c>
      <c r="J1555" s="32">
        <v/>
      </c>
      <c r="K1555" s="32">
        <f/>
        <v/>
      </c>
      <c r="L1555" s="32" t="s">
        <v/>
      </c>
      <c r="M1555" s="32" t="s">
        <v/>
      </c>
      <c r="N1555" s="32" t="s">
        <v/>
      </c>
      <!--$VAR_NUOVA_CELLA_PREZZI$-->
    </row>
    <row r="1556" spans="1:16" ht="10.5" customHeight="1" thickTop="1" thickBot="1">
      <c r="B1556" s="32" t="s">
        <v/>
      </c>
      <c r="C1556" s="23" t="s">
        <v/>
      </c>
      <c r="D1556" s="23" t="s">
        <v>8564</v>
      </c>
      <c r="E1556" s="32">
        <v>24.75</v>
      </c>
      <c r="F1556" s="33">
        <v/>
      </c>
      <c r="G1556" s="34">
        <v/>
      </c>
      <c r="H1556" s="35">
        <v>0.200</v>
      </c>
      <c r="I1556" s="36">
        <f>ROUND(PRODUCT(E1556:H1556),2)</f>
        <v>4.95</v>
      </c>
      <c r="J1556" s="32">
        <v/>
      </c>
      <c r="K1556" s="32">
        <f/>
        <v/>
      </c>
      <c r="L1556" s="32" t="s">
        <v/>
      </c>
      <c r="M1556" s="32" t="s">
        <v/>
      </c>
      <c r="N1556" s="32" t="s">
        <v/>
      </c>
      <!--$VAR_NUOVA_CELLA_PREZZI$-->
    </row>
    <row r="1557" spans="1:16" ht="10.5" customHeight="1" thickTop="1" thickBot="1">
      <c r="B1557" s="32" t="s">
        <v/>
      </c>
      <c r="C1557" s="23" t="s">
        <v/>
      </c>
      <c r="D1557" s="23" t="s">
        <v>8571</v>
      </c>
      <c r="E1557" s="32">
        <v>125.75</v>
      </c>
      <c r="F1557" s="33">
        <v/>
      </c>
      <c r="G1557" s="34">
        <v/>
      </c>
      <c r="H1557" s="35">
        <v>0.200</v>
      </c>
      <c r="I1557" s="36">
        <f>ROUND(PRODUCT(E1557:H1557),2)</f>
        <v>25.15</v>
      </c>
      <c r="J1557" s="32">
        <v/>
      </c>
      <c r="K1557" s="32">
        <f/>
        <v/>
      </c>
      <c r="L1557" s="32" t="s">
        <v/>
      </c>
      <c r="M1557" s="32" t="s">
        <v/>
      </c>
      <c r="N1557" s="32" t="s">
        <v/>
      </c>
      <!--$VAR_NUOVA_CELLA_PREZZI$-->
    </row>
    <row r="1558" spans="1:16" ht="10.5" customHeight="1" thickTop="1" thickBot="1">
      <c r="B1558" s="32" t="s">
        <v/>
      </c>
      <c r="C1558" s="23" t="s">
        <v/>
      </c>
      <c r="D1558" s="23" t="s">
        <v>8578</v>
      </c>
      <c r="E1558" s="32">
        <v>49.86</v>
      </c>
      <c r="F1558" s="33">
        <v/>
      </c>
      <c r="G1558" s="34">
        <v/>
      </c>
      <c r="H1558" s="35">
        <v>0.200</v>
      </c>
      <c r="I1558" s="36">
        <f>ROUND(PRODUCT(E1558:H1558),2)</f>
        <v>9.97</v>
      </c>
      <c r="J1558" s="32">
        <v/>
      </c>
      <c r="K1558" s="32">
        <f/>
        <v/>
      </c>
      <c r="L1558" s="32" t="s">
        <v/>
      </c>
      <c r="M1558" s="32" t="s">
        <v/>
      </c>
      <c r="N1558" s="32" t="s">
        <v/>
      </c>
      <!--$VAR_NUOVA_CELLA_PREZZI$-->
    </row>
    <row r="1559" spans="1:16" ht="10.5" customHeight="1" thickTop="1" thickBot="1">
      <c r="B1559" s="32" t="s">
        <v/>
      </c>
      <c r="C1559" s="23" t="s">
        <v/>
      </c>
      <c r="D1559" s="23" t="s">
        <v>8585</v>
      </c>
      <c r="E1559" s="32">
        <v>10.97</v>
      </c>
      <c r="F1559" s="33">
        <v/>
      </c>
      <c r="G1559" s="34">
        <v/>
      </c>
      <c r="H1559" s="35">
        <v>0.200</v>
      </c>
      <c r="I1559" s="36">
        <f>ROUND(PRODUCT(E1559:H1559),2)</f>
        <v>2.19</v>
      </c>
      <c r="J1559" s="32">
        <v/>
      </c>
      <c r="K1559" s="32">
        <f/>
        <v/>
      </c>
      <c r="L1559" s="32" t="s">
        <v/>
      </c>
      <c r="M1559" s="32" t="s">
        <v/>
      </c>
      <c r="N1559" s="32" t="s">
        <v/>
      </c>
      <!--$VAR_NUOVA_CELLA_PREZZI$-->
    </row>
    <row r="1560" spans="1:16" ht="10.5" customHeight="1" thickTop="1" thickBot="1">
      <c r="B1560" s="32" t="s">
        <v/>
      </c>
      <c r="C1560" s="23" t="s">
        <v/>
      </c>
      <c r="D1560" s="23" t="s">
        <v>8592</v>
      </c>
      <c r="E1560" s="32">
        <v>4.91</v>
      </c>
      <c r="F1560" s="33">
        <v/>
      </c>
      <c r="G1560" s="34">
        <v/>
      </c>
      <c r="H1560" s="35">
        <v>0.200</v>
      </c>
      <c r="I1560" s="36">
        <f>ROUND(PRODUCT(E1560:H1560),2)</f>
        <v>0.98</v>
      </c>
      <c r="J1560" s="32">
        <v/>
      </c>
      <c r="K1560" s="32">
        <f/>
        <v/>
      </c>
      <c r="L1560" s="32" t="s">
        <v/>
      </c>
      <c r="M1560" s="32" t="s">
        <v/>
      </c>
      <c r="N1560" s="32" t="s">
        <v/>
      </c>
      <!--$VAR_NUOVA_CELLA_PREZZI$-->
    </row>
    <row r="1561" spans="1:16" ht="10.5" customHeight="1" thickTop="1" thickBot="1">
      <c r="B1561" s="32" t="s">
        <v/>
      </c>
      <c r="C1561" s="23" t="s">
        <v/>
      </c>
      <c r="D1561" s="23" t="s">
        <v>8599</v>
      </c>
      <c r="E1561" s="32">
        <v>11.66</v>
      </c>
      <c r="F1561" s="33">
        <v/>
      </c>
      <c r="G1561" s="34">
        <v/>
      </c>
      <c r="H1561" s="35">
        <v>0.200</v>
      </c>
      <c r="I1561" s="36">
        <f>ROUND(PRODUCT(E1561:H1561),2)</f>
        <v>2.33</v>
      </c>
      <c r="J1561" s="32">
        <v/>
      </c>
      <c r="K1561" s="32">
        <f/>
        <v/>
      </c>
      <c r="L1561" s="32" t="s">
        <v/>
      </c>
      <c r="M1561" s="32" t="s">
        <v/>
      </c>
      <c r="N1561" s="32" t="s">
        <v/>
      </c>
      <!--$VAR_NUOVA_CELLA_PREZZI$-->
    </row>
    <row r="1562" spans="1:16" ht="10.5" customHeight="1" thickTop="1" thickBot="1">
      <c r="B1562" s="32" t="s">
        <v/>
      </c>
      <c r="C1562" s="23" t="s">
        <v/>
      </c>
      <c r="D1562" s="23" t="s">
        <v>8606</v>
      </c>
      <c r="E1562" s="32">
        <v>42.03</v>
      </c>
      <c r="F1562" s="33">
        <v/>
      </c>
      <c r="G1562" s="34">
        <v/>
      </c>
      <c r="H1562" s="35">
        <v>0.200</v>
      </c>
      <c r="I1562" s="36">
        <f>ROUND(PRODUCT(E1562:H1562),2)</f>
        <v>8.41</v>
      </c>
      <c r="J1562" s="32">
        <v/>
      </c>
      <c r="K1562" s="32">
        <f/>
        <v/>
      </c>
      <c r="L1562" s="32" t="s">
        <v/>
      </c>
      <c r="M1562" s="32" t="s">
        <v/>
      </c>
      <c r="N1562" s="32" t="s">
        <v/>
      </c>
      <!--$VAR_NUOVA_CELLA_PREZZI$-->
    </row>
    <row r="1563" spans="1:16" ht="10.5" customHeight="1" thickTop="1" thickBot="1">
      <c r="B1563" s="32" t="s">
        <v/>
      </c>
      <c r="C1563" s="23" t="s">
        <v/>
      </c>
      <c r="D1563" s="23" t="s">
        <v>8613</v>
      </c>
      <c r="E1563" s="32">
        <v/>
      </c>
      <c r="F1563" s="33">
        <v>2.56</v>
      </c>
      <c r="G1563" s="34">
        <v>2.400</v>
      </c>
      <c r="H1563" s="35">
        <v>0.500</v>
      </c>
      <c r="I1563" s="36">
        <f>ROUND(PRODUCT(E1563:H1563),2)</f>
        <v>3.07</v>
      </c>
      <c r="J1563" s="32">
        <v/>
      </c>
      <c r="K1563" s="32">
        <f/>
        <v/>
      </c>
      <c r="L1563" s="32" t="s">
        <v/>
      </c>
      <c r="M1563" s="32" t="s">
        <v/>
      </c>
      <c r="N1563" s="32" t="s">
        <v/>
      </c>
      <!--$VAR_NUOVA_CELLA_PREZZI$-->
    </row>
    <row r="1564" spans="1:16" ht="10.5" customHeight="1" thickTop="1" thickBot="1">
      <c r="B1564" s="32" t="s">
        <v/>
      </c>
      <c r="C1564" s="23" t="s">
        <v/>
      </c>
      <c r="D1564" s="23" t="s">
        <v>8620</v>
      </c>
      <c r="E1564" s="32">
        <v>22.48</v>
      </c>
      <c r="F1564" s="33">
        <v/>
      </c>
      <c r="G1564" s="34">
        <v/>
      </c>
      <c r="H1564" s="35">
        <v>0.200</v>
      </c>
      <c r="I1564" s="36">
        <f>ROUND(PRODUCT(E1564:H1564),2)</f>
        <v>4.50</v>
      </c>
      <c r="J1564" s="32">
        <v/>
      </c>
      <c r="K1564" s="32">
        <f/>
        <v/>
      </c>
      <c r="L1564" s="32" t="s">
        <v/>
      </c>
      <c r="M1564" s="32" t="s">
        <v/>
      </c>
      <c r="N1564" s="32" t="s">
        <v/>
      </c>
      <!--$VAR_NUOVA_CELLA_PREZZI$-->
    </row>
    <row r="1565" spans="1:16" ht="10.5" customHeight="1" thickTop="1" thickBot="1">
      <c r="B1565" s="32" t="s">
        <v/>
      </c>
      <c r="C1565" s="23" t="s">
        <v/>
      </c>
      <c r="D1565" s="23" t="s">
        <v>8627</v>
      </c>
      <c r="E1565" s="32">
        <v>9.55</v>
      </c>
      <c r="F1565" s="33">
        <v/>
      </c>
      <c r="G1565" s="34">
        <v/>
      </c>
      <c r="H1565" s="35">
        <v>0.200</v>
      </c>
      <c r="I1565" s="36">
        <f>ROUND(PRODUCT(E1565:H1565),2)</f>
        <v>1.91</v>
      </c>
      <c r="J1565" s="32">
        <v/>
      </c>
      <c r="K1565" s="32">
        <f/>
        <v/>
      </c>
      <c r="L1565" s="32" t="s">
        <v/>
      </c>
      <c r="M1565" s="32" t="s">
        <v/>
      </c>
      <c r="N1565" s="32" t="s">
        <v/>
      </c>
      <!--$VAR_NUOVA_CELLA_PREZZI$-->
    </row>
    <row r="1566" spans="1:16" ht="10.5" customHeight="1" thickTop="1" thickBot="1">
      <c r="B1566" s="32" t="s">
        <v/>
      </c>
      <c r="C1566" s="23" t="s">
        <v/>
      </c>
      <c r="D1566" s="23" t="s">
        <v>8634</v>
      </c>
      <c r="E1566" s="32">
        <v/>
      </c>
      <c r="F1566" s="33">
        <v/>
      </c>
      <c r="G1566" s="34">
        <v/>
      </c>
      <c r="H1566" s="35">
        <v>0.200</v>
      </c>
      <c r="I1566" s="36">
        <f>ROUND(PRODUCT(E1566:H1566),2)</f>
        <v>0.20</v>
      </c>
      <c r="J1566" s="32">
        <v/>
      </c>
      <c r="K1566" s="32">
        <f/>
        <v/>
      </c>
      <c r="L1566" s="32" t="s">
        <v/>
      </c>
      <c r="M1566" s="32" t="s">
        <v/>
      </c>
      <c r="N1566" s="32" t="s">
        <v/>
      </c>
      <!--$VAR_NUOVA_CELLA_PREZZI$-->
    </row>
    <row r="1567" spans="1:16" ht="10.5" customHeight="1" thickTop="1" thickBot="1">
      <c r="B1567" s="32" t="s">
        <v/>
      </c>
      <c r="C1567" s="23" t="s">
        <v/>
      </c>
      <c r="D1567" s="23" t="s">
        <v>8641</v>
      </c>
      <c r="E1567" s="32">
        <v/>
      </c>
      <c r="F1567" s="33">
        <v/>
      </c>
      <c r="G1567" s="34">
        <v/>
      </c>
      <c r="H1567" s="35">
        <v>0</v>
      </c>
      <c r="I1567" s="36">
        <f>ROUND(PRODUCT(E1567:H1567),2)</f>
        <v>0.00</v>
      </c>
      <c r="J1567" s="32">
        <v/>
      </c>
      <c r="K1567" s="32">
        <f/>
        <v/>
      </c>
      <c r="L1567" s="32" t="s">
        <v/>
      </c>
      <c r="M1567" s="32" t="s">
        <v/>
      </c>
      <c r="N1567" s="32" t="s">
        <v/>
      </c>
      <!--$VAR_NUOVA_CELLA_PREZZI$-->
    </row>
    <row r="1568" spans="1:16" ht="10.5" customHeight="1" thickTop="1" thickBot="1">
      <c r="B1568" s="32" t="s">
        <v/>
      </c>
      <c r="C1568" s="23" t="s">
        <v/>
      </c>
      <c r="D1568" s="23" t="s">
        <v>8648</v>
      </c>
      <c r="E1568" s="32">
        <v>2.00</v>
      </c>
      <c r="F1568" s="33">
        <v>2.56</v>
      </c>
      <c r="G1568" s="34">
        <v>0.200</v>
      </c>
      <c r="H1568" s="35">
        <v>1.480</v>
      </c>
      <c r="I1568" s="36">
        <f>ROUND(PRODUCT(E1568:H1568),2)</f>
        <v>1.52</v>
      </c>
      <c r="J1568" s="32">
        <v/>
      </c>
      <c r="K1568" s="32">
        <f/>
        <v/>
      </c>
      <c r="L1568" s="32" t="s">
        <v/>
      </c>
      <c r="M1568" s="32" t="s">
        <v/>
      </c>
      <c r="N1568" s="32" t="s">
        <v/>
      </c>
      <!--$VAR_NUOVA_CELLA_PREZZI$-->
    </row>
    <row r="1569" spans="1:16" ht="10.5" customHeight="1" thickTop="1" thickBot="1">
      <c r="B1569" s="32" t="s">
        <v/>
      </c>
      <c r="C1569" s="23" t="s">
        <v/>
      </c>
      <c r="D1569" s="23" t="s">
        <v>8655</v>
      </c>
      <c r="E1569" s="32">
        <v>2.00</v>
      </c>
      <c r="F1569" s="33">
        <v>2.40</v>
      </c>
      <c r="G1569" s="34">
        <v>0.200</v>
      </c>
      <c r="H1569" s="35">
        <v>1.480</v>
      </c>
      <c r="I1569" s="36">
        <f>ROUND(PRODUCT(E1569:H1569),2)</f>
        <v>1.42</v>
      </c>
      <c r="J1569" s="32">
        <v/>
      </c>
      <c r="K1569" s="32">
        <f/>
        <v/>
      </c>
      <c r="L1569" s="32" t="s">
        <v/>
      </c>
      <c r="M1569" s="32" t="s">
        <v/>
      </c>
      <c r="N1569" s="32" t="s">
        <v/>
      </c>
      <!--$VAR_NUOVA_CELLA_PREZZI$-->
    </row>
    <row r="1570" spans="1:16" ht="10.5" customHeight="1" thickTop="1" thickBot="1">
      <c r="B1570" s="32" t="s">
        <v/>
      </c>
      <c r="C1570" s="23" t="s">
        <v/>
      </c>
      <c r="D1570" s="23" t="s">
        <v>8662</v>
      </c>
      <c r="E1570" s="32">
        <v/>
      </c>
      <c r="F1570" s="33">
        <v/>
      </c>
      <c r="G1570" s="34">
        <v/>
      </c>
      <c r="H1570" s="35">
        <v>0</v>
      </c>
      <c r="I1570" s="36">
        <f>ROUND(PRODUCT(E1570:H1570),2)</f>
        <v>0.00</v>
      </c>
      <c r="J1570" s="32">
        <v/>
      </c>
      <c r="K1570" s="32">
        <f/>
        <v/>
      </c>
      <c r="L1570" s="32" t="s">
        <v/>
      </c>
      <c r="M1570" s="32" t="s">
        <v/>
      </c>
      <c r="N1570" s="32" t="s">
        <v/>
      </c>
      <!--$VAR_NUOVA_CELLA_PREZZI$-->
    </row>
    <row r="1571" spans="1:16" ht="10.5" customHeight="1" thickTop="1" thickBot="1">
      <c r="B1571" s="32" t="s">
        <v/>
      </c>
      <c r="C1571" s="23" t="s">
        <v/>
      </c>
      <c r="D1571" s="23" t="s">
        <v>8669</v>
      </c>
      <c r="E1571" s="32">
        <v/>
      </c>
      <c r="F1571" s="33">
        <v>2.40</v>
      </c>
      <c r="G1571" s="34">
        <v>2.560</v>
      </c>
      <c r="H1571" s="35">
        <v>0.190</v>
      </c>
      <c r="I1571" s="36">
        <f>ROUND(PRODUCT(E1571:H1571),2)</f>
        <v>1.17</v>
      </c>
      <c r="J1571" s="32">
        <v/>
      </c>
      <c r="K1571" s="32">
        <f/>
        <v/>
      </c>
      <c r="L1571" s="32" t="s">
        <v/>
      </c>
      <c r="M1571" s="32" t="s">
        <v/>
      </c>
      <c r="N1571" s="32" t="s">
        <v/>
      </c>
      <!--$VAR_NUOVA_CELLA_PREZZI$-->
    </row>
    <row r="1572" spans="1:16" ht="10.5" customHeight="1" thickTop="1" thickBot="1">
      <c r="B1572" s="32" t="s">
        <v/>
      </c>
      <c r="C1572" s="23" t="s">
        <v/>
      </c>
      <c r="D1572" s="60" t="s">
        <v>8676</v>
      </c>
      <c r="E1572" s="65">
        <v/>
      </c>
      <c r="F1572" s="66">
        <v>1.86</v>
      </c>
      <c r="G1572" s="67">
        <v>1.680</v>
      </c>
      <c r="H1572" s="68">
        <v>0.190</v>
      </c>
      <c r="I1572" s="69">
        <f>ROUND(PRODUCT(E1572:H1572,-1),2)</f>
        <v>-0.59</v>
      </c>
      <c r="J1572" s="32">
        <v/>
      </c>
      <c r="K1572" s="32">
        <f/>
        <v/>
      </c>
      <c r="L1572" s="32" t="s">
        <v/>
      </c>
      <c r="M1572" s="32" t="s">
        <v>8683</v>
      </c>
      <c r="N1572" s="32" t="s">
        <v/>
      </c>
      <!--$VAR_NUOVA_CELLA_PREZZI$-->
    </row>
    <row r="1573" spans="1:16" ht="10.5" customHeight="1" thickTop="1" thickBot="1">
      <c r="B1573" s="32" t="s">
        <v/>
      </c>
      <c r="C1573" s="23" t="s">
        <v/>
      </c>
      <c r="D1573" s="32" t="s">
        <v/>
      </c>
      <c r="E1573" s="32">
        <v/>
      </c>
      <c r="F1573" s="33">
        <v/>
      </c>
      <c r="G1573" s="34">
        <v/>
      </c>
      <c r="H1573" s="35">
        <v/>
      </c>
      <c r="I1573" s="36">
        <f/>
        <v/>
      </c>
      <c r="J1573" s="32">
        <v/>
      </c>
      <c r="K1573" s="32">
        <f/>
        <v/>
      </c>
      <c r="L1573" s="32" t="s">
        <v/>
      </c>
      <c r="M1573" s="32" t="s">
        <v/>
      </c>
      <c r="N1573" s="32" t="s">
        <v>8684</v>
      </c>
      <!--$VAR_NUOVA_CELLA_PREZZI$-->
    </row>
    <row r="1574" spans="1:16" ht="10.5" customHeight="1" thickTop="1" thickBot="1">
      <c r="B1574" s="32" t="s">
        <v/>
      </c>
      <c r="C1574" s="23" t="s">
        <v/>
      </c>
      <c r="D1574" s="32" t="s">
        <v>8685</v>
      </c>
      <c r="E1574" s="32">
        <v/>
      </c>
      <c r="F1574" s="33">
        <v/>
      </c>
      <c r="G1574" s="34">
        <v/>
      </c>
      <c r="H1574" s="35">
        <v/>
      </c>
      <c r="I1574" s="36">
        <f>ROUND(SUM(I1521:I1573),2)</f>
        <v>134.98</v>
      </c>
      <c r="J1574" s="32">
        <v>835.59</v>
      </c>
      <c r="K1574" s="32">
        <f>ROUND(PRODUCT(I1574:J1574),2)</f>
        <v>112787.94</v>
      </c>
      <c r="L1574" s="32" t="s">
        <v/>
      </c>
      <c r="M1574" s="32" t="s">
        <v/>
      </c>
      <c r="N1574" s="32" t="s">
        <v/>
      </c>
      <!--$VAR_NUOVA_CELLA_PREZZI$-->
    </row>
    <row r="1575" spans="1:16" ht="10.5" customHeight="1" thickTop="1" thickBot="1">
      <c r="B1575" s="32" t="s">
        <v/>
      </c>
      <c r="C1575" s="23" t="s">
        <v/>
      </c>
      <c r="D1575" s="32" t="s">
        <v>8691</v>
      </c>
      <c r="E1575" s="32">
        <v/>
      </c>
      <c r="F1575" s="33">
        <v/>
      </c>
      <c r="G1575" s="34">
        <v/>
      </c>
      <c r="H1575" s="35">
        <v/>
      </c>
      <c r="I1575" s="36">
        <f/>
        <v/>
      </c>
      <c r="J1575" s="32">
        <v/>
      </c>
      <c r="K1575" s="32">
        <f/>
        <v/>
      </c>
      <c r="L1575" s="32" t="s">
        <v/>
      </c>
      <c r="M1575" s="32" t="s">
        <v/>
      </c>
      <c r="N1575" s="32" t="s">
        <v/>
      </c>
      <!--$VAR_NUOVA_CELLA_PREZZI$-->
    </row>
    <row r="1576" spans="1:16" ht="43.5" customHeight="1" thickTop="1" thickBot="1">
      <c r="B1576" s="32" t="s">
        <v>8692</v>
      </c>
      <c r="C1576" s="23" t="s">
        <v>8693</v>
      </c>
      <c r="D1576" s="62" t="s">
        <v>8694</v>
      </c>
      <c r="E1576" s="32">
        <v/>
      </c>
      <c r="F1576" s="33">
        <v/>
      </c>
      <c r="G1576" s="34">
        <v/>
      </c>
      <c r="H1576" s="35">
        <v/>
      </c>
      <c r="I1576" s="36">
        <f/>
        <v/>
      </c>
      <c r="J1576" s="32">
        <v/>
      </c>
      <c r="K1576" s="32">
        <f/>
        <v/>
      </c>
      <c r="L1576" s="32" t="s">
        <v/>
      </c>
      <c r="M1576" s="32" t="s">
        <v/>
      </c>
      <c r="N1576" s="32" t="s">
        <v/>
      </c>
      <!--$VAR_NUOVA_CELLA_PREZZI$-->
    </row>
    <row r="1577" spans="1:16" ht="10.5" customHeight="1" thickTop="1" thickBot="1">
      <c r="B1577" s="32" t="s">
        <v/>
      </c>
      <c r="C1577" s="23" t="s">
        <v/>
      </c>
      <c r="D1577" s="23" t="s">
        <v>8695</v>
      </c>
      <c r="E1577" s="32">
        <v/>
      </c>
      <c r="F1577" s="33">
        <v/>
      </c>
      <c r="G1577" s="34">
        <v/>
      </c>
      <c r="H1577" s="35">
        <v/>
      </c>
      <c r="I1577" s="36">
        <f/>
        <v/>
      </c>
      <c r="J1577" s="32">
        <v/>
      </c>
      <c r="K1577" s="32">
        <f/>
        <v/>
      </c>
      <c r="L1577" s="32" t="s">
        <v/>
      </c>
      <c r="M1577" s="32" t="s">
        <v/>
      </c>
      <c r="N1577" s="32" t="s">
        <v/>
      </c>
      <!--$VAR_NUOVA_CELLA_PREZZI$-->
    </row>
    <row r="1578" spans="1:16" ht="10.5" customHeight="1" thickTop="1" thickBot="1">
      <c r="B1578" s="32" t="s">
        <v/>
      </c>
      <c r="C1578" s="23" t="s">
        <v/>
      </c>
      <c r="D1578" s="23" t="s">
        <v>8696</v>
      </c>
      <c r="E1578" s="32">
        <v/>
      </c>
      <c r="F1578" s="33">
        <v/>
      </c>
      <c r="G1578" s="34">
        <v/>
      </c>
      <c r="H1578" s="35">
        <v>0</v>
      </c>
      <c r="I1578" s="36">
        <f>ROUND(PRODUCT(E1578:H1578),2)</f>
        <v>0.00</v>
      </c>
      <c r="J1578" s="32">
        <v/>
      </c>
      <c r="K1578" s="32">
        <f/>
        <v/>
      </c>
      <c r="L1578" s="32" t="s">
        <v/>
      </c>
      <c r="M1578" s="32" t="s">
        <v/>
      </c>
      <c r="N1578" s="32" t="s">
        <v/>
      </c>
      <!--$VAR_NUOVA_CELLA_PREZZI$-->
    </row>
    <row r="1579" spans="1:16" ht="10.5" customHeight="1" thickTop="1" thickBot="1">
      <c r="B1579" s="32" t="s">
        <v/>
      </c>
      <c r="C1579" s="23" t="s">
        <v/>
      </c>
      <c r="D1579" s="23" t="s">
        <v>8703</v>
      </c>
      <c r="E1579" s="32">
        <v/>
      </c>
      <c r="F1579" s="33">
        <v>2.83</v>
      </c>
      <c r="G1579" s="34">
        <v/>
      </c>
      <c r="H1579" s="35">
        <v>1.040</v>
      </c>
      <c r="I1579" s="36">
        <f>ROUND(PRODUCT(E1579:H1579),2)</f>
        <v>2.94</v>
      </c>
      <c r="J1579" s="32">
        <v/>
      </c>
      <c r="K1579" s="32">
        <f/>
        <v/>
      </c>
      <c r="L1579" s="32" t="s">
        <v/>
      </c>
      <c r="M1579" s="32" t="s">
        <v/>
      </c>
      <c r="N1579" s="32" t="s">
        <v/>
      </c>
      <!--$VAR_NUOVA_CELLA_PREZZI$-->
    </row>
    <row r="1580" spans="1:16" ht="10.5" customHeight="1" thickTop="1" thickBot="1">
      <c r="B1580" s="32" t="s">
        <v/>
      </c>
      <c r="C1580" s="23" t="s">
        <v/>
      </c>
      <c r="D1580" s="23" t="s">
        <v>8710</v>
      </c>
      <c r="E1580" s="32">
        <v/>
      </c>
      <c r="F1580" s="33">
        <v/>
      </c>
      <c r="G1580" s="34">
        <v/>
      </c>
      <c r="H1580" s="35">
        <v>0</v>
      </c>
      <c r="I1580" s="36">
        <f>ROUND(PRODUCT(E1580:H1580),2)</f>
        <v>0.00</v>
      </c>
      <c r="J1580" s="32">
        <v/>
      </c>
      <c r="K1580" s="32">
        <f/>
        <v/>
      </c>
      <c r="L1580" s="32" t="s">
        <v/>
      </c>
      <c r="M1580" s="32" t="s">
        <v/>
      </c>
      <c r="N1580" s="32" t="s">
        <v/>
      </c>
      <!--$VAR_NUOVA_CELLA_PREZZI$-->
    </row>
    <row r="1581" spans="1:16" ht="10.5" customHeight="1" thickTop="1" thickBot="1">
      <c r="B1581" s="32" t="s">
        <v/>
      </c>
      <c r="C1581" s="23" t="s">
        <v/>
      </c>
      <c r="D1581" s="23" t="s">
        <v>8717</v>
      </c>
      <c r="E1581" s="32">
        <v>4.00</v>
      </c>
      <c r="F1581" s="33">
        <v>2.56</v>
      </c>
      <c r="G1581" s="34">
        <v/>
      </c>
      <c r="H1581" s="35">
        <v>1.480</v>
      </c>
      <c r="I1581" s="36">
        <f>ROUND(PRODUCT(E1581:H1581),2)</f>
        <v>15.16</v>
      </c>
      <c r="J1581" s="32">
        <v/>
      </c>
      <c r="K1581" s="32">
        <f/>
        <v/>
      </c>
      <c r="L1581" s="32" t="s">
        <v/>
      </c>
      <c r="M1581" s="32" t="s">
        <v/>
      </c>
      <c r="N1581" s="32" t="s">
        <v/>
      </c>
      <!--$VAR_NUOVA_CELLA_PREZZI$-->
    </row>
    <row r="1582" spans="1:16" ht="10.5" customHeight="1" thickTop="1" thickBot="1">
      <c r="B1582" s="32" t="s">
        <v/>
      </c>
      <c r="C1582" s="23" t="s">
        <v/>
      </c>
      <c r="D1582" s="23" t="s">
        <v>8724</v>
      </c>
      <c r="E1582" s="32">
        <v>4.00</v>
      </c>
      <c r="F1582" s="33">
        <v>2.40</v>
      </c>
      <c r="G1582" s="34">
        <v/>
      </c>
      <c r="H1582" s="35">
        <v>1.480</v>
      </c>
      <c r="I1582" s="36">
        <f>ROUND(PRODUCT(E1582:H1582),2)</f>
        <v>14.21</v>
      </c>
      <c r="J1582" s="32">
        <v/>
      </c>
      <c r="K1582" s="32">
        <f/>
        <v/>
      </c>
      <c r="L1582" s="32" t="s">
        <v/>
      </c>
      <c r="M1582" s="32" t="s">
        <v/>
      </c>
      <c r="N1582" s="32" t="s">
        <v/>
      </c>
      <!--$VAR_NUOVA_CELLA_PREZZI$-->
    </row>
    <row r="1583" spans="1:16" ht="10.5" customHeight="1" thickTop="1" thickBot="1">
      <c r="B1583" s="32" t="s">
        <v/>
      </c>
      <c r="C1583" s="23" t="s">
        <v/>
      </c>
      <c r="D1583" s="32" t="s">
        <v/>
      </c>
      <c r="E1583" s="32">
        <v/>
      </c>
      <c r="F1583" s="33">
        <v/>
      </c>
      <c r="G1583" s="34">
        <v/>
      </c>
      <c r="H1583" s="35">
        <v/>
      </c>
      <c r="I1583" s="36">
        <f/>
        <v/>
      </c>
      <c r="J1583" s="32">
        <v/>
      </c>
      <c r="K1583" s="32">
        <f/>
        <v/>
      </c>
      <c r="L1583" s="32" t="s">
        <v/>
      </c>
      <c r="M1583" s="32" t="s">
        <v/>
      </c>
      <c r="N1583" s="32" t="s">
        <v>8731</v>
      </c>
      <!--$VAR_NUOVA_CELLA_PREZZI$-->
    </row>
    <row r="1584" spans="1:16" ht="10.5" customHeight="1" thickTop="1" thickBot="1">
      <c r="B1584" s="32" t="s">
        <v/>
      </c>
      <c r="C1584" s="23" t="s">
        <v/>
      </c>
      <c r="D1584" s="32" t="s">
        <v>8732</v>
      </c>
      <c r="E1584" s="32">
        <v/>
      </c>
      <c r="F1584" s="33">
        <v/>
      </c>
      <c r="G1584" s="34">
        <v/>
      </c>
      <c r="H1584" s="35">
        <v/>
      </c>
      <c r="I1584" s="36">
        <f>ROUND(SUM(I1577:I1583),2)</f>
        <v>32.31</v>
      </c>
      <c r="J1584" s="32">
        <v>21.87</v>
      </c>
      <c r="K1584" s="32">
        <f>ROUND(PRODUCT(I1584:J1584),2)</f>
        <v>706.62</v>
      </c>
      <c r="L1584" s="32" t="s">
        <v/>
      </c>
      <c r="M1584" s="32" t="s">
        <v/>
      </c>
      <c r="N1584" s="32" t="s">
        <v/>
      </c>
      <!--$VAR_NUOVA_CELLA_PREZZI$-->
    </row>
    <row r="1585" spans="1:16" ht="10.5" customHeight="1" thickTop="1" thickBot="1">
      <c r="B1585" s="32" t="s">
        <v/>
      </c>
      <c r="C1585" s="23" t="s">
        <v/>
      </c>
      <c r="D1585" s="32" t="s">
        <v>8738</v>
      </c>
      <c r="E1585" s="32">
        <v/>
      </c>
      <c r="F1585" s="33">
        <v/>
      </c>
      <c r="G1585" s="34">
        <v/>
      </c>
      <c r="H1585" s="35">
        <v/>
      </c>
      <c r="I1585" s="36">
        <f/>
        <v/>
      </c>
      <c r="J1585" s="32">
        <v/>
      </c>
      <c r="K1585" s="32">
        <f/>
        <v/>
      </c>
      <c r="L1585" s="32" t="s">
        <v/>
      </c>
      <c r="M1585" s="32" t="s">
        <v/>
      </c>
      <c r="N1585" s="32" t="s">
        <v/>
      </c>
      <!--$VAR_NUOVA_CELLA_PREZZI$-->
    </row>
    <row r="1586" spans="1:16" ht="37.5" customHeight="1" thickTop="1" thickBot="1">
      <c r="B1586" s="32" t="s">
        <v>8739</v>
      </c>
      <c r="C1586" s="23" t="s">
        <v>8740</v>
      </c>
      <c r="D1586" s="62" t="s">
        <v>8741</v>
      </c>
      <c r="E1586" s="32">
        <v/>
      </c>
      <c r="F1586" s="33">
        <v/>
      </c>
      <c r="G1586" s="34">
        <v/>
      </c>
      <c r="H1586" s="35">
        <v/>
      </c>
      <c r="I1586" s="36">
        <f/>
        <v/>
      </c>
      <c r="J1586" s="32">
        <v/>
      </c>
      <c r="K1586" s="32">
        <f/>
        <v/>
      </c>
      <c r="L1586" s="32" t="s">
        <v/>
      </c>
      <c r="M1586" s="32" t="s">
        <v/>
      </c>
      <c r="N1586" s="32" t="s">
        <v/>
      </c>
      <!--$VAR_NUOVA_CELLA_PREZZI$-->
    </row>
    <row r="1587" spans="1:16" ht="10.5" customHeight="1" thickTop="1" thickBot="1">
      <c r="B1587" s="32" t="s">
        <v/>
      </c>
      <c r="C1587" s="23" t="s">
        <v/>
      </c>
      <c r="D1587" s="23" t="s">
        <v>8742</v>
      </c>
      <c r="E1587" s="32">
        <v/>
      </c>
      <c r="F1587" s="33">
        <v/>
      </c>
      <c r="G1587" s="34">
        <v/>
      </c>
      <c r="H1587" s="35">
        <v/>
      </c>
      <c r="I1587" s="36">
        <f/>
        <v/>
      </c>
      <c r="J1587" s="32">
        <v/>
      </c>
      <c r="K1587" s="32">
        <f/>
        <v/>
      </c>
      <c r="L1587" s="32" t="s">
        <v/>
      </c>
      <c r="M1587" s="32" t="s">
        <v/>
      </c>
      <c r="N1587" s="32" t="s">
        <v/>
      </c>
      <!--$VAR_NUOVA_CELLA_PREZZI$-->
    </row>
    <row r="1588" spans="1:16" ht="10.5" customHeight="1" thickTop="1" thickBot="1">
      <c r="B1588" s="32" t="s">
        <v/>
      </c>
      <c r="C1588" s="23" t="s">
        <v/>
      </c>
      <c r="D1588" s="23" t="s">
        <v>8743</v>
      </c>
      <c r="E1588" s="32">
        <v/>
      </c>
      <c r="F1588" s="33">
        <v/>
      </c>
      <c r="G1588" s="34">
        <v/>
      </c>
      <c r="H1588" s="35">
        <v>0</v>
      </c>
      <c r="I1588" s="36">
        <f>ROUND(PRODUCT(E1588:H1588),2)</f>
        <v>0.00</v>
      </c>
      <c r="J1588" s="32">
        <v/>
      </c>
      <c r="K1588" s="32">
        <f/>
        <v/>
      </c>
      <c r="L1588" s="32" t="s">
        <v/>
      </c>
      <c r="M1588" s="32" t="s">
        <v/>
      </c>
      <c r="N1588" s="32" t="s">
        <v/>
      </c>
      <!--$VAR_NUOVA_CELLA_PREZZI$-->
    </row>
    <row r="1589" spans="1:16" ht="10.5" customHeight="1" thickTop="1" thickBot="1">
      <c r="B1589" s="32" t="s">
        <v/>
      </c>
      <c r="C1589" s="23" t="s">
        <v/>
      </c>
      <c r="D1589" s="23" t="s">
        <v>8750</v>
      </c>
      <c r="E1589" s="32">
        <v/>
      </c>
      <c r="F1589" s="33">
        <v>2.56</v>
      </c>
      <c r="G1589" s="34">
        <v>2.400</v>
      </c>
      <c r="H1589" s="35">
        <v/>
      </c>
      <c r="I1589" s="36">
        <f>ROUND(PRODUCT(E1589:H1589),2)</f>
        <v>6.14</v>
      </c>
      <c r="J1589" s="32">
        <v/>
      </c>
      <c r="K1589" s="32">
        <f/>
        <v/>
      </c>
      <c r="L1589" s="32" t="s">
        <v/>
      </c>
      <c r="M1589" s="32" t="s">
        <v/>
      </c>
      <c r="N1589" s="32" t="s">
        <v/>
      </c>
      <!--$VAR_NUOVA_CELLA_PREZZI$-->
    </row>
    <row r="1590" spans="1:16" ht="10.5" customHeight="1" thickTop="1" thickBot="1">
      <c r="B1590" s="32" t="s">
        <v/>
      </c>
      <c r="C1590" s="23" t="s">
        <v/>
      </c>
      <c r="D1590" s="32" t="s">
        <v/>
      </c>
      <c r="E1590" s="32">
        <v/>
      </c>
      <c r="F1590" s="33">
        <v/>
      </c>
      <c r="G1590" s="34">
        <v/>
      </c>
      <c r="H1590" s="35">
        <v/>
      </c>
      <c r="I1590" s="36">
        <f/>
        <v/>
      </c>
      <c r="J1590" s="32">
        <v/>
      </c>
      <c r="K1590" s="32">
        <f/>
        <v/>
      </c>
      <c r="L1590" s="32" t="s">
        <v/>
      </c>
      <c r="M1590" s="32" t="s">
        <v/>
      </c>
      <c r="N1590" s="32" t="s">
        <v>8757</v>
      </c>
      <!--$VAR_NUOVA_CELLA_PREZZI$-->
    </row>
    <row r="1591" spans="1:16" ht="10.5" customHeight="1" thickTop="1" thickBot="1">
      <c r="B1591" s="32" t="s">
        <v/>
      </c>
      <c r="C1591" s="23" t="s">
        <v/>
      </c>
      <c r="D1591" s="32" t="s">
        <v>8758</v>
      </c>
      <c r="E1591" s="32">
        <v/>
      </c>
      <c r="F1591" s="33">
        <v/>
      </c>
      <c r="G1591" s="34">
        <v/>
      </c>
      <c r="H1591" s="35">
        <v/>
      </c>
      <c r="I1591" s="36">
        <f>ROUND(SUM(I1587:I1590),2)</f>
        <v>6.14</v>
      </c>
      <c r="J1591" s="32">
        <v>24.26</v>
      </c>
      <c r="K1591" s="32">
        <f>ROUND(PRODUCT(I1591:J1591),2)</f>
        <v>148.96</v>
      </c>
      <c r="L1591" s="32" t="s">
        <v/>
      </c>
      <c r="M1591" s="32" t="s">
        <v/>
      </c>
      <c r="N1591" s="32" t="s">
        <v/>
      </c>
      <!--$VAR_NUOVA_CELLA_PREZZI$-->
    </row>
    <row r="1592" spans="1:16" ht="10.5" customHeight="1" thickTop="1" thickBot="1">
      <c r="B1592" s="32" t="s">
        <v/>
      </c>
      <c r="C1592" s="23" t="s">
        <v/>
      </c>
      <c r="D1592" s="32" t="s">
        <v>8764</v>
      </c>
      <c r="E1592" s="32">
        <v/>
      </c>
      <c r="F1592" s="33">
        <v/>
      </c>
      <c r="G1592" s="34">
        <v/>
      </c>
      <c r="H1592" s="35">
        <v/>
      </c>
      <c r="I1592" s="36">
        <f/>
        <v/>
      </c>
      <c r="J1592" s="32">
        <v/>
      </c>
      <c r="K1592" s="32">
        <f/>
        <v/>
      </c>
      <c r="L1592" s="32" t="s">
        <v/>
      </c>
      <c r="M1592" s="32" t="s">
        <v/>
      </c>
      <c r="N1592" s="32" t="s">
        <v/>
      </c>
      <!--$VAR_NUOVA_CELLA_PREZZI$-->
    </row>
    <row r="1593" spans="1:16" ht="63.3333333333333" customHeight="1" thickTop="1" thickBot="1">
      <c r="B1593" s="32" t="s">
        <v>8765</v>
      </c>
      <c r="C1593" s="23" t="s">
        <v>8766</v>
      </c>
      <c r="D1593" s="62" t="s">
        <v>8767</v>
      </c>
      <c r="E1593" s="32">
        <v/>
      </c>
      <c r="F1593" s="33">
        <v/>
      </c>
      <c r="G1593" s="34">
        <v/>
      </c>
      <c r="H1593" s="35">
        <v/>
      </c>
      <c r="I1593" s="36">
        <f/>
        <v/>
      </c>
      <c r="J1593" s="32">
        <v/>
      </c>
      <c r="K1593" s="32">
        <f/>
        <v/>
      </c>
      <c r="L1593" s="32" t="s">
        <v/>
      </c>
      <c r="M1593" s="32" t="s">
        <v/>
      </c>
      <c r="N1593" s="32" t="s">
        <v/>
      </c>
      <!--$VAR_NUOVA_CELLA_PREZZI$-->
    </row>
    <row r="1594" spans="1:16" ht="10.5" customHeight="1" thickTop="1" thickBot="1">
      <c r="B1594" s="32" t="s">
        <v/>
      </c>
      <c r="C1594" s="23" t="s">
        <v/>
      </c>
      <c r="D1594" s="23" t="s">
        <v>8768</v>
      </c>
      <c r="E1594" s="32">
        <v/>
      </c>
      <c r="F1594" s="33">
        <v/>
      </c>
      <c r="G1594" s="34">
        <v/>
      </c>
      <c r="H1594" s="35">
        <v/>
      </c>
      <c r="I1594" s="36">
        <f/>
        <v/>
      </c>
      <c r="J1594" s="32">
        <v/>
      </c>
      <c r="K1594" s="32">
        <f/>
        <v/>
      </c>
      <c r="L1594" s="32" t="s">
        <v/>
      </c>
      <c r="M1594" s="32" t="s">
        <v/>
      </c>
      <c r="N1594" s="32" t="s">
        <v/>
      </c>
      <!--$VAR_NUOVA_CELLA_PREZZI$-->
    </row>
    <row r="1595" spans="1:16" ht="10.5" customHeight="1" thickTop="1" thickBot="1">
      <c r="B1595" s="32" t="s">
        <v/>
      </c>
      <c r="C1595" s="23" t="s">
        <v/>
      </c>
      <c r="D1595" s="23" t="s">
        <v>8769</v>
      </c>
      <c r="E1595" s="32">
        <v/>
      </c>
      <c r="F1595" s="33">
        <v/>
      </c>
      <c r="G1595" s="34">
        <v/>
      </c>
      <c r="H1595" s="35">
        <v>0</v>
      </c>
      <c r="I1595" s="36">
        <f>ROUND(PRODUCT(E1595:H1595),2)</f>
        <v>0.00</v>
      </c>
      <c r="J1595" s="32">
        <v/>
      </c>
      <c r="K1595" s="32">
        <f/>
        <v/>
      </c>
      <c r="L1595" s="32" t="s">
        <v/>
      </c>
      <c r="M1595" s="32" t="s">
        <v/>
      </c>
      <c r="N1595" s="32" t="s">
        <v/>
      </c>
      <!--$VAR_NUOVA_CELLA_PREZZI$-->
    </row>
    <row r="1596" spans="1:16" ht="10.5" customHeight="1" thickTop="1" thickBot="1">
      <c r="B1596" s="32" t="s">
        <v/>
      </c>
      <c r="C1596" s="23" t="s">
        <v/>
      </c>
      <c r="D1596" s="23" t="s">
        <v>8776</v>
      </c>
      <c r="E1596" s="32">
        <v/>
      </c>
      <c r="F1596" s="33">
        <v/>
      </c>
      <c r="G1596" s="34">
        <v/>
      </c>
      <c r="H1596" s="35">
        <v>0</v>
      </c>
      <c r="I1596" s="36">
        <f>ROUND(PRODUCT(E1596:H1596),2)</f>
        <v>0.00</v>
      </c>
      <c r="J1596" s="32">
        <v/>
      </c>
      <c r="K1596" s="32">
        <f/>
        <v/>
      </c>
      <c r="L1596" s="32" t="s">
        <v/>
      </c>
      <c r="M1596" s="32" t="s">
        <v/>
      </c>
      <c r="N1596" s="32" t="s">
        <v/>
      </c>
      <!--$VAR_NUOVA_CELLA_PREZZI$-->
    </row>
    <row r="1597" spans="1:16" ht="10.5" customHeight="1" thickTop="1" thickBot="1">
      <c r="B1597" s="32" t="s">
        <v/>
      </c>
      <c r="C1597" s="23" t="s">
        <v/>
      </c>
      <c r="D1597" s="23" t="s">
        <v>8783</v>
      </c>
      <c r="E1597" s="32">
        <v/>
      </c>
      <c r="F1597" s="33">
        <v/>
      </c>
      <c r="G1597" s="34">
        <v/>
      </c>
      <c r="H1597" s="35">
        <v>0</v>
      </c>
      <c r="I1597" s="36">
        <f>ROUND(PRODUCT(E1597:H1597),2)</f>
        <v>0.00</v>
      </c>
      <c r="J1597" s="32">
        <v/>
      </c>
      <c r="K1597" s="32">
        <f/>
        <v/>
      </c>
      <c r="L1597" s="32" t="s">
        <v/>
      </c>
      <c r="M1597" s="32" t="s">
        <v/>
      </c>
      <c r="N1597" s="32" t="s">
        <v/>
      </c>
      <!--$VAR_NUOVA_CELLA_PREZZI$-->
    </row>
    <row r="1598" spans="1:16" ht="10.5" customHeight="1" thickTop="1" thickBot="1">
      <c r="B1598" s="32" t="s">
        <v/>
      </c>
      <c r="C1598" s="23" t="s">
        <v/>
      </c>
      <c r="D1598" s="23" t="s">
        <v>8790</v>
      </c>
      <c r="E1598" s="32">
        <v/>
      </c>
      <c r="F1598" s="33">
        <v/>
      </c>
      <c r="G1598" s="34">
        <v/>
      </c>
      <c r="H1598" s="35">
        <v>0</v>
      </c>
      <c r="I1598" s="36">
        <f>ROUND(PRODUCT(E1598:H1598),2)</f>
        <v>0.00</v>
      </c>
      <c r="J1598" s="32">
        <v/>
      </c>
      <c r="K1598" s="32">
        <f/>
        <v/>
      </c>
      <c r="L1598" s="32" t="s">
        <v/>
      </c>
      <c r="M1598" s="32" t="s">
        <v/>
      </c>
      <c r="N1598" s="32" t="s">
        <v/>
      </c>
      <!--$VAR_NUOVA_CELLA_PREZZI$-->
    </row>
    <row r="1599" spans="1:16" ht="10.5" customHeight="1" thickTop="1" thickBot="1">
      <c r="B1599" s="32" t="s">
        <v/>
      </c>
      <c r="C1599" s="23" t="s">
        <v/>
      </c>
      <c r="D1599" s="23" t="s">
        <v>8797</v>
      </c>
      <c r="E1599" s="32">
        <v>15.80</v>
      </c>
      <c r="F1599" s="33">
        <v/>
      </c>
      <c r="G1599" s="34">
        <v/>
      </c>
      <c r="H1599" s="35">
        <v>34.280</v>
      </c>
      <c r="I1599" s="36">
        <f>ROUND(PRODUCT(E1599:H1599),2)</f>
        <v>541.62</v>
      </c>
      <c r="J1599" s="32">
        <v/>
      </c>
      <c r="K1599" s="32">
        <f/>
        <v/>
      </c>
      <c r="L1599" s="32" t="s">
        <v/>
      </c>
      <c r="M1599" s="32" t="s">
        <v/>
      </c>
      <c r="N1599" s="32" t="s">
        <v/>
      </c>
      <!--$VAR_NUOVA_CELLA_PREZZI$-->
    </row>
    <row r="1600" spans="1:16" ht="10.5" customHeight="1" thickTop="1" thickBot="1">
      <c r="B1600" s="32" t="s">
        <v/>
      </c>
      <c r="C1600" s="23" t="s">
        <v/>
      </c>
      <c r="D1600" s="23" t="s">
        <v>8804</v>
      </c>
      <c r="E1600" s="32">
        <v>6.10</v>
      </c>
      <c r="F1600" s="33">
        <v/>
      </c>
      <c r="G1600" s="34">
        <v/>
      </c>
      <c r="H1600" s="35">
        <v>34.280</v>
      </c>
      <c r="I1600" s="36">
        <f>ROUND(PRODUCT(E1600:H1600),2)</f>
        <v>209.11</v>
      </c>
      <c r="J1600" s="32">
        <v/>
      </c>
      <c r="K1600" s="32">
        <f/>
        <v/>
      </c>
      <c r="L1600" s="32" t="s">
        <v/>
      </c>
      <c r="M1600" s="32" t="s">
        <v/>
      </c>
      <c r="N1600" s="32" t="s">
        <v/>
      </c>
      <!--$VAR_NUOVA_CELLA_PREZZI$-->
    </row>
    <row r="1601" spans="1:16" ht="10.5" customHeight="1" thickTop="1" thickBot="1">
      <c r="B1601" s="32" t="s">
        <v/>
      </c>
      <c r="C1601" s="23" t="s">
        <v/>
      </c>
      <c r="D1601" s="23" t="s">
        <v>8811</v>
      </c>
      <c r="E1601" s="32">
        <v>17.04</v>
      </c>
      <c r="F1601" s="33">
        <v/>
      </c>
      <c r="G1601" s="34">
        <v/>
      </c>
      <c r="H1601" s="35">
        <v>34.280</v>
      </c>
      <c r="I1601" s="36">
        <f>ROUND(PRODUCT(E1601:H1601),2)</f>
        <v>584.13</v>
      </c>
      <c r="J1601" s="32">
        <v/>
      </c>
      <c r="K1601" s="32">
        <f/>
        <v/>
      </c>
      <c r="L1601" s="32" t="s">
        <v/>
      </c>
      <c r="M1601" s="32" t="s">
        <v/>
      </c>
      <c r="N1601" s="32" t="s">
        <v/>
      </c>
      <!--$VAR_NUOVA_CELLA_PREZZI$-->
    </row>
    <row r="1602" spans="1:16" ht="10.5" customHeight="1" thickTop="1" thickBot="1">
      <c r="B1602" s="32" t="s">
        <v/>
      </c>
      <c r="C1602" s="23" t="s">
        <v/>
      </c>
      <c r="D1602" s="23" t="s">
        <v>8818</v>
      </c>
      <c r="E1602" s="32">
        <v>48.90</v>
      </c>
      <c r="F1602" s="33">
        <v/>
      </c>
      <c r="G1602" s="34">
        <v/>
      </c>
      <c r="H1602" s="35">
        <v>34.280</v>
      </c>
      <c r="I1602" s="36">
        <f>ROUND(PRODUCT(E1602:H1602),2)</f>
        <v>1676.29</v>
      </c>
      <c r="J1602" s="32">
        <v/>
      </c>
      <c r="K1602" s="32">
        <f/>
        <v/>
      </c>
      <c r="L1602" s="32" t="s">
        <v/>
      </c>
      <c r="M1602" s="32" t="s">
        <v/>
      </c>
      <c r="N1602" s="32" t="s">
        <v/>
      </c>
      <!--$VAR_NUOVA_CELLA_PREZZI$-->
    </row>
    <row r="1603" spans="1:16" ht="10.5" customHeight="1" thickTop="1" thickBot="1">
      <c r="B1603" s="32" t="s">
        <v/>
      </c>
      <c r="C1603" s="23" t="s">
        <v/>
      </c>
      <c r="D1603" s="23" t="s">
        <v>8825</v>
      </c>
      <c r="E1603" s="32">
        <v>2.93</v>
      </c>
      <c r="F1603" s="33">
        <v/>
      </c>
      <c r="G1603" s="34">
        <v/>
      </c>
      <c r="H1603" s="35">
        <v>34.280</v>
      </c>
      <c r="I1603" s="36">
        <f>ROUND(PRODUCT(E1603:H1603),2)</f>
        <v>100.44</v>
      </c>
      <c r="J1603" s="32">
        <v/>
      </c>
      <c r="K1603" s="32">
        <f/>
        <v/>
      </c>
      <c r="L1603" s="32" t="s">
        <v/>
      </c>
      <c r="M1603" s="32" t="s">
        <v/>
      </c>
      <c r="N1603" s="32" t="s">
        <v/>
      </c>
      <!--$VAR_NUOVA_CELLA_PREZZI$-->
    </row>
    <row r="1604" spans="1:16" ht="10.5" customHeight="1" thickTop="1" thickBot="1">
      <c r="B1604" s="32" t="s">
        <v/>
      </c>
      <c r="C1604" s="23" t="s">
        <v/>
      </c>
      <c r="D1604" s="23" t="s">
        <v>8832</v>
      </c>
      <c r="E1604" s="32">
        <v>6.25</v>
      </c>
      <c r="F1604" s="33">
        <v/>
      </c>
      <c r="G1604" s="34">
        <v/>
      </c>
      <c r="H1604" s="35">
        <v>34.280</v>
      </c>
      <c r="I1604" s="36">
        <f>ROUND(PRODUCT(E1604:H1604),2)</f>
        <v>214.25</v>
      </c>
      <c r="J1604" s="32">
        <v/>
      </c>
      <c r="K1604" s="32">
        <f/>
        <v/>
      </c>
      <c r="L1604" s="32" t="s">
        <v/>
      </c>
      <c r="M1604" s="32" t="s">
        <v/>
      </c>
      <c r="N1604" s="32" t="s">
        <v/>
      </c>
      <!--$VAR_NUOVA_CELLA_PREZZI$-->
    </row>
    <row r="1605" spans="1:16" ht="10.5" customHeight="1" thickTop="1" thickBot="1">
      <c r="B1605" s="32" t="s">
        <v/>
      </c>
      <c r="C1605" s="23" t="s">
        <v/>
      </c>
      <c r="D1605" s="23" t="s">
        <v>8839</v>
      </c>
      <c r="E1605" s="32">
        <v>24.75</v>
      </c>
      <c r="F1605" s="33">
        <v/>
      </c>
      <c r="G1605" s="34">
        <v/>
      </c>
      <c r="H1605" s="35">
        <v>34.280</v>
      </c>
      <c r="I1605" s="36">
        <f>ROUND(PRODUCT(E1605:H1605),2)</f>
        <v>848.43</v>
      </c>
      <c r="J1605" s="32">
        <v/>
      </c>
      <c r="K1605" s="32">
        <f/>
        <v/>
      </c>
      <c r="L1605" s="32" t="s">
        <v/>
      </c>
      <c r="M1605" s="32" t="s">
        <v/>
      </c>
      <c r="N1605" s="32" t="s">
        <v/>
      </c>
      <!--$VAR_NUOVA_CELLA_PREZZI$-->
    </row>
    <row r="1606" spans="1:16" ht="10.5" customHeight="1" thickTop="1" thickBot="1">
      <c r="B1606" s="32" t="s">
        <v/>
      </c>
      <c r="C1606" s="23" t="s">
        <v/>
      </c>
      <c r="D1606" s="23" t="s">
        <v>8846</v>
      </c>
      <c r="E1606" s="32">
        <v>125.75</v>
      </c>
      <c r="F1606" s="33">
        <v/>
      </c>
      <c r="G1606" s="34">
        <v/>
      </c>
      <c r="H1606" s="35">
        <v>34.280</v>
      </c>
      <c r="I1606" s="36">
        <f>ROUND(PRODUCT(E1606:H1606),2)</f>
        <v>4310.71</v>
      </c>
      <c r="J1606" s="32">
        <v/>
      </c>
      <c r="K1606" s="32">
        <f/>
        <v/>
      </c>
      <c r="L1606" s="32" t="s">
        <v/>
      </c>
      <c r="M1606" s="32" t="s">
        <v/>
      </c>
      <c r="N1606" s="32" t="s">
        <v/>
      </c>
      <!--$VAR_NUOVA_CELLA_PREZZI$-->
    </row>
    <row r="1607" spans="1:16" ht="10.5" customHeight="1" thickTop="1" thickBot="1">
      <c r="B1607" s="32" t="s">
        <v/>
      </c>
      <c r="C1607" s="23" t="s">
        <v/>
      </c>
      <c r="D1607" s="23" t="s">
        <v>8853</v>
      </c>
      <c r="E1607" s="32">
        <v>49.86</v>
      </c>
      <c r="F1607" s="33">
        <v/>
      </c>
      <c r="G1607" s="34">
        <v/>
      </c>
      <c r="H1607" s="35">
        <v>34.280</v>
      </c>
      <c r="I1607" s="36">
        <f>ROUND(PRODUCT(E1607:H1607),2)</f>
        <v>1709.20</v>
      </c>
      <c r="J1607" s="32">
        <v/>
      </c>
      <c r="K1607" s="32">
        <f/>
        <v/>
      </c>
      <c r="L1607" s="32" t="s">
        <v/>
      </c>
      <c r="M1607" s="32" t="s">
        <v/>
      </c>
      <c r="N1607" s="32" t="s">
        <v/>
      </c>
      <!--$VAR_NUOVA_CELLA_PREZZI$-->
    </row>
    <row r="1608" spans="1:16" ht="10.5" customHeight="1" thickTop="1" thickBot="1">
      <c r="B1608" s="32" t="s">
        <v/>
      </c>
      <c r="C1608" s="23" t="s">
        <v/>
      </c>
      <c r="D1608" s="23" t="s">
        <v>8860</v>
      </c>
      <c r="E1608" s="32">
        <v>10.97</v>
      </c>
      <c r="F1608" s="33">
        <v/>
      </c>
      <c r="G1608" s="34">
        <v/>
      </c>
      <c r="H1608" s="35">
        <v>34.280</v>
      </c>
      <c r="I1608" s="36">
        <f>ROUND(PRODUCT(E1608:H1608),2)</f>
        <v>376.05</v>
      </c>
      <c r="J1608" s="32">
        <v/>
      </c>
      <c r="K1608" s="32">
        <f/>
        <v/>
      </c>
      <c r="L1608" s="32" t="s">
        <v/>
      </c>
      <c r="M1608" s="32" t="s">
        <v/>
      </c>
      <c r="N1608" s="32" t="s">
        <v/>
      </c>
      <!--$VAR_NUOVA_CELLA_PREZZI$-->
    </row>
    <row r="1609" spans="1:16" ht="10.5" customHeight="1" thickTop="1" thickBot="1">
      <c r="B1609" s="32" t="s">
        <v/>
      </c>
      <c r="C1609" s="23" t="s">
        <v/>
      </c>
      <c r="D1609" s="23" t="s">
        <v>8867</v>
      </c>
      <c r="E1609" s="32">
        <v>4.91</v>
      </c>
      <c r="F1609" s="33">
        <v/>
      </c>
      <c r="G1609" s="34">
        <v/>
      </c>
      <c r="H1609" s="35">
        <v>34.280</v>
      </c>
      <c r="I1609" s="36">
        <f>ROUND(PRODUCT(E1609:H1609),2)</f>
        <v>168.31</v>
      </c>
      <c r="J1609" s="32">
        <v/>
      </c>
      <c r="K1609" s="32">
        <f/>
        <v/>
      </c>
      <c r="L1609" s="32" t="s">
        <v/>
      </c>
      <c r="M1609" s="32" t="s">
        <v/>
      </c>
      <c r="N1609" s="32" t="s">
        <v/>
      </c>
      <!--$VAR_NUOVA_CELLA_PREZZI$-->
    </row>
    <row r="1610" spans="1:16" ht="10.5" customHeight="1" thickTop="1" thickBot="1">
      <c r="B1610" s="32" t="s">
        <v/>
      </c>
      <c r="C1610" s="23" t="s">
        <v/>
      </c>
      <c r="D1610" s="23" t="s">
        <v>8874</v>
      </c>
      <c r="E1610" s="32">
        <v>11.66</v>
      </c>
      <c r="F1610" s="33">
        <v/>
      </c>
      <c r="G1610" s="34">
        <v/>
      </c>
      <c r="H1610" s="35">
        <v>32.280</v>
      </c>
      <c r="I1610" s="36">
        <f>ROUND(PRODUCT(E1610:H1610),2)</f>
        <v>376.38</v>
      </c>
      <c r="J1610" s="32">
        <v/>
      </c>
      <c r="K1610" s="32">
        <f/>
        <v/>
      </c>
      <c r="L1610" s="32" t="s">
        <v/>
      </c>
      <c r="M1610" s="32" t="s">
        <v/>
      </c>
      <c r="N1610" s="32" t="s">
        <v/>
      </c>
      <!--$VAR_NUOVA_CELLA_PREZZI$-->
    </row>
    <row r="1611" spans="1:16" ht="10.5" customHeight="1" thickTop="1" thickBot="1">
      <c r="B1611" s="32" t="s">
        <v/>
      </c>
      <c r="C1611" s="23" t="s">
        <v/>
      </c>
      <c r="D1611" s="23" t="s">
        <v>8881</v>
      </c>
      <c r="E1611" s="32">
        <v>42.03</v>
      </c>
      <c r="F1611" s="33">
        <v/>
      </c>
      <c r="G1611" s="34">
        <v/>
      </c>
      <c r="H1611" s="35">
        <v>34.280</v>
      </c>
      <c r="I1611" s="36">
        <f>ROUND(PRODUCT(E1611:H1611),2)</f>
        <v>1440.79</v>
      </c>
      <c r="J1611" s="32">
        <v/>
      </c>
      <c r="K1611" s="32">
        <f/>
        <v/>
      </c>
      <c r="L1611" s="32" t="s">
        <v/>
      </c>
      <c r="M1611" s="32" t="s">
        <v/>
      </c>
      <c r="N1611" s="32" t="s">
        <v/>
      </c>
      <!--$VAR_NUOVA_CELLA_PREZZI$-->
    </row>
    <row r="1612" spans="1:16" ht="10.5" customHeight="1" thickTop="1" thickBot="1">
      <c r="B1612" s="32" t="s">
        <v/>
      </c>
      <c r="C1612" s="23" t="s">
        <v/>
      </c>
      <c r="D1612" s="23" t="s">
        <v>8888</v>
      </c>
      <c r="E1612" s="32">
        <v>22.48</v>
      </c>
      <c r="F1612" s="33">
        <v/>
      </c>
      <c r="G1612" s="34">
        <v/>
      </c>
      <c r="H1612" s="35">
        <v>34.280</v>
      </c>
      <c r="I1612" s="36">
        <f>ROUND(PRODUCT(E1612:H1612),2)</f>
        <v>770.61</v>
      </c>
      <c r="J1612" s="32">
        <v/>
      </c>
      <c r="K1612" s="32">
        <f/>
        <v/>
      </c>
      <c r="L1612" s="32" t="s">
        <v/>
      </c>
      <c r="M1612" s="32" t="s">
        <v/>
      </c>
      <c r="N1612" s="32" t="s">
        <v/>
      </c>
      <!--$VAR_NUOVA_CELLA_PREZZI$-->
    </row>
    <row r="1613" spans="1:16" ht="10.5" customHeight="1" thickTop="1" thickBot="1">
      <c r="B1613" s="32" t="s">
        <v/>
      </c>
      <c r="C1613" s="23" t="s">
        <v/>
      </c>
      <c r="D1613" s="23" t="s">
        <v>8895</v>
      </c>
      <c r="E1613" s="32">
        <v>9.55</v>
      </c>
      <c r="F1613" s="33">
        <v/>
      </c>
      <c r="G1613" s="34">
        <v/>
      </c>
      <c r="H1613" s="35">
        <v>34.280</v>
      </c>
      <c r="I1613" s="36">
        <f>ROUND(PRODUCT(E1613:H1613),2)</f>
        <v>327.37</v>
      </c>
      <c r="J1613" s="32">
        <v/>
      </c>
      <c r="K1613" s="32">
        <f/>
        <v/>
      </c>
      <c r="L1613" s="32" t="s">
        <v/>
      </c>
      <c r="M1613" s="32" t="s">
        <v/>
      </c>
      <c r="N1613" s="32" t="s">
        <v/>
      </c>
      <!--$VAR_NUOVA_CELLA_PREZZI$-->
    </row>
    <row r="1614" spans="1:16" ht="10.5" customHeight="1" thickTop="1" thickBot="1">
      <c r="B1614" s="32" t="s">
        <v/>
      </c>
      <c r="C1614" s="23" t="s">
        <v/>
      </c>
      <c r="D1614" s="23" t="s">
        <v>8902</v>
      </c>
      <c r="E1614" s="32">
        <v/>
      </c>
      <c r="F1614" s="33">
        <v/>
      </c>
      <c r="G1614" s="34">
        <v/>
      </c>
      <c r="H1614" s="35">
        <v>0</v>
      </c>
      <c r="I1614" s="36">
        <f>ROUND(PRODUCT(E1614:H1614),2)</f>
        <v>0.00</v>
      </c>
      <c r="J1614" s="32">
        <v/>
      </c>
      <c r="K1614" s="32">
        <f/>
        <v/>
      </c>
      <c r="L1614" s="32" t="s">
        <v/>
      </c>
      <c r="M1614" s="32" t="s">
        <v/>
      </c>
      <c r="N1614" s="32" t="s">
        <v/>
      </c>
      <!--$VAR_NUOVA_CELLA_PREZZI$-->
    </row>
    <row r="1615" spans="1:16" ht="10.5" customHeight="1" thickTop="1" thickBot="1">
      <c r="B1615" s="32" t="s">
        <v/>
      </c>
      <c r="C1615" s="23" t="s">
        <v/>
      </c>
      <c r="D1615" s="23" t="s">
        <v>8909</v>
      </c>
      <c r="E1615" s="32">
        <v/>
      </c>
      <c r="F1615" s="33">
        <v/>
      </c>
      <c r="G1615" s="34">
        <v/>
      </c>
      <c r="H1615" s="35">
        <v>0</v>
      </c>
      <c r="I1615" s="36">
        <f>ROUND(PRODUCT(E1615:H1615),2)</f>
        <v>0.00</v>
      </c>
      <c r="J1615" s="32">
        <v/>
      </c>
      <c r="K1615" s="32">
        <f/>
        <v/>
      </c>
      <c r="L1615" s="32" t="s">
        <v/>
      </c>
      <c r="M1615" s="32" t="s">
        <v/>
      </c>
      <c r="N1615" s="32" t="s">
        <v/>
      </c>
      <!--$VAR_NUOVA_CELLA_PREZZI$-->
    </row>
    <row r="1616" spans="1:16" ht="10.5" customHeight="1" thickTop="1" thickBot="1">
      <c r="B1616" s="32" t="s">
        <v/>
      </c>
      <c r="C1616" s="23" t="s">
        <v/>
      </c>
      <c r="D1616" s="23" t="s">
        <v>8916</v>
      </c>
      <c r="E1616" s="32">
        <v/>
      </c>
      <c r="F1616" s="33">
        <v/>
      </c>
      <c r="G1616" s="34">
        <v/>
      </c>
      <c r="H1616" s="35">
        <v>0</v>
      </c>
      <c r="I1616" s="36">
        <f>ROUND(PRODUCT(E1616:H1616),2)</f>
        <v>0.00</v>
      </c>
      <c r="J1616" s="32">
        <v/>
      </c>
      <c r="K1616" s="32">
        <f/>
        <v/>
      </c>
      <c r="L1616" s="32" t="s">
        <v/>
      </c>
      <c r="M1616" s="32" t="s">
        <v/>
      </c>
      <c r="N1616" s="32" t="s">
        <v/>
      </c>
      <!--$VAR_NUOVA_CELLA_PREZZI$-->
    </row>
    <row r="1617" spans="1:16" ht="10.5" customHeight="1" thickTop="1" thickBot="1">
      <c r="B1617" s="32" t="s">
        <v/>
      </c>
      <c r="C1617" s="23" t="s">
        <v/>
      </c>
      <c r="D1617" s="23" t="s">
        <v>8923</v>
      </c>
      <c r="E1617" s="32">
        <v>2.00</v>
      </c>
      <c r="F1617" s="33">
        <v>2.56</v>
      </c>
      <c r="G1617" s="34">
        <v>0.200</v>
      </c>
      <c r="H1617" s="35">
        <v>34.280</v>
      </c>
      <c r="I1617" s="36">
        <f>ROUND(PRODUCT(E1617:H1617),2)</f>
        <v>35.10</v>
      </c>
      <c r="J1617" s="32">
        <v/>
      </c>
      <c r="K1617" s="32">
        <f/>
        <v/>
      </c>
      <c r="L1617" s="32" t="s">
        <v/>
      </c>
      <c r="M1617" s="32" t="s">
        <v/>
      </c>
      <c r="N1617" s="32" t="s">
        <v/>
      </c>
      <!--$VAR_NUOVA_CELLA_PREZZI$-->
    </row>
    <row r="1618" spans="1:16" ht="10.5" customHeight="1" thickTop="1" thickBot="1">
      <c r="B1618" s="32" t="s">
        <v/>
      </c>
      <c r="C1618" s="23" t="s">
        <v/>
      </c>
      <c r="D1618" s="23" t="s">
        <v>8930</v>
      </c>
      <c r="E1618" s="32">
        <v>2.00</v>
      </c>
      <c r="F1618" s="33">
        <v>2.40</v>
      </c>
      <c r="G1618" s="34">
        <v>0.200</v>
      </c>
      <c r="H1618" s="35">
        <v>34.280</v>
      </c>
      <c r="I1618" s="36">
        <f>ROUND(PRODUCT(E1618:H1618),2)</f>
        <v>32.91</v>
      </c>
      <c r="J1618" s="32">
        <v/>
      </c>
      <c r="K1618" s="32">
        <f/>
        <v/>
      </c>
      <c r="L1618" s="32" t="s">
        <v/>
      </c>
      <c r="M1618" s="32" t="s">
        <v/>
      </c>
      <c r="N1618" s="32" t="s">
        <v/>
      </c>
      <!--$VAR_NUOVA_CELLA_PREZZI$-->
    </row>
    <row r="1619" spans="1:16" ht="10.5" customHeight="1" thickTop="1" thickBot="1">
      <c r="B1619" s="32" t="s">
        <v/>
      </c>
      <c r="C1619" s="23" t="s">
        <v/>
      </c>
      <c r="D1619" s="32" t="s">
        <v/>
      </c>
      <c r="E1619" s="32">
        <v/>
      </c>
      <c r="F1619" s="33">
        <v/>
      </c>
      <c r="G1619" s="34">
        <v/>
      </c>
      <c r="H1619" s="35">
        <v/>
      </c>
      <c r="I1619" s="36">
        <f/>
        <v/>
      </c>
      <c r="J1619" s="32">
        <v/>
      </c>
      <c r="K1619" s="32">
        <f/>
        <v/>
      </c>
      <c r="L1619" s="32" t="s">
        <v/>
      </c>
      <c r="M1619" s="32" t="s">
        <v/>
      </c>
      <c r="N1619" s="32" t="s">
        <v>8937</v>
      </c>
      <!--$VAR_NUOVA_CELLA_PREZZI$-->
    </row>
    <row r="1620" spans="1:16" ht="10.5" customHeight="1" thickTop="1" thickBot="1">
      <c r="B1620" s="32" t="s">
        <v/>
      </c>
      <c r="C1620" s="23" t="s">
        <v/>
      </c>
      <c r="D1620" s="32" t="s">
        <v>8938</v>
      </c>
      <c r="E1620" s="32">
        <v/>
      </c>
      <c r="F1620" s="33">
        <v/>
      </c>
      <c r="G1620" s="34">
        <v/>
      </c>
      <c r="H1620" s="35">
        <v/>
      </c>
      <c r="I1620" s="36">
        <f>ROUND(SUM(I1594:I1619),2)</f>
        <v>13721.70</v>
      </c>
      <c r="J1620" s="32">
        <v>2.20</v>
      </c>
      <c r="K1620" s="32">
        <f>ROUND(PRODUCT(I1620:J1620),2)</f>
        <v>30187.74</v>
      </c>
      <c r="L1620" s="32" t="s">
        <v/>
      </c>
      <c r="M1620" s="32" t="s">
        <v/>
      </c>
      <c r="N1620" s="32" t="s">
        <v/>
      </c>
      <!--$VAR_NUOVA_CELLA_PREZZI$-->
    </row>
    <row r="1621" spans="1:16" ht="10.5" customHeight="1" thickTop="1" thickBot="1">
      <c r="B1621" s="32" t="s">
        <v/>
      </c>
      <c r="C1621" s="23" t="s">
        <v/>
      </c>
      <c r="D1621" s="32" t="s">
        <v>8944</v>
      </c>
      <c r="E1621" s="32">
        <v/>
      </c>
      <c r="F1621" s="33">
        <v/>
      </c>
      <c r="G1621" s="34">
        <v/>
      </c>
      <c r="H1621" s="35">
        <v/>
      </c>
      <c r="I1621" s="36">
        <f/>
        <v/>
      </c>
      <c r="J1621" s="32">
        <v/>
      </c>
      <c r="K1621" s="32">
        <f/>
        <v/>
      </c>
      <c r="L1621" s="32" t="s">
        <v/>
      </c>
      <c r="M1621" s="32" t="s">
        <v/>
      </c>
      <c r="N1621" s="32" t="s">
        <v/>
      </c>
      <!--$VAR_NUOVA_CELLA_PREZZI$-->
    </row>
    <row r="1622" spans="1:16" ht="65" customHeight="1" thickTop="1" thickBot="1">
      <c r="B1622" s="32" t="s">
        <v>8945</v>
      </c>
      <c r="C1622" s="23" t="s">
        <v>8946</v>
      </c>
      <c r="D1622" s="62" t="s">
        <v>8947</v>
      </c>
      <c r="E1622" s="32">
        <v/>
      </c>
      <c r="F1622" s="33">
        <v/>
      </c>
      <c r="G1622" s="34">
        <v/>
      </c>
      <c r="H1622" s="35">
        <v/>
      </c>
      <c r="I1622" s="36">
        <f/>
        <v/>
      </c>
      <c r="J1622" s="32">
        <v/>
      </c>
      <c r="K1622" s="32">
        <f/>
        <v/>
      </c>
      <c r="L1622" s="32" t="s">
        <v/>
      </c>
      <c r="M1622" s="32" t="s">
        <v/>
      </c>
      <c r="N1622" s="32" t="s">
        <v/>
      </c>
      <!--$VAR_NUOVA_CELLA_PREZZI$-->
    </row>
    <row r="1623" spans="1:16" ht="10.5" customHeight="1" thickTop="1" thickBot="1">
      <c r="B1623" s="32" t="s">
        <v/>
      </c>
      <c r="C1623" s="23" t="s">
        <v/>
      </c>
      <c r="D1623" s="23" t="s">
        <v>8948</v>
      </c>
      <c r="E1623" s="32">
        <v/>
      </c>
      <c r="F1623" s="33">
        <v/>
      </c>
      <c r="G1623" s="34">
        <v/>
      </c>
      <c r="H1623" s="35">
        <v/>
      </c>
      <c r="I1623" s="36">
        <f/>
        <v/>
      </c>
      <c r="J1623" s="32">
        <v/>
      </c>
      <c r="K1623" s="32">
        <f/>
        <v/>
      </c>
      <c r="L1623" s="32" t="s">
        <v/>
      </c>
      <c r="M1623" s="32" t="s">
        <v/>
      </c>
      <c r="N1623" s="32" t="s">
        <v/>
      </c>
      <!--$VAR_NUOVA_CELLA_PREZZI$-->
    </row>
    <row r="1624" spans="1:16" ht="10.5" customHeight="1" thickTop="1" thickBot="1">
      <c r="B1624" s="32" t="s">
        <v/>
      </c>
      <c r="C1624" s="23" t="s">
        <v/>
      </c>
      <c r="D1624" s="23" t="s">
        <v>8949</v>
      </c>
      <c r="E1624" s="32">
        <v/>
      </c>
      <c r="F1624" s="33">
        <v/>
      </c>
      <c r="G1624" s="34">
        <v/>
      </c>
      <c r="H1624" s="35">
        <v>0</v>
      </c>
      <c r="I1624" s="36">
        <f>ROUND(PRODUCT(E1624:H1624),2)</f>
        <v>0.00</v>
      </c>
      <c r="J1624" s="32">
        <v/>
      </c>
      <c r="K1624" s="32">
        <f/>
        <v/>
      </c>
      <c r="L1624" s="32" t="s">
        <v/>
      </c>
      <c r="M1624" s="32" t="s">
        <v/>
      </c>
      <c r="N1624" s="32" t="s">
        <v/>
      </c>
      <!--$VAR_NUOVA_CELLA_PREZZI$-->
    </row>
    <row r="1625" spans="1:16" ht="10.5" customHeight="1" thickTop="1" thickBot="1">
      <c r="B1625" s="32" t="s">
        <v/>
      </c>
      <c r="C1625" s="23" t="s">
        <v/>
      </c>
      <c r="D1625" s="23" t="s">
        <v>8956</v>
      </c>
      <c r="E1625" s="32">
        <v/>
      </c>
      <c r="F1625" s="33">
        <v/>
      </c>
      <c r="G1625" s="34">
        <v/>
      </c>
      <c r="H1625" s="35">
        <v>0</v>
      </c>
      <c r="I1625" s="36">
        <f>ROUND(PRODUCT(E1625:H1625),2)</f>
        <v>0.00</v>
      </c>
      <c r="J1625" s="32">
        <v/>
      </c>
      <c r="K1625" s="32">
        <f/>
        <v/>
      </c>
      <c r="L1625" s="32" t="s">
        <v/>
      </c>
      <c r="M1625" s="32" t="s">
        <v/>
      </c>
      <c r="N1625" s="32" t="s">
        <v/>
      </c>
      <!--$VAR_NUOVA_CELLA_PREZZI$-->
    </row>
    <row r="1626" spans="1:16" ht="10.5" customHeight="1" thickTop="1" thickBot="1">
      <c r="B1626" s="32" t="s">
        <v/>
      </c>
      <c r="C1626" s="23" t="s">
        <v/>
      </c>
      <c r="D1626" s="23" t="s">
        <v>8963</v>
      </c>
      <c r="E1626" s="32">
        <v>11.88</v>
      </c>
      <c r="F1626" s="33">
        <v/>
      </c>
      <c r="G1626" s="34">
        <v/>
      </c>
      <c r="H1626" s="35">
        <v/>
      </c>
      <c r="I1626" s="36">
        <f>ROUND(PRODUCT(E1626:H1626),2)</f>
        <v>11.88</v>
      </c>
      <c r="J1626" s="32">
        <v/>
      </c>
      <c r="K1626" s="32">
        <f/>
        <v/>
      </c>
      <c r="L1626" s="32" t="s">
        <v/>
      </c>
      <c r="M1626" s="32" t="s">
        <v/>
      </c>
      <c r="N1626" s="32" t="s">
        <v/>
      </c>
      <!--$VAR_NUOVA_CELLA_PREZZI$-->
    </row>
    <row r="1627" spans="1:16" ht="10.5" customHeight="1" thickTop="1" thickBot="1">
      <c r="B1627" s="32" t="s">
        <v/>
      </c>
      <c r="C1627" s="23" t="s">
        <v/>
      </c>
      <c r="D1627" s="23" t="s">
        <v>8970</v>
      </c>
      <c r="E1627" s="32">
        <v>1.05</v>
      </c>
      <c r="F1627" s="33">
        <v>2.15</v>
      </c>
      <c r="G1627" s="34">
        <v>6.470</v>
      </c>
      <c r="H1627" s="35">
        <v/>
      </c>
      <c r="I1627" s="36">
        <f>ROUND(PRODUCT(E1627:H1627),2)</f>
        <v>14.61</v>
      </c>
      <c r="J1627" s="32">
        <v/>
      </c>
      <c r="K1627" s="32">
        <f/>
        <v/>
      </c>
      <c r="L1627" s="32" t="s">
        <v/>
      </c>
      <c r="M1627" s="32" t="s">
        <v/>
      </c>
      <c r="N1627" s="32" t="s">
        <v/>
      </c>
      <!--$VAR_NUOVA_CELLA_PREZZI$-->
    </row>
    <row r="1628" spans="1:16" ht="10.5" customHeight="1" thickTop="1" thickBot="1">
      <c r="B1628" s="32" t="s">
        <v/>
      </c>
      <c r="C1628" s="23" t="s">
        <v/>
      </c>
      <c r="D1628" s="23" t="s">
        <v>8977</v>
      </c>
      <c r="E1628" s="32">
        <v/>
      </c>
      <c r="F1628" s="33">
        <v/>
      </c>
      <c r="G1628" s="34">
        <v/>
      </c>
      <c r="H1628" s="35">
        <v>0</v>
      </c>
      <c r="I1628" s="36">
        <f>ROUND(PRODUCT(E1628:H1628),2)</f>
        <v>0.00</v>
      </c>
      <c r="J1628" s="32">
        <v/>
      </c>
      <c r="K1628" s="32">
        <f/>
        <v/>
      </c>
      <c r="L1628" s="32" t="s">
        <v/>
      </c>
      <c r="M1628" s="32" t="s">
        <v/>
      </c>
      <c r="N1628" s="32" t="s">
        <v/>
      </c>
      <!--$VAR_NUOVA_CELLA_PREZZI$-->
    </row>
    <row r="1629" spans="1:16" ht="10.5" customHeight="1" thickTop="1" thickBot="1">
      <c r="B1629" s="32" t="s">
        <v/>
      </c>
      <c r="C1629" s="23" t="s">
        <v/>
      </c>
      <c r="D1629" s="23" t="s">
        <v>8984</v>
      </c>
      <c r="E1629" s="32">
        <v>16.59</v>
      </c>
      <c r="F1629" s="33">
        <v/>
      </c>
      <c r="G1629" s="34">
        <v/>
      </c>
      <c r="H1629" s="35">
        <v/>
      </c>
      <c r="I1629" s="36">
        <f>ROUND(PRODUCT(E1629:H1629),2)</f>
        <v>16.59</v>
      </c>
      <c r="J1629" s="32">
        <v/>
      </c>
      <c r="K1629" s="32">
        <f/>
        <v/>
      </c>
      <c r="L1629" s="32" t="s">
        <v/>
      </c>
      <c r="M1629" s="32" t="s">
        <v/>
      </c>
      <c r="N1629" s="32" t="s">
        <v/>
      </c>
      <!--$VAR_NUOVA_CELLA_PREZZI$-->
    </row>
    <row r="1630" spans="1:16" ht="10.5" customHeight="1" thickTop="1" thickBot="1">
      <c r="B1630" s="32" t="s">
        <v/>
      </c>
      <c r="C1630" s="23" t="s">
        <v/>
      </c>
      <c r="D1630" s="23" t="s">
        <v>8991</v>
      </c>
      <c r="E1630" s="32">
        <v>6.41</v>
      </c>
      <c r="F1630" s="33">
        <v/>
      </c>
      <c r="G1630" s="34">
        <v/>
      </c>
      <c r="H1630" s="35">
        <v/>
      </c>
      <c r="I1630" s="36">
        <f>ROUND(PRODUCT(E1630:H1630),2)</f>
        <v>6.41</v>
      </c>
      <c r="J1630" s="32">
        <v/>
      </c>
      <c r="K1630" s="32">
        <f/>
        <v/>
      </c>
      <c r="L1630" s="32" t="s">
        <v/>
      </c>
      <c r="M1630" s="32" t="s">
        <v/>
      </c>
      <c r="N1630" s="32" t="s">
        <v/>
      </c>
      <!--$VAR_NUOVA_CELLA_PREZZI$-->
    </row>
    <row r="1631" spans="1:16" ht="10.5" customHeight="1" thickTop="1" thickBot="1">
      <c r="B1631" s="32" t="s">
        <v/>
      </c>
      <c r="C1631" s="23" t="s">
        <v/>
      </c>
      <c r="D1631" s="23" t="s">
        <v>8998</v>
      </c>
      <c r="E1631" s="32">
        <v>17.89</v>
      </c>
      <c r="F1631" s="33">
        <v/>
      </c>
      <c r="G1631" s="34">
        <v/>
      </c>
      <c r="H1631" s="35">
        <v/>
      </c>
      <c r="I1631" s="36">
        <f>ROUND(PRODUCT(E1631:H1631),2)</f>
        <v>17.89</v>
      </c>
      <c r="J1631" s="32">
        <v/>
      </c>
      <c r="K1631" s="32">
        <f/>
        <v/>
      </c>
      <c r="L1631" s="32" t="s">
        <v/>
      </c>
      <c r="M1631" s="32" t="s">
        <v/>
      </c>
      <c r="N1631" s="32" t="s">
        <v/>
      </c>
      <!--$VAR_NUOVA_CELLA_PREZZI$-->
    </row>
    <row r="1632" spans="1:16" ht="10.5" customHeight="1" thickTop="1" thickBot="1">
      <c r="B1632" s="32" t="s">
        <v/>
      </c>
      <c r="C1632" s="23" t="s">
        <v/>
      </c>
      <c r="D1632" s="23" t="s">
        <v>9005</v>
      </c>
      <c r="E1632" s="32">
        <v>51.35</v>
      </c>
      <c r="F1632" s="33">
        <v/>
      </c>
      <c r="G1632" s="34">
        <v/>
      </c>
      <c r="H1632" s="35">
        <v/>
      </c>
      <c r="I1632" s="36">
        <f>ROUND(PRODUCT(E1632:H1632),2)</f>
        <v>51.35</v>
      </c>
      <c r="J1632" s="32">
        <v/>
      </c>
      <c r="K1632" s="32">
        <f/>
        <v/>
      </c>
      <c r="L1632" s="32" t="s">
        <v/>
      </c>
      <c r="M1632" s="32" t="s">
        <v/>
      </c>
      <c r="N1632" s="32" t="s">
        <v/>
      </c>
      <!--$VAR_NUOVA_CELLA_PREZZI$-->
    </row>
    <row r="1633" spans="1:16" ht="10.5" customHeight="1" thickTop="1" thickBot="1">
      <c r="B1633" s="32" t="s">
        <v/>
      </c>
      <c r="C1633" s="23" t="s">
        <v/>
      </c>
      <c r="D1633" s="23" t="s">
        <v>9012</v>
      </c>
      <c r="E1633" s="32">
        <v>3.08</v>
      </c>
      <c r="F1633" s="33">
        <v/>
      </c>
      <c r="G1633" s="34">
        <v/>
      </c>
      <c r="H1633" s="35">
        <v/>
      </c>
      <c r="I1633" s="36">
        <f>ROUND(PRODUCT(E1633:H1633),2)</f>
        <v>3.08</v>
      </c>
      <c r="J1633" s="32">
        <v/>
      </c>
      <c r="K1633" s="32">
        <f/>
        <v/>
      </c>
      <c r="L1633" s="32" t="s">
        <v/>
      </c>
      <c r="M1633" s="32" t="s">
        <v/>
      </c>
      <c r="N1633" s="32" t="s">
        <v/>
      </c>
      <!--$VAR_NUOVA_CELLA_PREZZI$-->
    </row>
    <row r="1634" spans="1:16" ht="10.5" customHeight="1" thickTop="1" thickBot="1">
      <c r="B1634" s="32" t="s">
        <v/>
      </c>
      <c r="C1634" s="23" t="s">
        <v/>
      </c>
      <c r="D1634" s="23" t="s">
        <v>9019</v>
      </c>
      <c r="E1634" s="32">
        <v>6.56</v>
      </c>
      <c r="F1634" s="33">
        <v/>
      </c>
      <c r="G1634" s="34">
        <v/>
      </c>
      <c r="H1634" s="35">
        <v/>
      </c>
      <c r="I1634" s="36">
        <f>ROUND(PRODUCT(E1634:H1634),2)</f>
        <v>6.56</v>
      </c>
      <c r="J1634" s="32">
        <v/>
      </c>
      <c r="K1634" s="32">
        <f/>
        <v/>
      </c>
      <c r="L1634" s="32" t="s">
        <v/>
      </c>
      <c r="M1634" s="32" t="s">
        <v/>
      </c>
      <c r="N1634" s="32" t="s">
        <v/>
      </c>
      <!--$VAR_NUOVA_CELLA_PREZZI$-->
    </row>
    <row r="1635" spans="1:16" ht="10.5" customHeight="1" thickTop="1" thickBot="1">
      <c r="B1635" s="32" t="s">
        <v/>
      </c>
      <c r="C1635" s="23" t="s">
        <v/>
      </c>
      <c r="D1635" s="23" t="s">
        <v>9026</v>
      </c>
      <c r="E1635" s="32">
        <v>25.99</v>
      </c>
      <c r="F1635" s="33">
        <v/>
      </c>
      <c r="G1635" s="34">
        <v/>
      </c>
      <c r="H1635" s="35">
        <v/>
      </c>
      <c r="I1635" s="36">
        <f>ROUND(PRODUCT(E1635:H1635),2)</f>
        <v>25.99</v>
      </c>
      <c r="J1635" s="32">
        <v/>
      </c>
      <c r="K1635" s="32">
        <f/>
        <v/>
      </c>
      <c r="L1635" s="32" t="s">
        <v/>
      </c>
      <c r="M1635" s="32" t="s">
        <v/>
      </c>
      <c r="N1635" s="32" t="s">
        <v/>
      </c>
      <!--$VAR_NUOVA_CELLA_PREZZI$-->
    </row>
    <row r="1636" spans="1:16" ht="10.5" customHeight="1" thickTop="1" thickBot="1">
      <c r="B1636" s="32" t="s">
        <v/>
      </c>
      <c r="C1636" s="23" t="s">
        <v/>
      </c>
      <c r="D1636" s="23" t="s">
        <v>9033</v>
      </c>
      <c r="E1636" s="32">
        <v>132.04</v>
      </c>
      <c r="F1636" s="33">
        <v/>
      </c>
      <c r="G1636" s="34">
        <v/>
      </c>
      <c r="H1636" s="35">
        <v/>
      </c>
      <c r="I1636" s="36">
        <f>ROUND(PRODUCT(E1636:H1636),2)</f>
        <v>132.04</v>
      </c>
      <c r="J1636" s="32">
        <v/>
      </c>
      <c r="K1636" s="32">
        <f/>
        <v/>
      </c>
      <c r="L1636" s="32" t="s">
        <v/>
      </c>
      <c r="M1636" s="32" t="s">
        <v/>
      </c>
      <c r="N1636" s="32" t="s">
        <v/>
      </c>
      <!--$VAR_NUOVA_CELLA_PREZZI$-->
    </row>
    <row r="1637" spans="1:16" ht="10.5" customHeight="1" thickTop="1" thickBot="1">
      <c r="B1637" s="32" t="s">
        <v/>
      </c>
      <c r="C1637" s="23" t="s">
        <v/>
      </c>
      <c r="D1637" s="23" t="s">
        <v>9040</v>
      </c>
      <c r="E1637" s="32">
        <v>52.35</v>
      </c>
      <c r="F1637" s="33">
        <v/>
      </c>
      <c r="G1637" s="34">
        <v/>
      </c>
      <c r="H1637" s="35">
        <v/>
      </c>
      <c r="I1637" s="36">
        <f>ROUND(PRODUCT(E1637:H1637),2)</f>
        <v>52.35</v>
      </c>
      <c r="J1637" s="32">
        <v/>
      </c>
      <c r="K1637" s="32">
        <f/>
        <v/>
      </c>
      <c r="L1637" s="32" t="s">
        <v/>
      </c>
      <c r="M1637" s="32" t="s">
        <v/>
      </c>
      <c r="N1637" s="32" t="s">
        <v/>
      </c>
      <!--$VAR_NUOVA_CELLA_PREZZI$-->
    </row>
    <row r="1638" spans="1:16" ht="10.5" customHeight="1" thickTop="1" thickBot="1">
      <c r="B1638" s="32" t="s">
        <v/>
      </c>
      <c r="C1638" s="23" t="s">
        <v/>
      </c>
      <c r="D1638" s="23" t="s">
        <v>9047</v>
      </c>
      <c r="E1638" s="32">
        <v>11.52</v>
      </c>
      <c r="F1638" s="33">
        <v/>
      </c>
      <c r="G1638" s="34">
        <v/>
      </c>
      <c r="H1638" s="35">
        <v/>
      </c>
      <c r="I1638" s="36">
        <f>ROUND(PRODUCT(E1638:H1638),2)</f>
        <v>11.52</v>
      </c>
      <c r="J1638" s="32">
        <v/>
      </c>
      <c r="K1638" s="32">
        <f/>
        <v/>
      </c>
      <c r="L1638" s="32" t="s">
        <v/>
      </c>
      <c r="M1638" s="32" t="s">
        <v/>
      </c>
      <c r="N1638" s="32" t="s">
        <v/>
      </c>
      <!--$VAR_NUOVA_CELLA_PREZZI$-->
    </row>
    <row r="1639" spans="1:16" ht="10.5" customHeight="1" thickTop="1" thickBot="1">
      <c r="B1639" s="32" t="s">
        <v/>
      </c>
      <c r="C1639" s="23" t="s">
        <v/>
      </c>
      <c r="D1639" s="23" t="s">
        <v>9054</v>
      </c>
      <c r="E1639" s="32">
        <v>5.16</v>
      </c>
      <c r="F1639" s="33">
        <v/>
      </c>
      <c r="G1639" s="34">
        <v/>
      </c>
      <c r="H1639" s="35">
        <v/>
      </c>
      <c r="I1639" s="36">
        <f>ROUND(PRODUCT(E1639:H1639),2)</f>
        <v>5.16</v>
      </c>
      <c r="J1639" s="32">
        <v/>
      </c>
      <c r="K1639" s="32">
        <f/>
        <v/>
      </c>
      <c r="L1639" s="32" t="s">
        <v/>
      </c>
      <c r="M1639" s="32" t="s">
        <v/>
      </c>
      <c r="N1639" s="32" t="s">
        <v/>
      </c>
      <!--$VAR_NUOVA_CELLA_PREZZI$-->
    </row>
    <row r="1640" spans="1:16" ht="10.5" customHeight="1" thickTop="1" thickBot="1">
      <c r="B1640" s="32" t="s">
        <v/>
      </c>
      <c r="C1640" s="23" t="s">
        <v/>
      </c>
      <c r="D1640" s="23" t="s">
        <v>9061</v>
      </c>
      <c r="E1640" s="32">
        <v>12.24</v>
      </c>
      <c r="F1640" s="33">
        <v/>
      </c>
      <c r="G1640" s="34">
        <v/>
      </c>
      <c r="H1640" s="35">
        <v/>
      </c>
      <c r="I1640" s="36">
        <f>ROUND(PRODUCT(E1640:H1640),2)</f>
        <v>12.24</v>
      </c>
      <c r="J1640" s="32">
        <v/>
      </c>
      <c r="K1640" s="32">
        <f/>
        <v/>
      </c>
      <c r="L1640" s="32" t="s">
        <v/>
      </c>
      <c r="M1640" s="32" t="s">
        <v/>
      </c>
      <c r="N1640" s="32" t="s">
        <v/>
      </c>
      <!--$VAR_NUOVA_CELLA_PREZZI$-->
    </row>
    <row r="1641" spans="1:16" ht="10.5" customHeight="1" thickTop="1" thickBot="1">
      <c r="B1641" s="32" t="s">
        <v/>
      </c>
      <c r="C1641" s="23" t="s">
        <v/>
      </c>
      <c r="D1641" s="23" t="s">
        <v>9068</v>
      </c>
      <c r="E1641" s="32">
        <v>44.13</v>
      </c>
      <c r="F1641" s="33">
        <v/>
      </c>
      <c r="G1641" s="34">
        <v/>
      </c>
      <c r="H1641" s="35">
        <v/>
      </c>
      <c r="I1641" s="36">
        <f>ROUND(PRODUCT(E1641:H1641),2)</f>
        <v>44.13</v>
      </c>
      <c r="J1641" s="32">
        <v/>
      </c>
      <c r="K1641" s="32">
        <f/>
        <v/>
      </c>
      <c r="L1641" s="32" t="s">
        <v/>
      </c>
      <c r="M1641" s="32" t="s">
        <v/>
      </c>
      <c r="N1641" s="32" t="s">
        <v/>
      </c>
      <!--$VAR_NUOVA_CELLA_PREZZI$-->
    </row>
    <row r="1642" spans="1:16" ht="10.5" customHeight="1" thickTop="1" thickBot="1">
      <c r="B1642" s="32" t="s">
        <v/>
      </c>
      <c r="C1642" s="23" t="s">
        <v/>
      </c>
      <c r="D1642" s="23" t="s">
        <v>9075</v>
      </c>
      <c r="E1642" s="32">
        <v>23.60</v>
      </c>
      <c r="F1642" s="33">
        <v/>
      </c>
      <c r="G1642" s="34">
        <v/>
      </c>
      <c r="H1642" s="35">
        <v/>
      </c>
      <c r="I1642" s="36">
        <f>ROUND(PRODUCT(E1642:H1642),2)</f>
        <v>23.60</v>
      </c>
      <c r="J1642" s="32">
        <v/>
      </c>
      <c r="K1642" s="32">
        <f/>
        <v/>
      </c>
      <c r="L1642" s="32" t="s">
        <v/>
      </c>
      <c r="M1642" s="32" t="s">
        <v/>
      </c>
      <c r="N1642" s="32" t="s">
        <v/>
      </c>
      <!--$VAR_NUOVA_CELLA_PREZZI$-->
    </row>
    <row r="1643" spans="1:16" ht="10.5" customHeight="1" thickTop="1" thickBot="1">
      <c r="B1643" s="32" t="s">
        <v/>
      </c>
      <c r="C1643" s="23" t="s">
        <v/>
      </c>
      <c r="D1643" s="23" t="s">
        <v>9082</v>
      </c>
      <c r="E1643" s="32">
        <v>10.03</v>
      </c>
      <c r="F1643" s="33">
        <v/>
      </c>
      <c r="G1643" s="34">
        <v/>
      </c>
      <c r="H1643" s="35">
        <v/>
      </c>
      <c r="I1643" s="36">
        <f>ROUND(PRODUCT(E1643:H1643),2)</f>
        <v>10.03</v>
      </c>
      <c r="J1643" s="32">
        <v/>
      </c>
      <c r="K1643" s="32">
        <f/>
        <v/>
      </c>
      <c r="L1643" s="32" t="s">
        <v/>
      </c>
      <c r="M1643" s="32" t="s">
        <v/>
      </c>
      <c r="N1643" s="32" t="s">
        <v/>
      </c>
      <!--$VAR_NUOVA_CELLA_PREZZI$-->
    </row>
    <row r="1644" spans="1:16" ht="10.5" customHeight="1" thickTop="1" thickBot="1">
      <c r="B1644" s="32" t="s">
        <v/>
      </c>
      <c r="C1644" s="23" t="s">
        <v/>
      </c>
      <c r="D1644" s="23" t="s">
        <v>9089</v>
      </c>
      <c r="E1644" s="32">
        <v/>
      </c>
      <c r="F1644" s="33">
        <v>2.56</v>
      </c>
      <c r="G1644" s="34">
        <v>2.400</v>
      </c>
      <c r="H1644" s="35">
        <v/>
      </c>
      <c r="I1644" s="36">
        <f>ROUND(PRODUCT(E1644:H1644),2)</f>
        <v>6.14</v>
      </c>
      <c r="J1644" s="32">
        <v/>
      </c>
      <c r="K1644" s="32">
        <f/>
        <v/>
      </c>
      <c r="L1644" s="32" t="s">
        <v/>
      </c>
      <c r="M1644" s="32" t="s">
        <v/>
      </c>
      <c r="N1644" s="32" t="s">
        <v/>
      </c>
      <!--$VAR_NUOVA_CELLA_PREZZI$-->
    </row>
    <row r="1645" spans="1:16" ht="10.5" customHeight="1" thickTop="1" thickBot="1">
      <c r="B1645" s="32" t="s">
        <v/>
      </c>
      <c r="C1645" s="23" t="s">
        <v/>
      </c>
      <c r="D1645" s="23" t="s">
        <v>9096</v>
      </c>
      <c r="E1645" s="32">
        <v>2.00</v>
      </c>
      <c r="F1645" s="33">
        <v>2.56</v>
      </c>
      <c r="G1645" s="34">
        <v/>
      </c>
      <c r="H1645" s="35">
        <v>1.480</v>
      </c>
      <c r="I1645" s="36">
        <f>ROUND(PRODUCT(E1645:H1645),2)</f>
        <v>7.58</v>
      </c>
      <c r="J1645" s="32">
        <v/>
      </c>
      <c r="K1645" s="32">
        <f/>
        <v/>
      </c>
      <c r="L1645" s="32" t="s">
        <v/>
      </c>
      <c r="M1645" s="32" t="s">
        <v/>
      </c>
      <c r="N1645" s="32" t="s">
        <v/>
      </c>
      <!--$VAR_NUOVA_CELLA_PREZZI$-->
    </row>
    <row r="1646" spans="1:16" ht="10.5" customHeight="1" thickTop="1" thickBot="1">
      <c r="B1646" s="32" t="s">
        <v/>
      </c>
      <c r="C1646" s="23" t="s">
        <v/>
      </c>
      <c r="D1646" s="23" t="s">
        <v>9103</v>
      </c>
      <c r="E1646" s="32">
        <v>2.00</v>
      </c>
      <c r="F1646" s="33">
        <v/>
      </c>
      <c r="G1646" s="34">
        <v>2.400</v>
      </c>
      <c r="H1646" s="35">
        <v>1.480</v>
      </c>
      <c r="I1646" s="36">
        <f>ROUND(PRODUCT(E1646:H1646),2)</f>
        <v>7.10</v>
      </c>
      <c r="J1646" s="32">
        <v/>
      </c>
      <c r="K1646" s="32">
        <f/>
        <v/>
      </c>
      <c r="L1646" s="32" t="s">
        <v/>
      </c>
      <c r="M1646" s="32" t="s">
        <v/>
      </c>
      <c r="N1646" s="32" t="s">
        <v/>
      </c>
      <!--$VAR_NUOVA_CELLA_PREZZI$-->
    </row>
    <row r="1647" spans="1:16" ht="10.5" customHeight="1" thickTop="1" thickBot="1">
      <c r="B1647" s="32" t="s">
        <v/>
      </c>
      <c r="C1647" s="23" t="s">
        <v/>
      </c>
      <c r="D1647" s="32" t="s">
        <v/>
      </c>
      <c r="E1647" s="32">
        <v/>
      </c>
      <c r="F1647" s="33">
        <v/>
      </c>
      <c r="G1647" s="34">
        <v/>
      </c>
      <c r="H1647" s="35">
        <v/>
      </c>
      <c r="I1647" s="36">
        <f/>
        <v/>
      </c>
      <c r="J1647" s="32">
        <v/>
      </c>
      <c r="K1647" s="32">
        <f/>
        <v/>
      </c>
      <c r="L1647" s="32" t="s">
        <v/>
      </c>
      <c r="M1647" s="32" t="s">
        <v/>
      </c>
      <c r="N1647" s="32" t="s">
        <v>9110</v>
      </c>
      <!--$VAR_NUOVA_CELLA_PREZZI$-->
    </row>
    <row r="1648" spans="1:16" ht="10.5" customHeight="1" thickTop="1" thickBot="1">
      <c r="B1648" s="32" t="s">
        <v/>
      </c>
      <c r="C1648" s="23" t="s">
        <v/>
      </c>
      <c r="D1648" s="32" t="s">
        <v>9111</v>
      </c>
      <c r="E1648" s="32">
        <v/>
      </c>
      <c r="F1648" s="33">
        <v/>
      </c>
      <c r="G1648" s="34">
        <v/>
      </c>
      <c r="H1648" s="35">
        <v/>
      </c>
      <c r="I1648" s="36">
        <f>ROUND(SUM(I1623:I1647),2)</f>
        <v>466.25</v>
      </c>
      <c r="J1648" s="32">
        <v>17.50</v>
      </c>
      <c r="K1648" s="32">
        <f>ROUND(PRODUCT(I1648:J1648),2)</f>
        <v>8159.38</v>
      </c>
      <c r="L1648" s="32" t="s">
        <v/>
      </c>
      <c r="M1648" s="32" t="s">
        <v/>
      </c>
      <c r="N1648" s="32" t="s">
        <v/>
      </c>
      <!--$VAR_NUOVA_CELLA_PREZZI$-->
    </row>
    <row r="1649" spans="1:16" ht="10.5" customHeight="1" thickTop="1" thickBot="1">
      <c r="B1649" s="32" t="s">
        <v/>
      </c>
      <c r="C1649" s="23" t="s">
        <v/>
      </c>
      <c r="D1649" s="32" t="s">
        <v>9117</v>
      </c>
      <c r="E1649" s="32">
        <v/>
      </c>
      <c r="F1649" s="33">
        <v/>
      </c>
      <c r="G1649" s="34">
        <v/>
      </c>
      <c r="H1649" s="35">
        <v/>
      </c>
      <c r="I1649" s="36">
        <f/>
        <v/>
      </c>
      <c r="J1649" s="32">
        <v/>
      </c>
      <c r="K1649" s="32">
        <f/>
        <v/>
      </c>
      <c r="L1649" s="32" t="s">
        <v/>
      </c>
      <c r="M1649" s="32" t="s">
        <v/>
      </c>
      <c r="N1649" s="32" t="s">
        <v/>
      </c>
      <!--$VAR_NUOVA_CELLA_PREZZI$-->
    </row>
    <row r="1650" spans="1:16" ht="88" customHeight="1" thickTop="1" thickBot="1">
      <c r="B1650" s="32" t="s">
        <v>9118</v>
      </c>
      <c r="C1650" s="23" t="s">
        <v>9119</v>
      </c>
      <c r="D1650" s="62" t="s">
        <v>9120</v>
      </c>
      <c r="E1650" s="32">
        <v/>
      </c>
      <c r="F1650" s="33">
        <v/>
      </c>
      <c r="G1650" s="34">
        <v/>
      </c>
      <c r="H1650" s="35">
        <v/>
      </c>
      <c r="I1650" s="36">
        <f/>
        <v/>
      </c>
      <c r="J1650" s="32">
        <v/>
      </c>
      <c r="K1650" s="32">
        <f/>
        <v/>
      </c>
      <c r="L1650" s="32" t="s">
        <v/>
      </c>
      <c r="M1650" s="32" t="s">
        <v/>
      </c>
      <c r="N1650" s="32" t="s">
        <v/>
      </c>
      <!--$VAR_NUOVA_CELLA_PREZZI$-->
    </row>
    <row r="1651" spans="1:16" ht="10.5" customHeight="1" thickTop="1" thickBot="1">
      <c r="B1651" s="32" t="s">
        <v/>
      </c>
      <c r="C1651" s="23" t="s">
        <v/>
      </c>
      <c r="D1651" s="23" t="s">
        <v>9121</v>
      </c>
      <c r="E1651" s="32">
        <v/>
      </c>
      <c r="F1651" s="33">
        <v/>
      </c>
      <c r="G1651" s="34">
        <v/>
      </c>
      <c r="H1651" s="35">
        <v/>
      </c>
      <c r="I1651" s="36">
        <f/>
        <v/>
      </c>
      <c r="J1651" s="32">
        <v/>
      </c>
      <c r="K1651" s="32">
        <f/>
        <v/>
      </c>
      <c r="L1651" s="32" t="s">
        <v/>
      </c>
      <c r="M1651" s="32" t="s">
        <v/>
      </c>
      <c r="N1651" s="32" t="s">
        <v/>
      </c>
      <!--$VAR_NUOVA_CELLA_PREZZI$-->
    </row>
    <row r="1652" spans="1:16" ht="10.5" customHeight="1" thickTop="1" thickBot="1">
      <c r="B1652" s="32" t="s">
        <v/>
      </c>
      <c r="C1652" s="23" t="s">
        <v/>
      </c>
      <c r="D1652" s="23" t="s">
        <v>9122</v>
      </c>
      <c r="E1652" s="32">
        <v/>
      </c>
      <c r="F1652" s="33">
        <v/>
      </c>
      <c r="G1652" s="34">
        <v/>
      </c>
      <c r="H1652" s="35">
        <v>0</v>
      </c>
      <c r="I1652" s="36">
        <f>ROUND(PRODUCT(E1652:H1652),2)</f>
        <v>0.00</v>
      </c>
      <c r="J1652" s="32">
        <v/>
      </c>
      <c r="K1652" s="32">
        <f/>
        <v/>
      </c>
      <c r="L1652" s="32" t="s">
        <v/>
      </c>
      <c r="M1652" s="32" t="s">
        <v/>
      </c>
      <c r="N1652" s="32" t="s">
        <v/>
      </c>
      <!--$VAR_NUOVA_CELLA_PREZZI$-->
    </row>
    <row r="1653" spans="1:16" ht="10.5" customHeight="1" thickTop="1" thickBot="1">
      <c r="B1653" s="32" t="s">
        <v/>
      </c>
      <c r="C1653" s="23" t="s">
        <v/>
      </c>
      <c r="D1653" s="23" t="s">
        <v>9129</v>
      </c>
      <c r="E1653" s="32">
        <v>11.31</v>
      </c>
      <c r="F1653" s="33">
        <v/>
      </c>
      <c r="G1653" s="34">
        <v/>
      </c>
      <c r="H1653" s="35">
        <v/>
      </c>
      <c r="I1653" s="36">
        <f>ROUND(PRODUCT(E1653:H1653),2)</f>
        <v>11.31</v>
      </c>
      <c r="J1653" s="32">
        <v/>
      </c>
      <c r="K1653" s="32">
        <f/>
        <v/>
      </c>
      <c r="L1653" s="32" t="s">
        <v/>
      </c>
      <c r="M1653" s="32" t="s">
        <v/>
      </c>
      <c r="N1653" s="32" t="s">
        <v/>
      </c>
      <!--$VAR_NUOVA_CELLA_PREZZI$-->
    </row>
    <row r="1654" spans="1:16" ht="10.5" customHeight="1" thickTop="1" thickBot="1">
      <c r="B1654" s="32" t="s">
        <v/>
      </c>
      <c r="C1654" s="23" t="s">
        <v/>
      </c>
      <c r="D1654" s="23" t="s">
        <v>9136</v>
      </c>
      <c r="E1654" s="32">
        <v/>
      </c>
      <c r="F1654" s="33">
        <v>2.15</v>
      </c>
      <c r="G1654" s="34">
        <v>6.470</v>
      </c>
      <c r="H1654" s="35">
        <v/>
      </c>
      <c r="I1654" s="36">
        <f>ROUND(PRODUCT(E1654:H1654),2)</f>
        <v>13.91</v>
      </c>
      <c r="J1654" s="32">
        <v/>
      </c>
      <c r="K1654" s="32">
        <f/>
        <v/>
      </c>
      <c r="L1654" s="32" t="s">
        <v/>
      </c>
      <c r="M1654" s="32" t="s">
        <v/>
      </c>
      <c r="N1654" s="32" t="s">
        <v/>
      </c>
      <!--$VAR_NUOVA_CELLA_PREZZI$-->
    </row>
    <row r="1655" spans="1:16" ht="10.5" customHeight="1" thickTop="1" thickBot="1">
      <c r="B1655" s="32" t="s">
        <v/>
      </c>
      <c r="C1655" s="23" t="s">
        <v/>
      </c>
      <c r="D1655" s="23" t="s">
        <v>9143</v>
      </c>
      <c r="E1655" s="32">
        <v/>
      </c>
      <c r="F1655" s="33">
        <v/>
      </c>
      <c r="G1655" s="34">
        <v/>
      </c>
      <c r="H1655" s="35">
        <v>0</v>
      </c>
      <c r="I1655" s="36">
        <f>ROUND(PRODUCT(E1655:H1655),2)</f>
        <v>0.00</v>
      </c>
      <c r="J1655" s="32">
        <v/>
      </c>
      <c r="K1655" s="32">
        <f/>
        <v/>
      </c>
      <c r="L1655" s="32" t="s">
        <v/>
      </c>
      <c r="M1655" s="32" t="s">
        <v/>
      </c>
      <c r="N1655" s="32" t="s">
        <v/>
      </c>
      <!--$VAR_NUOVA_CELLA_PREZZI$-->
    </row>
    <row r="1656" spans="1:16" ht="10.5" customHeight="1" thickTop="1" thickBot="1">
      <c r="B1656" s="32" t="s">
        <v/>
      </c>
      <c r="C1656" s="23" t="s">
        <v/>
      </c>
      <c r="D1656" s="23" t="s">
        <v>9150</v>
      </c>
      <c r="E1656" s="32">
        <v>15.80</v>
      </c>
      <c r="F1656" s="33">
        <v/>
      </c>
      <c r="G1656" s="34">
        <v/>
      </c>
      <c r="H1656" s="35">
        <v/>
      </c>
      <c r="I1656" s="36">
        <f>ROUND(PRODUCT(E1656:H1656),2)</f>
        <v>15.80</v>
      </c>
      <c r="J1656" s="32">
        <v/>
      </c>
      <c r="K1656" s="32">
        <f/>
        <v/>
      </c>
      <c r="L1656" s="32" t="s">
        <v/>
      </c>
      <c r="M1656" s="32" t="s">
        <v/>
      </c>
      <c r="N1656" s="32" t="s">
        <v/>
      </c>
      <!--$VAR_NUOVA_CELLA_PREZZI$-->
    </row>
    <row r="1657" spans="1:16" ht="10.5" customHeight="1" thickTop="1" thickBot="1">
      <c r="B1657" s="32" t="s">
        <v/>
      </c>
      <c r="C1657" s="23" t="s">
        <v/>
      </c>
      <c r="D1657" s="23" t="s">
        <v>9157</v>
      </c>
      <c r="E1657" s="32">
        <v>6.10</v>
      </c>
      <c r="F1657" s="33">
        <v/>
      </c>
      <c r="G1657" s="34">
        <v/>
      </c>
      <c r="H1657" s="35">
        <v/>
      </c>
      <c r="I1657" s="36">
        <f>ROUND(PRODUCT(E1657:H1657),2)</f>
        <v>6.10</v>
      </c>
      <c r="J1657" s="32">
        <v/>
      </c>
      <c r="K1657" s="32">
        <f/>
        <v/>
      </c>
      <c r="L1657" s="32" t="s">
        <v/>
      </c>
      <c r="M1657" s="32" t="s">
        <v/>
      </c>
      <c r="N1657" s="32" t="s">
        <v/>
      </c>
      <!--$VAR_NUOVA_CELLA_PREZZI$-->
    </row>
    <row r="1658" spans="1:16" ht="10.5" customHeight="1" thickTop="1" thickBot="1">
      <c r="B1658" s="32" t="s">
        <v/>
      </c>
      <c r="C1658" s="23" t="s">
        <v/>
      </c>
      <c r="D1658" s="23" t="s">
        <v>9164</v>
      </c>
      <c r="E1658" s="32">
        <v>17.04</v>
      </c>
      <c r="F1658" s="33">
        <v/>
      </c>
      <c r="G1658" s="34">
        <v/>
      </c>
      <c r="H1658" s="35">
        <v/>
      </c>
      <c r="I1658" s="36">
        <f>ROUND(PRODUCT(E1658:H1658),2)</f>
        <v>17.04</v>
      </c>
      <c r="J1658" s="32">
        <v/>
      </c>
      <c r="K1658" s="32">
        <f/>
        <v/>
      </c>
      <c r="L1658" s="32" t="s">
        <v/>
      </c>
      <c r="M1658" s="32" t="s">
        <v/>
      </c>
      <c r="N1658" s="32" t="s">
        <v/>
      </c>
      <!--$VAR_NUOVA_CELLA_PREZZI$-->
    </row>
    <row r="1659" spans="1:16" ht="10.5" customHeight="1" thickTop="1" thickBot="1">
      <c r="B1659" s="32" t="s">
        <v/>
      </c>
      <c r="C1659" s="23" t="s">
        <v/>
      </c>
      <c r="D1659" s="23" t="s">
        <v>9171</v>
      </c>
      <c r="E1659" s="32">
        <v>48.90</v>
      </c>
      <c r="F1659" s="33">
        <v/>
      </c>
      <c r="G1659" s="34">
        <v/>
      </c>
      <c r="H1659" s="35">
        <v/>
      </c>
      <c r="I1659" s="36">
        <f>ROUND(PRODUCT(E1659:H1659),2)</f>
        <v>48.90</v>
      </c>
      <c r="J1659" s="32">
        <v/>
      </c>
      <c r="K1659" s="32">
        <f/>
        <v/>
      </c>
      <c r="L1659" s="32" t="s">
        <v/>
      </c>
      <c r="M1659" s="32" t="s">
        <v/>
      </c>
      <c r="N1659" s="32" t="s">
        <v/>
      </c>
      <!--$VAR_NUOVA_CELLA_PREZZI$-->
    </row>
    <row r="1660" spans="1:16" ht="10.5" customHeight="1" thickTop="1" thickBot="1">
      <c r="B1660" s="32" t="s">
        <v/>
      </c>
      <c r="C1660" s="23" t="s">
        <v/>
      </c>
      <c r="D1660" s="23" t="s">
        <v>9178</v>
      </c>
      <c r="E1660" s="32">
        <v>2.93</v>
      </c>
      <c r="F1660" s="33">
        <v/>
      </c>
      <c r="G1660" s="34">
        <v/>
      </c>
      <c r="H1660" s="35">
        <v/>
      </c>
      <c r="I1660" s="36">
        <f>ROUND(PRODUCT(E1660:H1660),2)</f>
        <v>2.93</v>
      </c>
      <c r="J1660" s="32">
        <v/>
      </c>
      <c r="K1660" s="32">
        <f/>
        <v/>
      </c>
      <c r="L1660" s="32" t="s">
        <v/>
      </c>
      <c r="M1660" s="32" t="s">
        <v/>
      </c>
      <c r="N1660" s="32" t="s">
        <v/>
      </c>
      <!--$VAR_NUOVA_CELLA_PREZZI$-->
    </row>
    <row r="1661" spans="1:16" ht="10.5" customHeight="1" thickTop="1" thickBot="1">
      <c r="B1661" s="32" t="s">
        <v/>
      </c>
      <c r="C1661" s="23" t="s">
        <v/>
      </c>
      <c r="D1661" s="23" t="s">
        <v>9185</v>
      </c>
      <c r="E1661" s="32">
        <v>6.25</v>
      </c>
      <c r="F1661" s="33">
        <v/>
      </c>
      <c r="G1661" s="34">
        <v/>
      </c>
      <c r="H1661" s="35">
        <v/>
      </c>
      <c r="I1661" s="36">
        <f>ROUND(PRODUCT(E1661:H1661),2)</f>
        <v>6.25</v>
      </c>
      <c r="J1661" s="32">
        <v/>
      </c>
      <c r="K1661" s="32">
        <f/>
        <v/>
      </c>
      <c r="L1661" s="32" t="s">
        <v/>
      </c>
      <c r="M1661" s="32" t="s">
        <v/>
      </c>
      <c r="N1661" s="32" t="s">
        <v/>
      </c>
      <!--$VAR_NUOVA_CELLA_PREZZI$-->
    </row>
    <row r="1662" spans="1:16" ht="10.5" customHeight="1" thickTop="1" thickBot="1">
      <c r="B1662" s="32" t="s">
        <v/>
      </c>
      <c r="C1662" s="23" t="s">
        <v/>
      </c>
      <c r="D1662" s="23" t="s">
        <v>9192</v>
      </c>
      <c r="E1662" s="32">
        <v>24.75</v>
      </c>
      <c r="F1662" s="33">
        <v/>
      </c>
      <c r="G1662" s="34">
        <v/>
      </c>
      <c r="H1662" s="35">
        <v/>
      </c>
      <c r="I1662" s="36">
        <f>ROUND(PRODUCT(E1662:H1662),2)</f>
        <v>24.75</v>
      </c>
      <c r="J1662" s="32">
        <v/>
      </c>
      <c r="K1662" s="32">
        <f/>
        <v/>
      </c>
      <c r="L1662" s="32" t="s">
        <v/>
      </c>
      <c r="M1662" s="32" t="s">
        <v/>
      </c>
      <c r="N1662" s="32" t="s">
        <v/>
      </c>
      <!--$VAR_NUOVA_CELLA_PREZZI$-->
    </row>
    <row r="1663" spans="1:16" ht="10.5" customHeight="1" thickTop="1" thickBot="1">
      <c r="B1663" s="32" t="s">
        <v/>
      </c>
      <c r="C1663" s="23" t="s">
        <v/>
      </c>
      <c r="D1663" s="23" t="s">
        <v>9199</v>
      </c>
      <c r="E1663" s="32">
        <v>125.75</v>
      </c>
      <c r="F1663" s="33">
        <v/>
      </c>
      <c r="G1663" s="34">
        <v/>
      </c>
      <c r="H1663" s="35">
        <v/>
      </c>
      <c r="I1663" s="36">
        <f>ROUND(PRODUCT(E1663:H1663),2)</f>
        <v>125.75</v>
      </c>
      <c r="J1663" s="32">
        <v/>
      </c>
      <c r="K1663" s="32">
        <f/>
        <v/>
      </c>
      <c r="L1663" s="32" t="s">
        <v/>
      </c>
      <c r="M1663" s="32" t="s">
        <v/>
      </c>
      <c r="N1663" s="32" t="s">
        <v/>
      </c>
      <!--$VAR_NUOVA_CELLA_PREZZI$-->
    </row>
    <row r="1664" spans="1:16" ht="10.5" customHeight="1" thickTop="1" thickBot="1">
      <c r="B1664" s="32" t="s">
        <v/>
      </c>
      <c r="C1664" s="23" t="s">
        <v/>
      </c>
      <c r="D1664" s="23" t="s">
        <v>9206</v>
      </c>
      <c r="E1664" s="32">
        <v>49.86</v>
      </c>
      <c r="F1664" s="33">
        <v/>
      </c>
      <c r="G1664" s="34">
        <v/>
      </c>
      <c r="H1664" s="35">
        <v/>
      </c>
      <c r="I1664" s="36">
        <f>ROUND(PRODUCT(E1664:H1664),2)</f>
        <v>49.86</v>
      </c>
      <c r="J1664" s="32">
        <v/>
      </c>
      <c r="K1664" s="32">
        <f/>
        <v/>
      </c>
      <c r="L1664" s="32" t="s">
        <v/>
      </c>
      <c r="M1664" s="32" t="s">
        <v/>
      </c>
      <c r="N1664" s="32" t="s">
        <v/>
      </c>
      <!--$VAR_NUOVA_CELLA_PREZZI$-->
    </row>
    <row r="1665" spans="1:16" ht="10.5" customHeight="1" thickTop="1" thickBot="1">
      <c r="B1665" s="32" t="s">
        <v/>
      </c>
      <c r="C1665" s="23" t="s">
        <v/>
      </c>
      <c r="D1665" s="23" t="s">
        <v>9213</v>
      </c>
      <c r="E1665" s="32">
        <v>4.91</v>
      </c>
      <c r="F1665" s="33">
        <v/>
      </c>
      <c r="G1665" s="34">
        <v/>
      </c>
      <c r="H1665" s="35">
        <v/>
      </c>
      <c r="I1665" s="36">
        <f>ROUND(PRODUCT(E1665:H1665),2)</f>
        <v>4.91</v>
      </c>
      <c r="J1665" s="32">
        <v/>
      </c>
      <c r="K1665" s="32">
        <f/>
        <v/>
      </c>
      <c r="L1665" s="32" t="s">
        <v/>
      </c>
      <c r="M1665" s="32" t="s">
        <v/>
      </c>
      <c r="N1665" s="32" t="s">
        <v/>
      </c>
      <!--$VAR_NUOVA_CELLA_PREZZI$-->
    </row>
    <row r="1666" spans="1:16" ht="10.5" customHeight="1" thickTop="1" thickBot="1">
      <c r="B1666" s="32" t="s">
        <v/>
      </c>
      <c r="C1666" s="23" t="s">
        <v/>
      </c>
      <c r="D1666" s="23" t="s">
        <v>9220</v>
      </c>
      <c r="E1666" s="32">
        <v>11.66</v>
      </c>
      <c r="F1666" s="33">
        <v/>
      </c>
      <c r="G1666" s="34">
        <v/>
      </c>
      <c r="H1666" s="35">
        <v/>
      </c>
      <c r="I1666" s="36">
        <f>ROUND(PRODUCT(E1666:H1666),2)</f>
        <v>11.66</v>
      </c>
      <c r="J1666" s="32">
        <v/>
      </c>
      <c r="K1666" s="32">
        <f/>
        <v/>
      </c>
      <c r="L1666" s="32" t="s">
        <v/>
      </c>
      <c r="M1666" s="32" t="s">
        <v/>
      </c>
      <c r="N1666" s="32" t="s">
        <v/>
      </c>
      <!--$VAR_NUOVA_CELLA_PREZZI$-->
    </row>
    <row r="1667" spans="1:16" ht="10.5" customHeight="1" thickTop="1" thickBot="1">
      <c r="B1667" s="32" t="s">
        <v/>
      </c>
      <c r="C1667" s="23" t="s">
        <v/>
      </c>
      <c r="D1667" s="23" t="s">
        <v>9227</v>
      </c>
      <c r="E1667" s="32">
        <v>42.03</v>
      </c>
      <c r="F1667" s="33">
        <v/>
      </c>
      <c r="G1667" s="34">
        <v/>
      </c>
      <c r="H1667" s="35">
        <v/>
      </c>
      <c r="I1667" s="36">
        <f>ROUND(PRODUCT(E1667:H1667),2)</f>
        <v>42.03</v>
      </c>
      <c r="J1667" s="32">
        <v/>
      </c>
      <c r="K1667" s="32">
        <f/>
        <v/>
      </c>
      <c r="L1667" s="32" t="s">
        <v/>
      </c>
      <c r="M1667" s="32" t="s">
        <v/>
      </c>
      <c r="N1667" s="32" t="s">
        <v/>
      </c>
      <!--$VAR_NUOVA_CELLA_PREZZI$-->
    </row>
    <row r="1668" spans="1:16" ht="10.5" customHeight="1" thickTop="1" thickBot="1">
      <c r="B1668" s="32" t="s">
        <v/>
      </c>
      <c r="C1668" s="23" t="s">
        <v/>
      </c>
      <c r="D1668" s="23" t="s">
        <v>9234</v>
      </c>
      <c r="E1668" s="32">
        <v>22.48</v>
      </c>
      <c r="F1668" s="33">
        <v/>
      </c>
      <c r="G1668" s="34">
        <v/>
      </c>
      <c r="H1668" s="35">
        <v/>
      </c>
      <c r="I1668" s="36">
        <f>ROUND(PRODUCT(E1668:H1668),2)</f>
        <v>22.48</v>
      </c>
      <c r="J1668" s="32">
        <v/>
      </c>
      <c r="K1668" s="32">
        <f/>
        <v/>
      </c>
      <c r="L1668" s="32" t="s">
        <v/>
      </c>
      <c r="M1668" s="32" t="s">
        <v/>
      </c>
      <c r="N1668" s="32" t="s">
        <v/>
      </c>
      <!--$VAR_NUOVA_CELLA_PREZZI$-->
    </row>
    <row r="1669" spans="1:16" ht="10.5" customHeight="1" thickTop="1" thickBot="1">
      <c r="B1669" s="32" t="s">
        <v/>
      </c>
      <c r="C1669" s="23" t="s">
        <v/>
      </c>
      <c r="D1669" s="23" t="s">
        <v>9241</v>
      </c>
      <c r="E1669" s="32">
        <v>9.55</v>
      </c>
      <c r="F1669" s="33">
        <v/>
      </c>
      <c r="G1669" s="34">
        <v/>
      </c>
      <c r="H1669" s="35">
        <v/>
      </c>
      <c r="I1669" s="36">
        <f>ROUND(PRODUCT(E1669:H1669),2)</f>
        <v>9.55</v>
      </c>
      <c r="J1669" s="32">
        <v/>
      </c>
      <c r="K1669" s="32">
        <f/>
        <v/>
      </c>
      <c r="L1669" s="32" t="s">
        <v/>
      </c>
      <c r="M1669" s="32" t="s">
        <v/>
      </c>
      <c r="N1669" s="32" t="s">
        <v/>
      </c>
      <!--$VAR_NUOVA_CELLA_PREZZI$-->
    </row>
    <row r="1670" spans="1:16" ht="10.5" customHeight="1" thickTop="1" thickBot="1">
      <c r="B1670" s="32" t="s">
        <v/>
      </c>
      <c r="C1670" s="23" t="s">
        <v/>
      </c>
      <c r="D1670" s="32" t="s">
        <v/>
      </c>
      <c r="E1670" s="32">
        <v/>
      </c>
      <c r="F1670" s="33">
        <v/>
      </c>
      <c r="G1670" s="34">
        <v/>
      </c>
      <c r="H1670" s="35">
        <v/>
      </c>
      <c r="I1670" s="36">
        <f/>
        <v/>
      </c>
      <c r="J1670" s="32">
        <v/>
      </c>
      <c r="K1670" s="32">
        <f/>
        <v/>
      </c>
      <c r="L1670" s="32" t="s">
        <v/>
      </c>
      <c r="M1670" s="32" t="s">
        <v/>
      </c>
      <c r="N1670" s="32" t="s">
        <v>9248</v>
      </c>
      <!--$VAR_NUOVA_CELLA_PREZZI$-->
    </row>
    <row r="1671" spans="1:16" ht="10.5" customHeight="1" thickTop="1" thickBot="1">
      <c r="B1671" s="32" t="s">
        <v/>
      </c>
      <c r="C1671" s="23" t="s">
        <v/>
      </c>
      <c r="D1671" s="32" t="s">
        <v>9249</v>
      </c>
      <c r="E1671" s="32">
        <v/>
      </c>
      <c r="F1671" s="33">
        <v/>
      </c>
      <c r="G1671" s="34">
        <v/>
      </c>
      <c r="H1671" s="35">
        <v/>
      </c>
      <c r="I1671" s="36">
        <f>ROUND(SUM(I1651:I1670),2)</f>
        <v>413.23</v>
      </c>
      <c r="J1671" s="32">
        <v>15.69</v>
      </c>
      <c r="K1671" s="32">
        <f>ROUND(PRODUCT(I1671:J1671),2)</f>
        <v>6483.58</v>
      </c>
      <c r="L1671" s="32" t="s">
        <v/>
      </c>
      <c r="M1671" s="32" t="s">
        <v/>
      </c>
      <c r="N1671" s="32" t="s">
        <v/>
      </c>
      <!--$VAR_NUOVA_CELLA_PREZZI$-->
    </row>
    <row r="1672" spans="1:16" ht="10.5" customHeight="1" thickTop="1" thickBot="1">
      <c r="B1672" s="32" t="s">
        <v/>
      </c>
      <c r="C1672" s="23" t="s">
        <v/>
      </c>
      <c r="D1672" s="32" t="s">
        <v>9255</v>
      </c>
      <c r="E1672" s="32">
        <v/>
      </c>
      <c r="F1672" s="33">
        <v/>
      </c>
      <c r="G1672" s="34">
        <v/>
      </c>
      <c r="H1672" s="35">
        <v/>
      </c>
      <c r="I1672" s="36">
        <f/>
        <v/>
      </c>
      <c r="J1672" s="32">
        <v/>
      </c>
      <c r="K1672" s="32">
        <f/>
        <v/>
      </c>
      <c r="L1672" s="32" t="s">
        <v/>
      </c>
      <c r="M1672" s="32" t="s">
        <v/>
      </c>
      <c r="N1672" s="32" t="s">
        <v/>
      </c>
      <!--$VAR_NUOVA_CELLA_PREZZI$-->
    </row>
    <row r="1673" spans="1:16" ht="90.6666666666667" customHeight="1" thickTop="1" thickBot="1">
      <c r="B1673" s="32" t="s">
        <v>9256</v>
      </c>
      <c r="C1673" s="23" t="s">
        <v>9257</v>
      </c>
      <c r="D1673" s="62" t="s">
        <v>9258</v>
      </c>
      <c r="E1673" s="32">
        <v/>
      </c>
      <c r="F1673" s="33">
        <v/>
      </c>
      <c r="G1673" s="34">
        <v/>
      </c>
      <c r="H1673" s="35">
        <v/>
      </c>
      <c r="I1673" s="36">
        <f/>
        <v/>
      </c>
      <c r="J1673" s="32">
        <v/>
      </c>
      <c r="K1673" s="32">
        <f/>
        <v/>
      </c>
      <c r="L1673" s="32" t="s">
        <v/>
      </c>
      <c r="M1673" s="32" t="s">
        <v/>
      </c>
      <c r="N1673" s="32" t="s">
        <v/>
      </c>
      <!--$VAR_NUOVA_CELLA_PREZZI$-->
    </row>
    <row r="1674" spans="1:16" ht="10.5" customHeight="1" thickTop="1" thickBot="1">
      <c r="B1674" s="32" t="s">
        <v/>
      </c>
      <c r="C1674" s="23" t="s">
        <v/>
      </c>
      <c r="D1674" s="23" t="s">
        <v>9259</v>
      </c>
      <c r="E1674" s="32">
        <v/>
      </c>
      <c r="F1674" s="33">
        <v/>
      </c>
      <c r="G1674" s="34">
        <v/>
      </c>
      <c r="H1674" s="35">
        <v/>
      </c>
      <c r="I1674" s="36">
        <f/>
        <v/>
      </c>
      <c r="J1674" s="32">
        <v/>
      </c>
      <c r="K1674" s="32">
        <f/>
        <v/>
      </c>
      <c r="L1674" s="32" t="s">
        <v/>
      </c>
      <c r="M1674" s="32" t="s">
        <v/>
      </c>
      <c r="N1674" s="32" t="s">
        <v/>
      </c>
      <!--$VAR_NUOVA_CELLA_PREZZI$-->
    </row>
    <row r="1675" spans="1:16" ht="10.5" customHeight="1" thickTop="1" thickBot="1">
      <c r="B1675" s="32" t="s">
        <v/>
      </c>
      <c r="C1675" s="23" t="s">
        <v/>
      </c>
      <c r="D1675" s="23" t="s">
        <v>9260</v>
      </c>
      <c r="E1675" s="32">
        <v>4.00</v>
      </c>
      <c r="F1675" s="33">
        <v/>
      </c>
      <c r="G1675" s="34">
        <v/>
      </c>
      <c r="H1675" s="35">
        <v/>
      </c>
      <c r="I1675" s="36">
        <f>ROUND(PRODUCT(E1675:H1675,413.23),2)</f>
        <v>1652.92</v>
      </c>
      <c r="J1675" s="32">
        <v/>
      </c>
      <c r="K1675" s="32">
        <f/>
        <v/>
      </c>
      <c r="L1675" s="32" t="s">
        <v/>
      </c>
      <c r="M1675" s="32" t="s">
        <v/>
      </c>
      <c r="N1675" s="32" t="s">
        <v/>
      </c>
      <!--$VAR_NUOVA_CELLA_PREZZI$-->
    </row>
    <row r="1676" spans="1:16" ht="10.5" customHeight="1" thickTop="1" thickBot="1">
      <c r="B1676" s="32" t="s">
        <v/>
      </c>
      <c r="C1676" s="23" t="s">
        <v/>
      </c>
      <c r="D1676" s="32" t="s">
        <v/>
      </c>
      <c r="E1676" s="32">
        <v/>
      </c>
      <c r="F1676" s="33">
        <v/>
      </c>
      <c r="G1676" s="34">
        <v/>
      </c>
      <c r="H1676" s="35">
        <v/>
      </c>
      <c r="I1676" s="36">
        <f/>
        <v/>
      </c>
      <c r="J1676" s="32">
        <v/>
      </c>
      <c r="K1676" s="32">
        <f/>
        <v/>
      </c>
      <c r="L1676" s="32" t="s">
        <v/>
      </c>
      <c r="M1676" s="32" t="s">
        <v/>
      </c>
      <c r="N1676" s="32" t="s">
        <v>9267</v>
      </c>
      <!--$VAR_NUOVA_CELLA_PREZZI$-->
    </row>
    <row r="1677" spans="1:16" ht="10.5" customHeight="1" thickTop="1" thickBot="1">
      <c r="B1677" s="32" t="s">
        <v/>
      </c>
      <c r="C1677" s="23" t="s">
        <v/>
      </c>
      <c r="D1677" s="32" t="s">
        <v>9268</v>
      </c>
      <c r="E1677" s="32">
        <v/>
      </c>
      <c r="F1677" s="33">
        <v/>
      </c>
      <c r="G1677" s="34">
        <v/>
      </c>
      <c r="H1677" s="35">
        <v/>
      </c>
      <c r="I1677" s="36">
        <f>ROUND(SUM(I1674:I1676),2)</f>
        <v>1652.92</v>
      </c>
      <c r="J1677" s="32">
        <v>4.49</v>
      </c>
      <c r="K1677" s="32">
        <f>ROUND(PRODUCT(I1677:J1677),2)</f>
        <v>7421.61</v>
      </c>
      <c r="L1677" s="32" t="s">
        <v/>
      </c>
      <c r="M1677" s="32" t="s">
        <v/>
      </c>
      <c r="N1677" s="32" t="s">
        <v/>
      </c>
      <!--$VAR_NUOVA_CELLA_PREZZI$-->
    </row>
    <row r="1678" spans="1:16" ht="10.5" customHeight="1" thickTop="1" thickBot="1">
      <c r="B1678" s="32" t="s">
        <v/>
      </c>
      <c r="C1678" s="23" t="s">
        <v/>
      </c>
      <c r="D1678" s="32" t="s">
        <v>9274</v>
      </c>
      <c r="E1678" s="32">
        <v/>
      </c>
      <c r="F1678" s="33">
        <v/>
      </c>
      <c r="G1678" s="34">
        <v/>
      </c>
      <c r="H1678" s="35">
        <v/>
      </c>
      <c r="I1678" s="36">
        <f/>
        <v/>
      </c>
      <c r="J1678" s="32">
        <v/>
      </c>
      <c r="K1678" s="32">
        <f/>
        <v/>
      </c>
      <c r="L1678" s="32" t="s">
        <v/>
      </c>
      <c r="M1678" s="32" t="s">
        <v/>
      </c>
      <c r="N1678" s="32" t="s">
        <v/>
      </c>
      <!--$VAR_NUOVA_CELLA_PREZZI$-->
    </row>
    <row r="1679" spans="1:16" ht="74.8333333333333" customHeight="1" thickTop="1" thickBot="1">
      <c r="B1679" s="32" t="s">
        <v>9275</v>
      </c>
      <c r="C1679" s="23" t="s">
        <v>9276</v>
      </c>
      <c r="D1679" s="62" t="s">
        <v>9277</v>
      </c>
      <c r="E1679" s="32">
        <v/>
      </c>
      <c r="F1679" s="33">
        <v/>
      </c>
      <c r="G1679" s="34">
        <v/>
      </c>
      <c r="H1679" s="35">
        <v/>
      </c>
      <c r="I1679" s="36">
        <f/>
        <v/>
      </c>
      <c r="J1679" s="32">
        <v/>
      </c>
      <c r="K1679" s="32">
        <f/>
        <v/>
      </c>
      <c r="L1679" s="32" t="s">
        <v/>
      </c>
      <c r="M1679" s="32" t="s">
        <v/>
      </c>
      <c r="N1679" s="32" t="s">
        <v/>
      </c>
      <!--$VAR_NUOVA_CELLA_PREZZI$-->
    </row>
    <row r="1680" spans="1:16" ht="10.5" customHeight="1" thickTop="1" thickBot="1">
      <c r="B1680" s="32" t="s">
        <v/>
      </c>
      <c r="C1680" s="23" t="s">
        <v/>
      </c>
      <c r="D1680" s="23" t="s">
        <v>9278</v>
      </c>
      <c r="E1680" s="32">
        <v/>
      </c>
      <c r="F1680" s="33">
        <v/>
      </c>
      <c r="G1680" s="34">
        <v/>
      </c>
      <c r="H1680" s="35">
        <v/>
      </c>
      <c r="I1680" s="36">
        <f/>
        <v/>
      </c>
      <c r="J1680" s="32">
        <v/>
      </c>
      <c r="K1680" s="32">
        <f/>
        <v/>
      </c>
      <c r="L1680" s="32" t="s">
        <v/>
      </c>
      <c r="M1680" s="32" t="s">
        <v/>
      </c>
      <c r="N1680" s="32" t="s">
        <v/>
      </c>
      <!--$VAR_NUOVA_CELLA_PREZZI$-->
    </row>
    <row r="1681" spans="1:16" ht="10.5" customHeight="1" thickTop="1" thickBot="1">
      <c r="B1681" s="32" t="s">
        <v/>
      </c>
      <c r="C1681" s="23" t="s">
        <v/>
      </c>
      <c r="D1681" s="23" t="s">
        <v>9279</v>
      </c>
      <c r="E1681" s="32">
        <v/>
      </c>
      <c r="F1681" s="33">
        <v/>
      </c>
      <c r="G1681" s="34">
        <v/>
      </c>
      <c r="H1681" s="35">
        <v>0</v>
      </c>
      <c r="I1681" s="36">
        <f>ROUND(PRODUCT(E1681:H1681),2)</f>
        <v>0.00</v>
      </c>
      <c r="J1681" s="32">
        <v/>
      </c>
      <c r="K1681" s="32">
        <f/>
        <v/>
      </c>
      <c r="L1681" s="32" t="s">
        <v/>
      </c>
      <c r="M1681" s="32" t="s">
        <v/>
      </c>
      <c r="N1681" s="32" t="s">
        <v/>
      </c>
      <!--$VAR_NUOVA_CELLA_PREZZI$-->
    </row>
    <row r="1682" spans="1:16" ht="10.5" customHeight="1" thickTop="1" thickBot="1">
      <c r="B1682" s="32" t="s">
        <v/>
      </c>
      <c r="C1682" s="23" t="s">
        <v/>
      </c>
      <c r="D1682" s="23" t="s">
        <v>9286</v>
      </c>
      <c r="E1682" s="32">
        <v/>
      </c>
      <c r="F1682" s="33">
        <v/>
      </c>
      <c r="G1682" s="34">
        <v/>
      </c>
      <c r="H1682" s="35">
        <v>0</v>
      </c>
      <c r="I1682" s="36">
        <f>ROUND(PRODUCT(E1682:H1682),2)</f>
        <v>0.00</v>
      </c>
      <c r="J1682" s="32">
        <v/>
      </c>
      <c r="K1682" s="32">
        <f/>
        <v/>
      </c>
      <c r="L1682" s="32" t="s">
        <v/>
      </c>
      <c r="M1682" s="32" t="s">
        <v/>
      </c>
      <c r="N1682" s="32" t="s">
        <v/>
      </c>
      <!--$VAR_NUOVA_CELLA_PREZZI$-->
    </row>
    <row r="1683" spans="1:16" ht="10.5" customHeight="1" thickTop="1" thickBot="1">
      <c r="B1683" s="32" t="s">
        <v/>
      </c>
      <c r="C1683" s="23" t="s">
        <v/>
      </c>
      <c r="D1683" s="23" t="s">
        <v>9293</v>
      </c>
      <c r="E1683" s="32">
        <v>3.39</v>
      </c>
      <c r="F1683" s="33">
        <v/>
      </c>
      <c r="G1683" s="34">
        <v/>
      </c>
      <c r="H1683" s="35">
        <v/>
      </c>
      <c r="I1683" s="36">
        <f>ROUND(PRODUCT(E1683:H1683),2)</f>
        <v>3.39</v>
      </c>
      <c r="J1683" s="32">
        <v/>
      </c>
      <c r="K1683" s="32">
        <f/>
        <v/>
      </c>
      <c r="L1683" s="32" t="s">
        <v/>
      </c>
      <c r="M1683" s="32" t="s">
        <v/>
      </c>
      <c r="N1683" s="32" t="s">
        <v/>
      </c>
      <!--$VAR_NUOVA_CELLA_PREZZI$-->
    </row>
    <row r="1684" spans="1:16" ht="10.5" customHeight="1" thickTop="1" thickBot="1">
      <c r="B1684" s="32" t="s">
        <v/>
      </c>
      <c r="C1684" s="23" t="s">
        <v/>
      </c>
      <c r="D1684" s="23" t="s">
        <v>9300</v>
      </c>
      <c r="E1684" s="32">
        <v/>
      </c>
      <c r="F1684" s="33">
        <v/>
      </c>
      <c r="G1684" s="34">
        <v/>
      </c>
      <c r="H1684" s="35">
        <v>0</v>
      </c>
      <c r="I1684" s="36">
        <f>ROUND(PRODUCT(E1684:H1684),2)</f>
        <v>0.00</v>
      </c>
      <c r="J1684" s="32">
        <v/>
      </c>
      <c r="K1684" s="32">
        <f/>
        <v/>
      </c>
      <c r="L1684" s="32" t="s">
        <v/>
      </c>
      <c r="M1684" s="32" t="s">
        <v/>
      </c>
      <c r="N1684" s="32" t="s">
        <v/>
      </c>
      <!--$VAR_NUOVA_CELLA_PREZZI$-->
    </row>
    <row r="1685" spans="1:16" ht="10.5" customHeight="1" thickTop="1" thickBot="1">
      <c r="B1685" s="32" t="s">
        <v/>
      </c>
      <c r="C1685" s="23" t="s">
        <v/>
      </c>
      <c r="D1685" s="23" t="s">
        <v>9307</v>
      </c>
      <c r="E1685" s="32">
        <v>4.74</v>
      </c>
      <c r="F1685" s="33">
        <v/>
      </c>
      <c r="G1685" s="34">
        <v/>
      </c>
      <c r="H1685" s="35">
        <v/>
      </c>
      <c r="I1685" s="36">
        <f>ROUND(PRODUCT(E1685:H1685),2)</f>
        <v>4.74</v>
      </c>
      <c r="J1685" s="32">
        <v/>
      </c>
      <c r="K1685" s="32">
        <f/>
        <v/>
      </c>
      <c r="L1685" s="32" t="s">
        <v/>
      </c>
      <c r="M1685" s="32" t="s">
        <v/>
      </c>
      <c r="N1685" s="32" t="s">
        <v/>
      </c>
      <!--$VAR_NUOVA_CELLA_PREZZI$-->
    </row>
    <row r="1686" spans="1:16" ht="10.5" customHeight="1" thickTop="1" thickBot="1">
      <c r="B1686" s="32" t="s">
        <v/>
      </c>
      <c r="C1686" s="23" t="s">
        <v/>
      </c>
      <c r="D1686" s="23" t="s">
        <v>9314</v>
      </c>
      <c r="E1686" s="32">
        <v>1.83</v>
      </c>
      <c r="F1686" s="33">
        <v/>
      </c>
      <c r="G1686" s="34">
        <v/>
      </c>
      <c r="H1686" s="35">
        <v/>
      </c>
      <c r="I1686" s="36">
        <f>ROUND(PRODUCT(E1686:H1686),2)</f>
        <v>1.83</v>
      </c>
      <c r="J1686" s="32">
        <v/>
      </c>
      <c r="K1686" s="32">
        <f/>
        <v/>
      </c>
      <c r="L1686" s="32" t="s">
        <v/>
      </c>
      <c r="M1686" s="32" t="s">
        <v/>
      </c>
      <c r="N1686" s="32" t="s">
        <v/>
      </c>
      <!--$VAR_NUOVA_CELLA_PREZZI$-->
    </row>
    <row r="1687" spans="1:16" ht="10.5" customHeight="1" thickTop="1" thickBot="1">
      <c r="B1687" s="32" t="s">
        <v/>
      </c>
      <c r="C1687" s="23" t="s">
        <v/>
      </c>
      <c r="D1687" s="23" t="s">
        <v>9321</v>
      </c>
      <c r="E1687" s="32">
        <v>5.11</v>
      </c>
      <c r="F1687" s="33">
        <v/>
      </c>
      <c r="G1687" s="34">
        <v/>
      </c>
      <c r="H1687" s="35">
        <v/>
      </c>
      <c r="I1687" s="36">
        <f>ROUND(PRODUCT(E1687:H1687),2)</f>
        <v>5.11</v>
      </c>
      <c r="J1687" s="32">
        <v/>
      </c>
      <c r="K1687" s="32">
        <f/>
        <v/>
      </c>
      <c r="L1687" s="32" t="s">
        <v/>
      </c>
      <c r="M1687" s="32" t="s">
        <v/>
      </c>
      <c r="N1687" s="32" t="s">
        <v/>
      </c>
      <!--$VAR_NUOVA_CELLA_PREZZI$-->
    </row>
    <row r="1688" spans="1:16" ht="10.5" customHeight="1" thickTop="1" thickBot="1">
      <c r="B1688" s="32" t="s">
        <v/>
      </c>
      <c r="C1688" s="23" t="s">
        <v/>
      </c>
      <c r="D1688" s="23" t="s">
        <v>9328</v>
      </c>
      <c r="E1688" s="32">
        <v>44.01</v>
      </c>
      <c r="F1688" s="33">
        <v/>
      </c>
      <c r="G1688" s="34">
        <v/>
      </c>
      <c r="H1688" s="35">
        <v/>
      </c>
      <c r="I1688" s="36">
        <f>ROUND(PRODUCT(E1688:H1688),2)</f>
        <v>44.01</v>
      </c>
      <c r="J1688" s="32">
        <v/>
      </c>
      <c r="K1688" s="32">
        <f/>
        <v/>
      </c>
      <c r="L1688" s="32" t="s">
        <v/>
      </c>
      <c r="M1688" s="32" t="s">
        <v/>
      </c>
      <c r="N1688" s="32" t="s">
        <v/>
      </c>
      <!--$VAR_NUOVA_CELLA_PREZZI$-->
    </row>
    <row r="1689" spans="1:16" ht="10.5" customHeight="1" thickTop="1" thickBot="1">
      <c r="B1689" s="32" t="s">
        <v/>
      </c>
      <c r="C1689" s="23" t="s">
        <v/>
      </c>
      <c r="D1689" s="23" t="s">
        <v>9335</v>
      </c>
      <c r="E1689" s="32">
        <v>1.47</v>
      </c>
      <c r="F1689" s="33">
        <v/>
      </c>
      <c r="G1689" s="34">
        <v/>
      </c>
      <c r="H1689" s="35">
        <v/>
      </c>
      <c r="I1689" s="36">
        <f>ROUND(PRODUCT(E1689:H1689),2)</f>
        <v>1.47</v>
      </c>
      <c r="J1689" s="32">
        <v/>
      </c>
      <c r="K1689" s="32">
        <f/>
        <v/>
      </c>
      <c r="L1689" s="32" t="s">
        <v/>
      </c>
      <c r="M1689" s="32" t="s">
        <v/>
      </c>
      <c r="N1689" s="32" t="s">
        <v/>
      </c>
      <!--$VAR_NUOVA_CELLA_PREZZI$-->
    </row>
    <row r="1690" spans="1:16" ht="10.5" customHeight="1" thickTop="1" thickBot="1">
      <c r="B1690" s="32" t="s">
        <v/>
      </c>
      <c r="C1690" s="23" t="s">
        <v/>
      </c>
      <c r="D1690" s="23" t="s">
        <v>9342</v>
      </c>
      <c r="E1690" s="32">
        <v>3.13</v>
      </c>
      <c r="F1690" s="33">
        <v/>
      </c>
      <c r="G1690" s="34">
        <v/>
      </c>
      <c r="H1690" s="35">
        <v/>
      </c>
      <c r="I1690" s="36">
        <f>ROUND(PRODUCT(E1690:H1690),2)</f>
        <v>3.13</v>
      </c>
      <c r="J1690" s="32">
        <v/>
      </c>
      <c r="K1690" s="32">
        <f/>
        <v/>
      </c>
      <c r="L1690" s="32" t="s">
        <v/>
      </c>
      <c r="M1690" s="32" t="s">
        <v/>
      </c>
      <c r="N1690" s="32" t="s">
        <v/>
      </c>
      <!--$VAR_NUOVA_CELLA_PREZZI$-->
    </row>
    <row r="1691" spans="1:16" ht="10.5" customHeight="1" thickTop="1" thickBot="1">
      <c r="B1691" s="32" t="s">
        <v/>
      </c>
      <c r="C1691" s="23" t="s">
        <v/>
      </c>
      <c r="D1691" s="23" t="s">
        <v>9349</v>
      </c>
      <c r="E1691" s="32">
        <v>22.28</v>
      </c>
      <c r="F1691" s="33">
        <v/>
      </c>
      <c r="G1691" s="34">
        <v/>
      </c>
      <c r="H1691" s="35">
        <v/>
      </c>
      <c r="I1691" s="36">
        <f>ROUND(PRODUCT(E1691:H1691),2)</f>
        <v>22.28</v>
      </c>
      <c r="J1691" s="32">
        <v/>
      </c>
      <c r="K1691" s="32">
        <f/>
        <v/>
      </c>
      <c r="L1691" s="32" t="s">
        <v/>
      </c>
      <c r="M1691" s="32" t="s">
        <v/>
      </c>
      <c r="N1691" s="32" t="s">
        <v/>
      </c>
      <!--$VAR_NUOVA_CELLA_PREZZI$-->
    </row>
    <row r="1692" spans="1:16" ht="10.5" customHeight="1" thickTop="1" thickBot="1">
      <c r="B1692" s="32" t="s">
        <v/>
      </c>
      <c r="C1692" s="23" t="s">
        <v/>
      </c>
      <c r="D1692" s="23" t="s">
        <v>9356</v>
      </c>
      <c r="E1692" s="32">
        <v>88.03</v>
      </c>
      <c r="F1692" s="33">
        <v/>
      </c>
      <c r="G1692" s="34">
        <v/>
      </c>
      <c r="H1692" s="35">
        <v/>
      </c>
      <c r="I1692" s="36">
        <f>ROUND(PRODUCT(E1692:H1692),2)</f>
        <v>88.03</v>
      </c>
      <c r="J1692" s="32">
        <v/>
      </c>
      <c r="K1692" s="32">
        <f/>
        <v/>
      </c>
      <c r="L1692" s="32" t="s">
        <v/>
      </c>
      <c r="M1692" s="32" t="s">
        <v/>
      </c>
      <c r="N1692" s="32" t="s">
        <v/>
      </c>
      <!--$VAR_NUOVA_CELLA_PREZZI$-->
    </row>
    <row r="1693" spans="1:16" ht="10.5" customHeight="1" thickTop="1" thickBot="1">
      <c r="B1693" s="32" t="s">
        <v/>
      </c>
      <c r="C1693" s="23" t="s">
        <v/>
      </c>
      <c r="D1693" s="23" t="s">
        <v>9363</v>
      </c>
      <c r="E1693" s="32">
        <v>34.90</v>
      </c>
      <c r="F1693" s="33">
        <v/>
      </c>
      <c r="G1693" s="34">
        <v/>
      </c>
      <c r="H1693" s="35">
        <v/>
      </c>
      <c r="I1693" s="36">
        <f>ROUND(PRODUCT(E1693:H1693),2)</f>
        <v>34.90</v>
      </c>
      <c r="J1693" s="32">
        <v/>
      </c>
      <c r="K1693" s="32">
        <f/>
        <v/>
      </c>
      <c r="L1693" s="32" t="s">
        <v/>
      </c>
      <c r="M1693" s="32" t="s">
        <v/>
      </c>
      <c r="N1693" s="32" t="s">
        <v/>
      </c>
      <!--$VAR_NUOVA_CELLA_PREZZI$-->
    </row>
    <row r="1694" spans="1:16" ht="10.5" customHeight="1" thickTop="1" thickBot="1">
      <c r="B1694" s="32" t="s">
        <v/>
      </c>
      <c r="C1694" s="23" t="s">
        <v/>
      </c>
      <c r="D1694" s="23" t="s">
        <v>9370</v>
      </c>
      <c r="E1694" s="32">
        <v>3.29</v>
      </c>
      <c r="F1694" s="33">
        <v/>
      </c>
      <c r="G1694" s="34">
        <v/>
      </c>
      <c r="H1694" s="35">
        <v/>
      </c>
      <c r="I1694" s="36">
        <f>ROUND(PRODUCT(E1694:H1694),2)</f>
        <v>3.29</v>
      </c>
      <c r="J1694" s="32">
        <v/>
      </c>
      <c r="K1694" s="32">
        <f/>
        <v/>
      </c>
      <c r="L1694" s="32" t="s">
        <v/>
      </c>
      <c r="M1694" s="32" t="s">
        <v/>
      </c>
      <c r="N1694" s="32" t="s">
        <v/>
      </c>
      <!--$VAR_NUOVA_CELLA_PREZZI$-->
    </row>
    <row r="1695" spans="1:16" ht="10.5" customHeight="1" thickTop="1" thickBot="1">
      <c r="B1695" s="32" t="s">
        <v/>
      </c>
      <c r="C1695" s="23" t="s">
        <v/>
      </c>
      <c r="D1695" s="23" t="s">
        <v>9377</v>
      </c>
      <c r="E1695" s="32">
        <v>3.44</v>
      </c>
      <c r="F1695" s="33">
        <v/>
      </c>
      <c r="G1695" s="34">
        <v/>
      </c>
      <c r="H1695" s="35">
        <v/>
      </c>
      <c r="I1695" s="36">
        <f>ROUND(PRODUCT(E1695:H1695),2)</f>
        <v>3.44</v>
      </c>
      <c r="J1695" s="32">
        <v/>
      </c>
      <c r="K1695" s="32">
        <f/>
        <v/>
      </c>
      <c r="L1695" s="32" t="s">
        <v/>
      </c>
      <c r="M1695" s="32" t="s">
        <v/>
      </c>
      <c r="N1695" s="32" t="s">
        <v/>
      </c>
      <!--$VAR_NUOVA_CELLA_PREZZI$-->
    </row>
    <row r="1696" spans="1:16" ht="10.5" customHeight="1" thickTop="1" thickBot="1">
      <c r="B1696" s="32" t="s">
        <v/>
      </c>
      <c r="C1696" s="23" t="s">
        <v/>
      </c>
      <c r="D1696" s="23" t="s">
        <v>9384</v>
      </c>
      <c r="E1696" s="32">
        <v>8.16</v>
      </c>
      <c r="F1696" s="33">
        <v/>
      </c>
      <c r="G1696" s="34">
        <v/>
      </c>
      <c r="H1696" s="35">
        <v/>
      </c>
      <c r="I1696" s="36">
        <f>ROUND(PRODUCT(E1696:H1696),2)</f>
        <v>8.16</v>
      </c>
      <c r="J1696" s="32">
        <v/>
      </c>
      <c r="K1696" s="32">
        <f/>
        <v/>
      </c>
      <c r="L1696" s="32" t="s">
        <v/>
      </c>
      <c r="M1696" s="32" t="s">
        <v/>
      </c>
      <c r="N1696" s="32" t="s">
        <v/>
      </c>
      <!--$VAR_NUOVA_CELLA_PREZZI$-->
    </row>
    <row r="1697" spans="1:16" ht="10.5" customHeight="1" thickTop="1" thickBot="1">
      <c r="B1697" s="32" t="s">
        <v/>
      </c>
      <c r="C1697" s="23" t="s">
        <v/>
      </c>
      <c r="D1697" s="23" t="s">
        <v>9391</v>
      </c>
      <c r="E1697" s="32">
        <v>37.83</v>
      </c>
      <c r="F1697" s="33">
        <v/>
      </c>
      <c r="G1697" s="34">
        <v/>
      </c>
      <c r="H1697" s="35">
        <v/>
      </c>
      <c r="I1697" s="36">
        <f>ROUND(PRODUCT(E1697:H1697),2)</f>
        <v>37.83</v>
      </c>
      <c r="J1697" s="32">
        <v/>
      </c>
      <c r="K1697" s="32">
        <f/>
        <v/>
      </c>
      <c r="L1697" s="32" t="s">
        <v/>
      </c>
      <c r="M1697" s="32" t="s">
        <v/>
      </c>
      <c r="N1697" s="32" t="s">
        <v/>
      </c>
      <!--$VAR_NUOVA_CELLA_PREZZI$-->
    </row>
    <row r="1698" spans="1:16" ht="10.5" customHeight="1" thickTop="1" thickBot="1">
      <c r="B1698" s="32" t="s">
        <v/>
      </c>
      <c r="C1698" s="23" t="s">
        <v/>
      </c>
      <c r="D1698" s="23" t="s">
        <v>9398</v>
      </c>
      <c r="E1698" s="32">
        <v>22.42</v>
      </c>
      <c r="F1698" s="33">
        <v/>
      </c>
      <c r="G1698" s="34">
        <v/>
      </c>
      <c r="H1698" s="35">
        <v/>
      </c>
      <c r="I1698" s="36">
        <f>ROUND(PRODUCT(E1698:H1698),2)</f>
        <v>22.42</v>
      </c>
      <c r="J1698" s="32">
        <v/>
      </c>
      <c r="K1698" s="32">
        <f/>
        <v/>
      </c>
      <c r="L1698" s="32" t="s">
        <v/>
      </c>
      <c r="M1698" s="32" t="s">
        <v/>
      </c>
      <c r="N1698" s="32" t="s">
        <v/>
      </c>
      <!--$VAR_NUOVA_CELLA_PREZZI$-->
    </row>
    <row r="1699" spans="1:16" ht="10.5" customHeight="1" thickTop="1" thickBot="1">
      <c r="B1699" s="32" t="s">
        <v/>
      </c>
      <c r="C1699" s="23" t="s">
        <v/>
      </c>
      <c r="D1699" s="23" t="s">
        <v>9405</v>
      </c>
      <c r="E1699" s="32">
        <v/>
      </c>
      <c r="F1699" s="33">
        <v/>
      </c>
      <c r="G1699" s="34">
        <v/>
      </c>
      <c r="H1699" s="35">
        <v>0</v>
      </c>
      <c r="I1699" s="36">
        <f>ROUND(PRODUCT(E1699:H1699),2)</f>
        <v>0.00</v>
      </c>
      <c r="J1699" s="32">
        <v/>
      </c>
      <c r="K1699" s="32">
        <f/>
        <v/>
      </c>
      <c r="L1699" s="32" t="s">
        <v/>
      </c>
      <c r="M1699" s="32" t="s">
        <v/>
      </c>
      <c r="N1699" s="32" t="s">
        <v/>
      </c>
      <!--$VAR_NUOVA_CELLA_PREZZI$-->
    </row>
    <row r="1700" spans="1:16" ht="10.5" customHeight="1" thickTop="1" thickBot="1">
      <c r="B1700" s="32" t="s">
        <v/>
      </c>
      <c r="C1700" s="23" t="s">
        <v/>
      </c>
      <c r="D1700" s="23" t="s">
        <v>9412</v>
      </c>
      <c r="E1700" s="32">
        <v>4.74</v>
      </c>
      <c r="F1700" s="33">
        <v/>
      </c>
      <c r="G1700" s="34">
        <v/>
      </c>
      <c r="H1700" s="35">
        <v/>
      </c>
      <c r="I1700" s="36">
        <f>ROUND(PRODUCT(E1700:H1700),2)</f>
        <v>4.74</v>
      </c>
      <c r="J1700" s="32">
        <v/>
      </c>
      <c r="K1700" s="32">
        <f/>
        <v/>
      </c>
      <c r="L1700" s="32" t="s">
        <v/>
      </c>
      <c r="M1700" s="32" t="s">
        <v/>
      </c>
      <c r="N1700" s="32" t="s">
        <v/>
      </c>
      <!--$VAR_NUOVA_CELLA_PREZZI$-->
    </row>
    <row r="1701" spans="1:16" ht="10.5" customHeight="1" thickTop="1" thickBot="1">
      <c r="B1701" s="32" t="s">
        <v/>
      </c>
      <c r="C1701" s="23" t="s">
        <v/>
      </c>
      <c r="D1701" s="23" t="s">
        <v>9419</v>
      </c>
      <c r="E1701" s="32">
        <v>1.88</v>
      </c>
      <c r="F1701" s="33">
        <v/>
      </c>
      <c r="G1701" s="34">
        <v/>
      </c>
      <c r="H1701" s="35">
        <v/>
      </c>
      <c r="I1701" s="36">
        <f>ROUND(PRODUCT(E1701:H1701),2)</f>
        <v>1.88</v>
      </c>
      <c r="J1701" s="32">
        <v/>
      </c>
      <c r="K1701" s="32">
        <f/>
        <v/>
      </c>
      <c r="L1701" s="32" t="s">
        <v/>
      </c>
      <c r="M1701" s="32" t="s">
        <v/>
      </c>
      <c r="N1701" s="32" t="s">
        <v/>
      </c>
      <!--$VAR_NUOVA_CELLA_PREZZI$-->
    </row>
    <row r="1702" spans="1:16" ht="10.5" customHeight="1" thickTop="1" thickBot="1">
      <c r="B1702" s="32" t="s">
        <v/>
      </c>
      <c r="C1702" s="23" t="s">
        <v/>
      </c>
      <c r="D1702" s="23" t="s">
        <v>9426</v>
      </c>
      <c r="E1702" s="32">
        <v>3.50</v>
      </c>
      <c r="F1702" s="33">
        <v/>
      </c>
      <c r="G1702" s="34">
        <v/>
      </c>
      <c r="H1702" s="35">
        <v/>
      </c>
      <c r="I1702" s="36">
        <f>ROUND(PRODUCT(E1702:H1702),2)</f>
        <v>3.50</v>
      </c>
      <c r="J1702" s="32">
        <v/>
      </c>
      <c r="K1702" s="32">
        <f/>
        <v/>
      </c>
      <c r="L1702" s="32" t="s">
        <v/>
      </c>
      <c r="M1702" s="32" t="s">
        <v/>
      </c>
      <c r="N1702" s="32" t="s">
        <v/>
      </c>
      <!--$VAR_NUOVA_CELLA_PREZZI$-->
    </row>
    <row r="1703" spans="1:16" ht="10.5" customHeight="1" thickTop="1" thickBot="1">
      <c r="B1703" s="32" t="s">
        <v/>
      </c>
      <c r="C1703" s="23" t="s">
        <v/>
      </c>
      <c r="D1703" s="23" t="s">
        <v>9433</v>
      </c>
      <c r="E1703" s="32">
        <v/>
      </c>
      <c r="F1703" s="33">
        <v/>
      </c>
      <c r="G1703" s="34">
        <v/>
      </c>
      <c r="H1703" s="35">
        <v>0</v>
      </c>
      <c r="I1703" s="36">
        <f>ROUND(PRODUCT(E1703:H1703),2)</f>
        <v>0.00</v>
      </c>
      <c r="J1703" s="32">
        <v/>
      </c>
      <c r="K1703" s="32">
        <f/>
        <v/>
      </c>
      <c r="L1703" s="32" t="s">
        <v/>
      </c>
      <c r="M1703" s="32" t="s">
        <v/>
      </c>
      <c r="N1703" s="32" t="s">
        <v/>
      </c>
      <!--$VAR_NUOVA_CELLA_PREZZI$-->
    </row>
    <row r="1704" spans="1:16" ht="10.5" customHeight="1" thickTop="1" thickBot="1">
      <c r="B1704" s="32" t="s">
        <v/>
      </c>
      <c r="C1704" s="23" t="s">
        <v/>
      </c>
      <c r="D1704" s="23" t="s">
        <v>9440</v>
      </c>
      <c r="E1704" s="32">
        <v>4.84</v>
      </c>
      <c r="F1704" s="33">
        <v/>
      </c>
      <c r="G1704" s="34">
        <v/>
      </c>
      <c r="H1704" s="35">
        <v/>
      </c>
      <c r="I1704" s="36">
        <f>ROUND(PRODUCT(E1704:H1704),2)</f>
        <v>4.84</v>
      </c>
      <c r="J1704" s="32">
        <v/>
      </c>
      <c r="K1704" s="32">
        <f/>
        <v/>
      </c>
      <c r="L1704" s="32" t="s">
        <v/>
      </c>
      <c r="M1704" s="32" t="s">
        <v/>
      </c>
      <c r="N1704" s="32" t="s">
        <v/>
      </c>
      <!--$VAR_NUOVA_CELLA_PREZZI$-->
    </row>
    <row r="1705" spans="1:16" ht="10.5" customHeight="1" thickTop="1" thickBot="1">
      <c r="B1705" s="32" t="s">
        <v/>
      </c>
      <c r="C1705" s="23" t="s">
        <v/>
      </c>
      <c r="D1705" s="23" t="s">
        <v>9447</v>
      </c>
      <c r="E1705" s="32">
        <v>21.94</v>
      </c>
      <c r="F1705" s="33">
        <v/>
      </c>
      <c r="G1705" s="34">
        <v/>
      </c>
      <c r="H1705" s="35">
        <v/>
      </c>
      <c r="I1705" s="36">
        <f>ROUND(PRODUCT(E1705:H1705),2)</f>
        <v>21.94</v>
      </c>
      <c r="J1705" s="32">
        <v/>
      </c>
      <c r="K1705" s="32">
        <f/>
        <v/>
      </c>
      <c r="L1705" s="32" t="s">
        <v/>
      </c>
      <c r="M1705" s="32" t="s">
        <v/>
      </c>
      <c r="N1705" s="32" t="s">
        <v/>
      </c>
      <!--$VAR_NUOVA_CELLA_PREZZI$-->
    </row>
    <row r="1706" spans="1:16" ht="10.5" customHeight="1" thickTop="1" thickBot="1">
      <c r="B1706" s="32" t="s">
        <v/>
      </c>
      <c r="C1706" s="23" t="s">
        <v/>
      </c>
      <c r="D1706" s="23" t="s">
        <v>9454</v>
      </c>
      <c r="E1706" s="32">
        <v>43.01</v>
      </c>
      <c r="F1706" s="33">
        <v/>
      </c>
      <c r="G1706" s="34">
        <v/>
      </c>
      <c r="H1706" s="35">
        <v/>
      </c>
      <c r="I1706" s="36">
        <f>ROUND(PRODUCT(E1706:H1706),2)</f>
        <v>43.01</v>
      </c>
      <c r="J1706" s="32">
        <v/>
      </c>
      <c r="K1706" s="32">
        <f/>
        <v/>
      </c>
      <c r="L1706" s="32" t="s">
        <v/>
      </c>
      <c r="M1706" s="32" t="s">
        <v/>
      </c>
      <c r="N1706" s="32" t="s">
        <v/>
      </c>
      <!--$VAR_NUOVA_CELLA_PREZZI$-->
    </row>
    <row r="1707" spans="1:16" ht="10.5" customHeight="1" thickTop="1" thickBot="1">
      <c r="B1707" s="32" t="s">
        <v/>
      </c>
      <c r="C1707" s="23" t="s">
        <v/>
      </c>
      <c r="D1707" s="23" t="s">
        <v>9461</v>
      </c>
      <c r="E1707" s="32">
        <v>45.17</v>
      </c>
      <c r="F1707" s="33">
        <v/>
      </c>
      <c r="G1707" s="34">
        <v/>
      </c>
      <c r="H1707" s="35">
        <v/>
      </c>
      <c r="I1707" s="36">
        <f>ROUND(PRODUCT(E1707:H1707),2)</f>
        <v>45.17</v>
      </c>
      <c r="J1707" s="32">
        <v/>
      </c>
      <c r="K1707" s="32">
        <f/>
        <v/>
      </c>
      <c r="L1707" s="32" t="s">
        <v/>
      </c>
      <c r="M1707" s="32" t="s">
        <v/>
      </c>
      <c r="N1707" s="32" t="s">
        <v/>
      </c>
      <!--$VAR_NUOVA_CELLA_PREZZI$-->
    </row>
    <row r="1708" spans="1:16" ht="10.5" customHeight="1" thickTop="1" thickBot="1">
      <c r="B1708" s="32" t="s">
        <v/>
      </c>
      <c r="C1708" s="23" t="s">
        <v/>
      </c>
      <c r="D1708" s="23" t="s">
        <v>9468</v>
      </c>
      <c r="E1708" s="32">
        <v>8.24</v>
      </c>
      <c r="F1708" s="33">
        <v/>
      </c>
      <c r="G1708" s="34">
        <v/>
      </c>
      <c r="H1708" s="35">
        <v/>
      </c>
      <c r="I1708" s="36">
        <f>ROUND(PRODUCT(E1708:H1708),2)</f>
        <v>8.24</v>
      </c>
      <c r="J1708" s="32">
        <v/>
      </c>
      <c r="K1708" s="32">
        <f/>
        <v/>
      </c>
      <c r="L1708" s="32" t="s">
        <v/>
      </c>
      <c r="M1708" s="32" t="s">
        <v/>
      </c>
      <c r="N1708" s="32" t="s">
        <v/>
      </c>
      <!--$VAR_NUOVA_CELLA_PREZZI$-->
    </row>
    <row r="1709" spans="1:16" ht="10.5" customHeight="1" thickTop="1" thickBot="1">
      <c r="B1709" s="32" t="s">
        <v/>
      </c>
      <c r="C1709" s="23" t="s">
        <v/>
      </c>
      <c r="D1709" s="23" t="s">
        <v>9475</v>
      </c>
      <c r="E1709" s="32">
        <v>8.22</v>
      </c>
      <c r="F1709" s="33">
        <v/>
      </c>
      <c r="G1709" s="34">
        <v/>
      </c>
      <c r="H1709" s="35">
        <v/>
      </c>
      <c r="I1709" s="36">
        <f>ROUND(PRODUCT(E1709:H1709),2)</f>
        <v>8.22</v>
      </c>
      <c r="J1709" s="32">
        <v/>
      </c>
      <c r="K1709" s="32">
        <f/>
        <v/>
      </c>
      <c r="L1709" s="32" t="s">
        <v/>
      </c>
      <c r="M1709" s="32" t="s">
        <v/>
      </c>
      <c r="N1709" s="32" t="s">
        <v/>
      </c>
      <!--$VAR_NUOVA_CELLA_PREZZI$-->
    </row>
    <row r="1710" spans="1:16" ht="10.5" customHeight="1" thickTop="1" thickBot="1">
      <c r="B1710" s="32" t="s">
        <v/>
      </c>
      <c r="C1710" s="23" t="s">
        <v/>
      </c>
      <c r="D1710" s="23" t="s">
        <v>9482</v>
      </c>
      <c r="E1710" s="32">
        <v>39.02</v>
      </c>
      <c r="F1710" s="33">
        <v/>
      </c>
      <c r="G1710" s="34">
        <v/>
      </c>
      <c r="H1710" s="35">
        <v/>
      </c>
      <c r="I1710" s="36">
        <f>ROUND(PRODUCT(E1710:H1710),2)</f>
        <v>39.02</v>
      </c>
      <c r="J1710" s="32">
        <v/>
      </c>
      <c r="K1710" s="32">
        <f/>
        <v/>
      </c>
      <c r="L1710" s="32" t="s">
        <v/>
      </c>
      <c r="M1710" s="32" t="s">
        <v/>
      </c>
      <c r="N1710" s="32" t="s">
        <v/>
      </c>
      <!--$VAR_NUOVA_CELLA_PREZZI$-->
    </row>
    <row r="1711" spans="1:16" ht="10.5" customHeight="1" thickTop="1" thickBot="1">
      <c r="B1711" s="32" t="s">
        <v/>
      </c>
      <c r="C1711" s="23" t="s">
        <v/>
      </c>
      <c r="D1711" s="23" t="s">
        <v>9489</v>
      </c>
      <c r="E1711" s="32">
        <v>25.71</v>
      </c>
      <c r="F1711" s="33">
        <v/>
      </c>
      <c r="G1711" s="34">
        <v/>
      </c>
      <c r="H1711" s="35">
        <v/>
      </c>
      <c r="I1711" s="36">
        <f>ROUND(PRODUCT(E1711:H1711),2)</f>
        <v>25.71</v>
      </c>
      <c r="J1711" s="32">
        <v/>
      </c>
      <c r="K1711" s="32">
        <f/>
        <v/>
      </c>
      <c r="L1711" s="32" t="s">
        <v/>
      </c>
      <c r="M1711" s="32" t="s">
        <v/>
      </c>
      <c r="N1711" s="32" t="s">
        <v/>
      </c>
      <!--$VAR_NUOVA_CELLA_PREZZI$-->
    </row>
    <row r="1712" spans="1:16" ht="10.5" customHeight="1" thickTop="1" thickBot="1">
      <c r="B1712" s="32" t="s">
        <v/>
      </c>
      <c r="C1712" s="23" t="s">
        <v/>
      </c>
      <c r="D1712" s="60" t="s">
        <v>9496</v>
      </c>
      <c r="E1712" s="65">
        <v/>
      </c>
      <c r="F1712" s="66">
        <v>4.43</v>
      </c>
      <c r="G1712" s="67">
        <v>1.210</v>
      </c>
      <c r="H1712" s="68">
        <v/>
      </c>
      <c r="I1712" s="69">
        <f>ROUND(PRODUCT(E1712:H1712,-1),2)</f>
        <v>-5.36</v>
      </c>
      <c r="J1712" s="32">
        <v/>
      </c>
      <c r="K1712" s="32">
        <f/>
        <v/>
      </c>
      <c r="L1712" s="32" t="s">
        <v/>
      </c>
      <c r="M1712" s="32" t="s">
        <v>9503</v>
      </c>
      <c r="N1712" s="32" t="s">
        <v/>
      </c>
      <!--$VAR_NUOVA_CELLA_PREZZI$-->
    </row>
    <row r="1713" spans="1:16" ht="10.5" customHeight="1" thickTop="1" thickBot="1">
      <c r="B1713" s="32" t="s">
        <v/>
      </c>
      <c r="C1713" s="23" t="s">
        <v/>
      </c>
      <c r="D1713" s="60" t="s">
        <v>9504</v>
      </c>
      <c r="E1713" s="65">
        <v/>
      </c>
      <c r="F1713" s="66">
        <v>1.82</v>
      </c>
      <c r="G1713" s="67">
        <v>1.660</v>
      </c>
      <c r="H1713" s="68">
        <v/>
      </c>
      <c r="I1713" s="69">
        <f>ROUND(PRODUCT(E1713:H1713,-1),2)</f>
        <v>-3.02</v>
      </c>
      <c r="J1713" s="32">
        <v/>
      </c>
      <c r="K1713" s="32">
        <f/>
        <v/>
      </c>
      <c r="L1713" s="32" t="s">
        <v/>
      </c>
      <c r="M1713" s="32" t="s">
        <v>9511</v>
      </c>
      <c r="N1713" s="32" t="s">
        <v/>
      </c>
      <!--$VAR_NUOVA_CELLA_PREZZI$-->
    </row>
    <row r="1714" spans="1:16" ht="10.5" customHeight="1" thickTop="1" thickBot="1">
      <c r="B1714" s="32" t="s">
        <v/>
      </c>
      <c r="C1714" s="23" t="s">
        <v/>
      </c>
      <c r="D1714" s="32" t="s">
        <v/>
      </c>
      <c r="E1714" s="32">
        <v/>
      </c>
      <c r="F1714" s="33">
        <v/>
      </c>
      <c r="G1714" s="34">
        <v/>
      </c>
      <c r="H1714" s="35">
        <v/>
      </c>
      <c r="I1714" s="36">
        <f/>
        <v/>
      </c>
      <c r="J1714" s="32">
        <v/>
      </c>
      <c r="K1714" s="32">
        <f/>
        <v/>
      </c>
      <c r="L1714" s="32" t="s">
        <v/>
      </c>
      <c r="M1714" s="32" t="s">
        <v/>
      </c>
      <c r="N1714" s="32" t="s">
        <v>9512</v>
      </c>
      <!--$VAR_NUOVA_CELLA_PREZZI$-->
    </row>
    <row r="1715" spans="1:16" ht="10.5" customHeight="1" thickTop="1" thickBot="1">
      <c r="B1715" s="32" t="s">
        <v/>
      </c>
      <c r="C1715" s="23" t="s">
        <v/>
      </c>
      <c r="D1715" s="32" t="s">
        <v>9513</v>
      </c>
      <c r="E1715" s="32">
        <v/>
      </c>
      <c r="F1715" s="33">
        <v/>
      </c>
      <c r="G1715" s="34">
        <v/>
      </c>
      <c r="H1715" s="35">
        <v/>
      </c>
      <c r="I1715" s="36">
        <f>ROUND(SUM(I1680:I1714),2)</f>
        <v>481.92</v>
      </c>
      <c r="J1715" s="32">
        <v>51.72</v>
      </c>
      <c r="K1715" s="32">
        <f>ROUND(PRODUCT(I1715:J1715),2)</f>
        <v>24924.90</v>
      </c>
      <c r="L1715" s="32" t="s">
        <v/>
      </c>
      <c r="M1715" s="32" t="s">
        <v/>
      </c>
      <c r="N1715" s="32" t="s">
        <v/>
      </c>
      <!--$VAR_NUOVA_CELLA_PREZZI$-->
    </row>
    <row r="1716" spans="1:16" ht="10.5" customHeight="1" thickTop="1" thickBot="1">
      <c r="B1716" s="32" t="s">
        <v/>
      </c>
      <c r="C1716" s="23" t="s">
        <v/>
      </c>
      <c r="D1716" s="32" t="s">
        <v>9519</v>
      </c>
      <c r="E1716" s="32">
        <v/>
      </c>
      <c r="F1716" s="33">
        <v/>
      </c>
      <c r="G1716" s="34">
        <v/>
      </c>
      <c r="H1716" s="35">
        <v/>
      </c>
      <c r="I1716" s="36">
        <f/>
        <v/>
      </c>
      <c r="J1716" s="32">
        <v/>
      </c>
      <c r="K1716" s="32">
        <f/>
        <v/>
      </c>
      <c r="L1716" s="32" t="s">
        <v/>
      </c>
      <c r="M1716" s="32" t="s">
        <v/>
      </c>
      <c r="N1716" s="32" t="s">
        <v/>
      </c>
      <!--$VAR_NUOVA_CELLA_PREZZI$-->
    </row>
    <row r="1717" spans="1:16" ht="120.5" customHeight="1" thickTop="1" thickBot="1">
      <c r="B1717" s="32" t="s">
        <v>9520</v>
      </c>
      <c r="C1717" s="23" t="s">
        <v>9521</v>
      </c>
      <c r="D1717" s="62" t="s">
        <v>9522</v>
      </c>
      <c r="E1717" s="32">
        <v/>
      </c>
      <c r="F1717" s="33">
        <v/>
      </c>
      <c r="G1717" s="34">
        <v/>
      </c>
      <c r="H1717" s="35">
        <v/>
      </c>
      <c r="I1717" s="36">
        <f/>
        <v/>
      </c>
      <c r="J1717" s="32">
        <v/>
      </c>
      <c r="K1717" s="32">
        <f/>
        <v/>
      </c>
      <c r="L1717" s="32" t="s">
        <v/>
      </c>
      <c r="M1717" s="32" t="s">
        <v/>
      </c>
      <c r="N1717" s="32" t="s">
        <v/>
      </c>
      <!--$VAR_NUOVA_CELLA_PREZZI$-->
    </row>
    <row r="1718" spans="1:16" ht="10.5" customHeight="1" thickTop="1" thickBot="1">
      <c r="B1718" s="32" t="s">
        <v/>
      </c>
      <c r="C1718" s="23" t="s">
        <v/>
      </c>
      <c r="D1718" s="23" t="s">
        <v>9523</v>
      </c>
      <c r="E1718" s="32">
        <v/>
      </c>
      <c r="F1718" s="33">
        <v/>
      </c>
      <c r="G1718" s="34">
        <v/>
      </c>
      <c r="H1718" s="35">
        <v/>
      </c>
      <c r="I1718" s="36">
        <f/>
        <v/>
      </c>
      <c r="J1718" s="32">
        <v/>
      </c>
      <c r="K1718" s="32">
        <f/>
        <v/>
      </c>
      <c r="L1718" s="32" t="s">
        <v/>
      </c>
      <c r="M1718" s="32" t="s">
        <v/>
      </c>
      <c r="N1718" s="32" t="s">
        <v/>
      </c>
      <!--$VAR_NUOVA_CELLA_PREZZI$-->
    </row>
    <row r="1719" spans="1:16" ht="10.5" customHeight="1" thickTop="1" thickBot="1">
      <c r="B1719" s="32" t="s">
        <v/>
      </c>
      <c r="C1719" s="23" t="s">
        <v/>
      </c>
      <c r="D1719" s="23" t="s">
        <v>9524</v>
      </c>
      <c r="E1719" s="32">
        <v/>
      </c>
      <c r="F1719" s="33">
        <v/>
      </c>
      <c r="G1719" s="34">
        <v/>
      </c>
      <c r="H1719" s="35">
        <v>0</v>
      </c>
      <c r="I1719" s="36">
        <f>ROUND(PRODUCT(E1719:H1719),2)</f>
        <v>0.00</v>
      </c>
      <c r="J1719" s="32">
        <v/>
      </c>
      <c r="K1719" s="32">
        <f/>
        <v/>
      </c>
      <c r="L1719" s="32" t="s">
        <v/>
      </c>
      <c r="M1719" s="32" t="s">
        <v/>
      </c>
      <c r="N1719" s="32" t="s">
        <v/>
      </c>
      <!--$VAR_NUOVA_CELLA_PREZZI$-->
    </row>
    <row r="1720" spans="1:16" ht="10.5" customHeight="1" thickTop="1" thickBot="1">
      <c r="B1720" s="32" t="s">
        <v/>
      </c>
      <c r="C1720" s="23" t="s">
        <v/>
      </c>
      <c r="D1720" s="23" t="s">
        <v>9531</v>
      </c>
      <c r="E1720" s="32">
        <v>7.92</v>
      </c>
      <c r="F1720" s="33">
        <v/>
      </c>
      <c r="G1720" s="34">
        <v/>
      </c>
      <c r="H1720" s="35">
        <v/>
      </c>
      <c r="I1720" s="36">
        <f>ROUND(PRODUCT(E1720:H1720),2)</f>
        <v>7.92</v>
      </c>
      <c r="J1720" s="32">
        <v/>
      </c>
      <c r="K1720" s="32">
        <f/>
        <v/>
      </c>
      <c r="L1720" s="32" t="s">
        <v/>
      </c>
      <c r="M1720" s="32" t="s">
        <v/>
      </c>
      <c r="N1720" s="32" t="s">
        <v/>
      </c>
      <!--$VAR_NUOVA_CELLA_PREZZI$-->
    </row>
    <row r="1721" spans="1:16" ht="10.5" customHeight="1" thickTop="1" thickBot="1">
      <c r="B1721" s="32" t="s">
        <v/>
      </c>
      <c r="C1721" s="23" t="s">
        <v/>
      </c>
      <c r="D1721" s="23" t="s">
        <v>9538</v>
      </c>
      <c r="E1721" s="32">
        <v/>
      </c>
      <c r="F1721" s="33">
        <v>2.15</v>
      </c>
      <c r="G1721" s="34">
        <v>6.470</v>
      </c>
      <c r="H1721" s="35">
        <v/>
      </c>
      <c r="I1721" s="36">
        <f>ROUND(PRODUCT(E1721:H1721),2)</f>
        <v>13.91</v>
      </c>
      <c r="J1721" s="32">
        <v/>
      </c>
      <c r="K1721" s="32">
        <f/>
        <v/>
      </c>
      <c r="L1721" s="32" t="s">
        <v/>
      </c>
      <c r="M1721" s="32" t="s">
        <v/>
      </c>
      <c r="N1721" s="32" t="s">
        <v/>
      </c>
      <!--$VAR_NUOVA_CELLA_PREZZI$-->
    </row>
    <row r="1722" spans="1:16" ht="10.5" customHeight="1" thickTop="1" thickBot="1">
      <c r="B1722" s="32" t="s">
        <v/>
      </c>
      <c r="C1722" s="23" t="s">
        <v/>
      </c>
      <c r="D1722" s="23" t="s">
        <v>9545</v>
      </c>
      <c r="E1722" s="32">
        <v/>
      </c>
      <c r="F1722" s="33">
        <v/>
      </c>
      <c r="G1722" s="34">
        <v/>
      </c>
      <c r="H1722" s="35">
        <v>0</v>
      </c>
      <c r="I1722" s="36">
        <f>ROUND(PRODUCT(E1722:H1722),2)</f>
        <v>0.00</v>
      </c>
      <c r="J1722" s="32">
        <v/>
      </c>
      <c r="K1722" s="32">
        <f/>
        <v/>
      </c>
      <c r="L1722" s="32" t="s">
        <v/>
      </c>
      <c r="M1722" s="32" t="s">
        <v/>
      </c>
      <c r="N1722" s="32" t="s">
        <v/>
      </c>
      <!--$VAR_NUOVA_CELLA_PREZZI$-->
    </row>
    <row r="1723" spans="1:16" ht="10.5" customHeight="1" thickTop="1" thickBot="1">
      <c r="B1723" s="32" t="s">
        <v/>
      </c>
      <c r="C1723" s="23" t="s">
        <v/>
      </c>
      <c r="D1723" s="23" t="s">
        <v>9552</v>
      </c>
      <c r="E1723" s="32">
        <v>11.06</v>
      </c>
      <c r="F1723" s="33">
        <v/>
      </c>
      <c r="G1723" s="34">
        <v/>
      </c>
      <c r="H1723" s="35">
        <v/>
      </c>
      <c r="I1723" s="36">
        <f>ROUND(PRODUCT(E1723:H1723),2)</f>
        <v>11.06</v>
      </c>
      <c r="J1723" s="32">
        <v/>
      </c>
      <c r="K1723" s="32">
        <f/>
        <v/>
      </c>
      <c r="L1723" s="32" t="s">
        <v/>
      </c>
      <c r="M1723" s="32" t="s">
        <v/>
      </c>
      <c r="N1723" s="32" t="s">
        <v/>
      </c>
      <!--$VAR_NUOVA_CELLA_PREZZI$-->
    </row>
    <row r="1724" spans="1:16" ht="10.5" customHeight="1" thickTop="1" thickBot="1">
      <c r="B1724" s="32" t="s">
        <v/>
      </c>
      <c r="C1724" s="23" t="s">
        <v/>
      </c>
      <c r="D1724" s="23" t="s">
        <v>9559</v>
      </c>
      <c r="E1724" s="32">
        <v>4.27</v>
      </c>
      <c r="F1724" s="33">
        <v/>
      </c>
      <c r="G1724" s="34">
        <v/>
      </c>
      <c r="H1724" s="35">
        <v/>
      </c>
      <c r="I1724" s="36">
        <f>ROUND(PRODUCT(E1724:H1724),2)</f>
        <v>4.27</v>
      </c>
      <c r="J1724" s="32">
        <v/>
      </c>
      <c r="K1724" s="32">
        <f/>
        <v/>
      </c>
      <c r="L1724" s="32" t="s">
        <v/>
      </c>
      <c r="M1724" s="32" t="s">
        <v/>
      </c>
      <c r="N1724" s="32" t="s">
        <v/>
      </c>
      <!--$VAR_NUOVA_CELLA_PREZZI$-->
    </row>
    <row r="1725" spans="1:16" ht="10.5" customHeight="1" thickTop="1" thickBot="1">
      <c r="B1725" s="32" t="s">
        <v/>
      </c>
      <c r="C1725" s="23" t="s">
        <v/>
      </c>
      <c r="D1725" s="23" t="s">
        <v>9566</v>
      </c>
      <c r="E1725" s="32">
        <v>11.93</v>
      </c>
      <c r="F1725" s="33">
        <v/>
      </c>
      <c r="G1725" s="34">
        <v/>
      </c>
      <c r="H1725" s="35">
        <v/>
      </c>
      <c r="I1725" s="36">
        <f>ROUND(PRODUCT(E1725:H1725),2)</f>
        <v>11.93</v>
      </c>
      <c r="J1725" s="32">
        <v/>
      </c>
      <c r="K1725" s="32">
        <f/>
        <v/>
      </c>
      <c r="L1725" s="32" t="s">
        <v/>
      </c>
      <c r="M1725" s="32" t="s">
        <v/>
      </c>
      <c r="N1725" s="32" t="s">
        <v/>
      </c>
      <!--$VAR_NUOVA_CELLA_PREZZI$-->
    </row>
    <row r="1726" spans="1:16" ht="10.5" customHeight="1" thickTop="1" thickBot="1">
      <c r="B1726" s="32" t="s">
        <v/>
      </c>
      <c r="C1726" s="23" t="s">
        <v/>
      </c>
      <c r="D1726" s="23" t="s">
        <v>9573</v>
      </c>
      <c r="E1726" s="32">
        <v>4.89</v>
      </c>
      <c r="F1726" s="33">
        <v/>
      </c>
      <c r="G1726" s="34">
        <v/>
      </c>
      <c r="H1726" s="35">
        <v/>
      </c>
      <c r="I1726" s="36">
        <f>ROUND(PRODUCT(E1726:H1726),2)</f>
        <v>4.89</v>
      </c>
      <c r="J1726" s="32">
        <v/>
      </c>
      <c r="K1726" s="32">
        <f/>
        <v/>
      </c>
      <c r="L1726" s="32" t="s">
        <v/>
      </c>
      <c r="M1726" s="32" t="s">
        <v/>
      </c>
      <c r="N1726" s="32" t="s">
        <v/>
      </c>
      <!--$VAR_NUOVA_CELLA_PREZZI$-->
    </row>
    <row r="1727" spans="1:16" ht="10.5" customHeight="1" thickTop="1" thickBot="1">
      <c r="B1727" s="32" t="s">
        <v/>
      </c>
      <c r="C1727" s="23" t="s">
        <v/>
      </c>
      <c r="D1727" s="23" t="s">
        <v>9580</v>
      </c>
      <c r="E1727" s="32">
        <v>1.47</v>
      </c>
      <c r="F1727" s="33">
        <v/>
      </c>
      <c r="G1727" s="34">
        <v/>
      </c>
      <c r="H1727" s="35">
        <v/>
      </c>
      <c r="I1727" s="36">
        <f>ROUND(PRODUCT(E1727:H1727),2)</f>
        <v>1.47</v>
      </c>
      <c r="J1727" s="32">
        <v/>
      </c>
      <c r="K1727" s="32">
        <f/>
        <v/>
      </c>
      <c r="L1727" s="32" t="s">
        <v/>
      </c>
      <c r="M1727" s="32" t="s">
        <v/>
      </c>
      <c r="N1727" s="32" t="s">
        <v/>
      </c>
      <!--$VAR_NUOVA_CELLA_PREZZI$-->
    </row>
    <row r="1728" spans="1:16" ht="10.5" customHeight="1" thickTop="1" thickBot="1">
      <c r="B1728" s="32" t="s">
        <v/>
      </c>
      <c r="C1728" s="23" t="s">
        <v/>
      </c>
      <c r="D1728" s="23" t="s">
        <v>9587</v>
      </c>
      <c r="E1728" s="32">
        <v>3.13</v>
      </c>
      <c r="F1728" s="33">
        <v/>
      </c>
      <c r="G1728" s="34">
        <v/>
      </c>
      <c r="H1728" s="35">
        <v/>
      </c>
      <c r="I1728" s="36">
        <f>ROUND(PRODUCT(E1728:H1728),2)</f>
        <v>3.13</v>
      </c>
      <c r="J1728" s="32">
        <v/>
      </c>
      <c r="K1728" s="32">
        <f/>
        <v/>
      </c>
      <c r="L1728" s="32" t="s">
        <v/>
      </c>
      <c r="M1728" s="32" t="s">
        <v/>
      </c>
      <c r="N1728" s="32" t="s">
        <v/>
      </c>
      <!--$VAR_NUOVA_CELLA_PREZZI$-->
    </row>
    <row r="1729" spans="1:16" ht="10.5" customHeight="1" thickTop="1" thickBot="1">
      <c r="B1729" s="32" t="s">
        <v/>
      </c>
      <c r="C1729" s="23" t="s">
        <v/>
      </c>
      <c r="D1729" s="23" t="s">
        <v>9594</v>
      </c>
      <c r="E1729" s="32">
        <v>2.48</v>
      </c>
      <c r="F1729" s="33">
        <v/>
      </c>
      <c r="G1729" s="34">
        <v/>
      </c>
      <c r="H1729" s="35">
        <v/>
      </c>
      <c r="I1729" s="36">
        <f>ROUND(PRODUCT(E1729:H1729),2)</f>
        <v>2.48</v>
      </c>
      <c r="J1729" s="32">
        <v/>
      </c>
      <c r="K1729" s="32">
        <f/>
        <v/>
      </c>
      <c r="L1729" s="32" t="s">
        <v/>
      </c>
      <c r="M1729" s="32" t="s">
        <v/>
      </c>
      <c r="N1729" s="32" t="s">
        <v/>
      </c>
      <!--$VAR_NUOVA_CELLA_PREZZI$-->
    </row>
    <row r="1730" spans="1:16" ht="10.5" customHeight="1" thickTop="1" thickBot="1">
      <c r="B1730" s="32" t="s">
        <v/>
      </c>
      <c r="C1730" s="23" t="s">
        <v/>
      </c>
      <c r="D1730" s="23" t="s">
        <v>9601</v>
      </c>
      <c r="E1730" s="32">
        <v>37.73</v>
      </c>
      <c r="F1730" s="33">
        <v/>
      </c>
      <c r="G1730" s="34">
        <v/>
      </c>
      <c r="H1730" s="35">
        <v/>
      </c>
      <c r="I1730" s="36">
        <f>ROUND(PRODUCT(E1730:H1730),2)</f>
        <v>37.73</v>
      </c>
      <c r="J1730" s="32">
        <v/>
      </c>
      <c r="K1730" s="32">
        <f/>
        <v/>
      </c>
      <c r="L1730" s="32" t="s">
        <v/>
      </c>
      <c r="M1730" s="32" t="s">
        <v/>
      </c>
      <c r="N1730" s="32" t="s">
        <v/>
      </c>
      <!--$VAR_NUOVA_CELLA_PREZZI$-->
    </row>
    <row r="1731" spans="1:16" ht="10.5" customHeight="1" thickTop="1" thickBot="1">
      <c r="B1731" s="32" t="s">
        <v/>
      </c>
      <c r="C1731" s="23" t="s">
        <v/>
      </c>
      <c r="D1731" s="23" t="s">
        <v>9608</v>
      </c>
      <c r="E1731" s="32">
        <v>14.96</v>
      </c>
      <c r="F1731" s="33">
        <v/>
      </c>
      <c r="G1731" s="34">
        <v/>
      </c>
      <c r="H1731" s="35">
        <v/>
      </c>
      <c r="I1731" s="36">
        <f>ROUND(PRODUCT(E1731:H1731),2)</f>
        <v>14.96</v>
      </c>
      <c r="J1731" s="32">
        <v/>
      </c>
      <c r="K1731" s="32">
        <f/>
        <v/>
      </c>
      <c r="L1731" s="32" t="s">
        <v/>
      </c>
      <c r="M1731" s="32" t="s">
        <v/>
      </c>
      <c r="N1731" s="32" t="s">
        <v/>
      </c>
      <!--$VAR_NUOVA_CELLA_PREZZI$-->
    </row>
    <row r="1732" spans="1:16" ht="10.5" customHeight="1" thickTop="1" thickBot="1">
      <c r="B1732" s="32" t="s">
        <v/>
      </c>
      <c r="C1732" s="23" t="s">
        <v/>
      </c>
      <c r="D1732" s="23" t="s">
        <v>9615</v>
      </c>
      <c r="E1732" s="32">
        <v>7.68</v>
      </c>
      <c r="F1732" s="33">
        <v/>
      </c>
      <c r="G1732" s="34">
        <v/>
      </c>
      <c r="H1732" s="35">
        <v/>
      </c>
      <c r="I1732" s="36">
        <f>ROUND(PRODUCT(E1732:H1732),2)</f>
        <v>7.68</v>
      </c>
      <c r="J1732" s="32">
        <v/>
      </c>
      <c r="K1732" s="32">
        <f/>
        <v/>
      </c>
      <c r="L1732" s="32" t="s">
        <v/>
      </c>
      <c r="M1732" s="32" t="s">
        <v/>
      </c>
      <c r="N1732" s="32" t="s">
        <v/>
      </c>
      <!--$VAR_NUOVA_CELLA_PREZZI$-->
    </row>
    <row r="1733" spans="1:16" ht="10.5" customHeight="1" thickTop="1" thickBot="1">
      <c r="B1733" s="32" t="s">
        <v/>
      </c>
      <c r="C1733" s="23" t="s">
        <v/>
      </c>
      <c r="D1733" s="23" t="s">
        <v>9622</v>
      </c>
      <c r="E1733" s="32">
        <v>1.47</v>
      </c>
      <c r="F1733" s="33">
        <v/>
      </c>
      <c r="G1733" s="34">
        <v/>
      </c>
      <c r="H1733" s="35">
        <v/>
      </c>
      <c r="I1733" s="36">
        <f>ROUND(PRODUCT(E1733:H1733),2)</f>
        <v>1.47</v>
      </c>
      <c r="J1733" s="32">
        <v/>
      </c>
      <c r="K1733" s="32">
        <f/>
        <v/>
      </c>
      <c r="L1733" s="32" t="s">
        <v/>
      </c>
      <c r="M1733" s="32" t="s">
        <v/>
      </c>
      <c r="N1733" s="32" t="s">
        <v/>
      </c>
      <!--$VAR_NUOVA_CELLA_PREZZI$-->
    </row>
    <row r="1734" spans="1:16" ht="10.5" customHeight="1" thickTop="1" thickBot="1">
      <c r="B1734" s="32" t="s">
        <v/>
      </c>
      <c r="C1734" s="23" t="s">
        <v/>
      </c>
      <c r="D1734" s="23" t="s">
        <v>9629</v>
      </c>
      <c r="E1734" s="32">
        <v>3.48</v>
      </c>
      <c r="F1734" s="33">
        <v/>
      </c>
      <c r="G1734" s="34">
        <v/>
      </c>
      <c r="H1734" s="35">
        <v/>
      </c>
      <c r="I1734" s="36">
        <f>ROUND(PRODUCT(E1734:H1734),2)</f>
        <v>3.48</v>
      </c>
      <c r="J1734" s="32">
        <v/>
      </c>
      <c r="K1734" s="32">
        <f/>
        <v/>
      </c>
      <c r="L1734" s="32" t="s">
        <v/>
      </c>
      <c r="M1734" s="32" t="s">
        <v/>
      </c>
      <c r="N1734" s="32" t="s">
        <v/>
      </c>
      <!--$VAR_NUOVA_CELLA_PREZZI$-->
    </row>
    <row r="1735" spans="1:16" ht="10.5" customHeight="1" thickTop="1" thickBot="1">
      <c r="B1735" s="32" t="s">
        <v/>
      </c>
      <c r="C1735" s="23" t="s">
        <v/>
      </c>
      <c r="D1735" s="23" t="s">
        <v>9636</v>
      </c>
      <c r="E1735" s="32">
        <v>4.20</v>
      </c>
      <c r="F1735" s="33">
        <v/>
      </c>
      <c r="G1735" s="34">
        <v/>
      </c>
      <c r="H1735" s="35">
        <v/>
      </c>
      <c r="I1735" s="36">
        <f>ROUND(PRODUCT(E1735:H1735),2)</f>
        <v>4.20</v>
      </c>
      <c r="J1735" s="32">
        <v/>
      </c>
      <c r="K1735" s="32">
        <f/>
        <v/>
      </c>
      <c r="L1735" s="32" t="s">
        <v/>
      </c>
      <c r="M1735" s="32" t="s">
        <v/>
      </c>
      <c r="N1735" s="32" t="s">
        <v/>
      </c>
      <!--$VAR_NUOVA_CELLA_PREZZI$-->
    </row>
    <row r="1736" spans="1:16" ht="10.5" customHeight="1" thickTop="1" thickBot="1">
      <c r="B1736" s="32" t="s">
        <v/>
      </c>
      <c r="C1736" s="23" t="s">
        <v/>
      </c>
      <c r="D1736" s="23" t="s">
        <v>9643</v>
      </c>
      <c r="E1736" s="32">
        <v>9.61</v>
      </c>
      <c r="F1736" s="33">
        <v/>
      </c>
      <c r="G1736" s="34">
        <v/>
      </c>
      <c r="H1736" s="35">
        <v/>
      </c>
      <c r="I1736" s="36">
        <f>ROUND(PRODUCT(E1736:H1736),2)</f>
        <v>9.61</v>
      </c>
      <c r="J1736" s="32">
        <v/>
      </c>
      <c r="K1736" s="32">
        <f/>
        <v/>
      </c>
      <c r="L1736" s="32" t="s">
        <v/>
      </c>
      <c r="M1736" s="32" t="s">
        <v/>
      </c>
      <c r="N1736" s="32" t="s">
        <v/>
      </c>
      <!--$VAR_NUOVA_CELLA_PREZZI$-->
    </row>
    <row r="1737" spans="1:16" ht="10.5" customHeight="1" thickTop="1" thickBot="1">
      <c r="B1737" s="32" t="s">
        <v/>
      </c>
      <c r="C1737" s="23" t="s">
        <v/>
      </c>
      <c r="D1737" s="23" t="s">
        <v>9650</v>
      </c>
      <c r="E1737" s="32">
        <v/>
      </c>
      <c r="F1737" s="33">
        <v/>
      </c>
      <c r="G1737" s="34">
        <v/>
      </c>
      <c r="H1737" s="35">
        <v>0</v>
      </c>
      <c r="I1737" s="36">
        <f>ROUND(PRODUCT(E1737:H1737),2)</f>
        <v>0.00</v>
      </c>
      <c r="J1737" s="32">
        <v/>
      </c>
      <c r="K1737" s="32">
        <f/>
        <v/>
      </c>
      <c r="L1737" s="32" t="s">
        <v/>
      </c>
      <c r="M1737" s="32" t="s">
        <v/>
      </c>
      <c r="N1737" s="32" t="s">
        <v/>
      </c>
      <!--$VAR_NUOVA_CELLA_PREZZI$-->
    </row>
    <row r="1738" spans="1:16" ht="10.5" customHeight="1" thickTop="1" thickBot="1">
      <c r="B1738" s="32" t="s">
        <v/>
      </c>
      <c r="C1738" s="23" t="s">
        <v/>
      </c>
      <c r="D1738" s="23" t="s">
        <v>9657</v>
      </c>
      <c r="E1738" s="32">
        <v>11.06</v>
      </c>
      <c r="F1738" s="33">
        <v/>
      </c>
      <c r="G1738" s="34">
        <v/>
      </c>
      <c r="H1738" s="35">
        <v/>
      </c>
      <c r="I1738" s="36">
        <f>ROUND(PRODUCT(E1738:H1738),2)</f>
        <v>11.06</v>
      </c>
      <c r="J1738" s="32">
        <v/>
      </c>
      <c r="K1738" s="32">
        <f/>
        <v/>
      </c>
      <c r="L1738" s="32" t="s">
        <v/>
      </c>
      <c r="M1738" s="32" t="s">
        <v/>
      </c>
      <c r="N1738" s="32" t="s">
        <v/>
      </c>
      <!--$VAR_NUOVA_CELLA_PREZZI$-->
    </row>
    <row r="1739" spans="1:16" ht="10.5" customHeight="1" thickTop="1" thickBot="1">
      <c r="B1739" s="32" t="s">
        <v/>
      </c>
      <c r="C1739" s="23" t="s">
        <v/>
      </c>
      <c r="D1739" s="23" t="s">
        <v>9664</v>
      </c>
      <c r="E1739" s="32">
        <v>4.38</v>
      </c>
      <c r="F1739" s="33">
        <v/>
      </c>
      <c r="G1739" s="34">
        <v/>
      </c>
      <c r="H1739" s="35">
        <v/>
      </c>
      <c r="I1739" s="36">
        <f>ROUND(PRODUCT(E1739:H1739),2)</f>
        <v>4.38</v>
      </c>
      <c r="J1739" s="32">
        <v/>
      </c>
      <c r="K1739" s="32">
        <f/>
        <v/>
      </c>
      <c r="L1739" s="32" t="s">
        <v/>
      </c>
      <c r="M1739" s="32" t="s">
        <v/>
      </c>
      <c r="N1739" s="32" t="s">
        <v/>
      </c>
      <!--$VAR_NUOVA_CELLA_PREZZI$-->
    </row>
    <row r="1740" spans="1:16" ht="10.5" customHeight="1" thickTop="1" thickBot="1">
      <c r="B1740" s="32" t="s">
        <v/>
      </c>
      <c r="C1740" s="23" t="s">
        <v/>
      </c>
      <c r="D1740" s="23" t="s">
        <v>9671</v>
      </c>
      <c r="E1740" s="32">
        <v>8.16</v>
      </c>
      <c r="F1740" s="33">
        <v/>
      </c>
      <c r="G1740" s="34">
        <v/>
      </c>
      <c r="H1740" s="35">
        <v/>
      </c>
      <c r="I1740" s="36">
        <f>ROUND(PRODUCT(E1740:H1740),2)</f>
        <v>8.16</v>
      </c>
      <c r="J1740" s="32">
        <v/>
      </c>
      <c r="K1740" s="32">
        <f/>
        <v/>
      </c>
      <c r="L1740" s="32" t="s">
        <v/>
      </c>
      <c r="M1740" s="32" t="s">
        <v/>
      </c>
      <c r="N1740" s="32" t="s">
        <v/>
      </c>
      <!--$VAR_NUOVA_CELLA_PREZZI$-->
    </row>
    <row r="1741" spans="1:16" ht="10.5" customHeight="1" thickTop="1" thickBot="1">
      <c r="B1741" s="32" t="s">
        <v/>
      </c>
      <c r="C1741" s="23" t="s">
        <v/>
      </c>
      <c r="D1741" s="23" t="s">
        <v>9678</v>
      </c>
      <c r="E1741" s="32">
        <v/>
      </c>
      <c r="F1741" s="33">
        <v/>
      </c>
      <c r="G1741" s="34">
        <v/>
      </c>
      <c r="H1741" s="35">
        <v>0</v>
      </c>
      <c r="I1741" s="36">
        <f>ROUND(PRODUCT(E1741:H1741),2)</f>
        <v>0.00</v>
      </c>
      <c r="J1741" s="32">
        <v/>
      </c>
      <c r="K1741" s="32">
        <f/>
        <v/>
      </c>
      <c r="L1741" s="32" t="s">
        <v/>
      </c>
      <c r="M1741" s="32" t="s">
        <v/>
      </c>
      <c r="N1741" s="32" t="s">
        <v/>
      </c>
      <!--$VAR_NUOVA_CELLA_PREZZI$-->
    </row>
    <row r="1742" spans="1:16" ht="10.5" customHeight="1" thickTop="1" thickBot="1">
      <c r="B1742" s="32" t="s">
        <v/>
      </c>
      <c r="C1742" s="23" t="s">
        <v/>
      </c>
      <c r="D1742" s="23" t="s">
        <v>9685</v>
      </c>
      <c r="E1742" s="32">
        <v>11.29</v>
      </c>
      <c r="F1742" s="33">
        <v/>
      </c>
      <c r="G1742" s="34">
        <v/>
      </c>
      <c r="H1742" s="35">
        <v/>
      </c>
      <c r="I1742" s="36">
        <f>ROUND(PRODUCT(E1742:H1742),2)</f>
        <v>11.29</v>
      </c>
      <c r="J1742" s="32">
        <v/>
      </c>
      <c r="K1742" s="32">
        <f/>
        <v/>
      </c>
      <c r="L1742" s="32" t="s">
        <v/>
      </c>
      <c r="M1742" s="32" t="s">
        <v/>
      </c>
      <c r="N1742" s="32" t="s">
        <v/>
      </c>
      <!--$VAR_NUOVA_CELLA_PREZZI$-->
    </row>
    <row r="1743" spans="1:16" ht="10.5" customHeight="1" thickTop="1" thickBot="1">
      <c r="B1743" s="32" t="s">
        <v/>
      </c>
      <c r="C1743" s="23" t="s">
        <v/>
      </c>
      <c r="D1743" s="23" t="s">
        <v>9692</v>
      </c>
      <c r="E1743" s="32">
        <v>2.44</v>
      </c>
      <c r="F1743" s="33">
        <v/>
      </c>
      <c r="G1743" s="34">
        <v/>
      </c>
      <c r="H1743" s="35">
        <v/>
      </c>
      <c r="I1743" s="36">
        <f>ROUND(PRODUCT(E1743:H1743),2)</f>
        <v>2.44</v>
      </c>
      <c r="J1743" s="32">
        <v/>
      </c>
      <c r="K1743" s="32">
        <f/>
        <v/>
      </c>
      <c r="L1743" s="32" t="s">
        <v/>
      </c>
      <c r="M1743" s="32" t="s">
        <v/>
      </c>
      <c r="N1743" s="32" t="s">
        <v/>
      </c>
      <!--$VAR_NUOVA_CELLA_PREZZI$-->
    </row>
    <row r="1744" spans="1:16" ht="10.5" customHeight="1" thickTop="1" thickBot="1">
      <c r="B1744" s="32" t="s">
        <v/>
      </c>
      <c r="C1744" s="23" t="s">
        <v/>
      </c>
      <c r="D1744" s="23" t="s">
        <v>9699</v>
      </c>
      <c r="E1744" s="32">
        <v>4.78</v>
      </c>
      <c r="F1744" s="33">
        <v/>
      </c>
      <c r="G1744" s="34">
        <v/>
      </c>
      <c r="H1744" s="35">
        <v/>
      </c>
      <c r="I1744" s="36">
        <f>ROUND(PRODUCT(E1744:H1744),2)</f>
        <v>4.78</v>
      </c>
      <c r="J1744" s="32">
        <v/>
      </c>
      <c r="K1744" s="32">
        <f/>
        <v/>
      </c>
      <c r="L1744" s="32" t="s">
        <v/>
      </c>
      <c r="M1744" s="32" t="s">
        <v/>
      </c>
      <c r="N1744" s="32" t="s">
        <v/>
      </c>
      <!--$VAR_NUOVA_CELLA_PREZZI$-->
    </row>
    <row r="1745" spans="1:16" ht="10.5" customHeight="1" thickTop="1" thickBot="1">
      <c r="B1745" s="32" t="s">
        <v/>
      </c>
      <c r="C1745" s="23" t="s">
        <v/>
      </c>
      <c r="D1745" s="23" t="s">
        <v>9706</v>
      </c>
      <c r="E1745" s="32">
        <v>5.02</v>
      </c>
      <c r="F1745" s="33">
        <v/>
      </c>
      <c r="G1745" s="34">
        <v/>
      </c>
      <c r="H1745" s="35">
        <v/>
      </c>
      <c r="I1745" s="36">
        <f>ROUND(PRODUCT(E1745:H1745),2)</f>
        <v>5.02</v>
      </c>
      <c r="J1745" s="32">
        <v/>
      </c>
      <c r="K1745" s="32">
        <f/>
        <v/>
      </c>
      <c r="L1745" s="32" t="s">
        <v/>
      </c>
      <c r="M1745" s="32" t="s">
        <v/>
      </c>
      <c r="N1745" s="32" t="s">
        <v/>
      </c>
      <!--$VAR_NUOVA_CELLA_PREZZI$-->
    </row>
    <row r="1746" spans="1:16" ht="10.5" customHeight="1" thickTop="1" thickBot="1">
      <c r="B1746" s="32" t="s">
        <v/>
      </c>
      <c r="C1746" s="23" t="s">
        <v/>
      </c>
      <c r="D1746" s="23" t="s">
        <v>9713</v>
      </c>
      <c r="E1746" s="32">
        <v>19.22</v>
      </c>
      <c r="F1746" s="33">
        <v/>
      </c>
      <c r="G1746" s="34">
        <v/>
      </c>
      <c r="H1746" s="35">
        <v/>
      </c>
      <c r="I1746" s="36">
        <f>ROUND(PRODUCT(E1746:H1746),2)</f>
        <v>19.22</v>
      </c>
      <c r="J1746" s="32">
        <v/>
      </c>
      <c r="K1746" s="32">
        <f/>
        <v/>
      </c>
      <c r="L1746" s="32" t="s">
        <v/>
      </c>
      <c r="M1746" s="32" t="s">
        <v/>
      </c>
      <c r="N1746" s="32" t="s">
        <v/>
      </c>
      <!--$VAR_NUOVA_CELLA_PREZZI$-->
    </row>
    <row r="1747" spans="1:16" ht="10.5" customHeight="1" thickTop="1" thickBot="1">
      <c r="B1747" s="32" t="s">
        <v/>
      </c>
      <c r="C1747" s="23" t="s">
        <v/>
      </c>
      <c r="D1747" s="23" t="s">
        <v>9720</v>
      </c>
      <c r="E1747" s="32">
        <v>3.52</v>
      </c>
      <c r="F1747" s="33">
        <v/>
      </c>
      <c r="G1747" s="34">
        <v/>
      </c>
      <c r="H1747" s="35">
        <v/>
      </c>
      <c r="I1747" s="36">
        <f>ROUND(PRODUCT(E1747:H1747),2)</f>
        <v>3.52</v>
      </c>
      <c r="J1747" s="32">
        <v/>
      </c>
      <c r="K1747" s="32">
        <f/>
        <v/>
      </c>
      <c r="L1747" s="32" t="s">
        <v/>
      </c>
      <c r="M1747" s="32" t="s">
        <v/>
      </c>
      <c r="N1747" s="32" t="s">
        <v/>
      </c>
      <!--$VAR_NUOVA_CELLA_PREZZI$-->
    </row>
    <row r="1748" spans="1:16" ht="10.5" customHeight="1" thickTop="1" thickBot="1">
      <c r="B1748" s="32" t="s">
        <v/>
      </c>
      <c r="C1748" s="23" t="s">
        <v/>
      </c>
      <c r="D1748" s="23" t="s">
        <v>9727</v>
      </c>
      <c r="E1748" s="32">
        <v>17.79</v>
      </c>
      <c r="F1748" s="33">
        <v/>
      </c>
      <c r="G1748" s="34">
        <v/>
      </c>
      <c r="H1748" s="35">
        <v/>
      </c>
      <c r="I1748" s="36">
        <f>ROUND(PRODUCT(E1748:H1748),2)</f>
        <v>17.79</v>
      </c>
      <c r="J1748" s="32">
        <v/>
      </c>
      <c r="K1748" s="32">
        <f/>
        <v/>
      </c>
      <c r="L1748" s="32" t="s">
        <v/>
      </c>
      <c r="M1748" s="32" t="s">
        <v/>
      </c>
      <c r="N1748" s="32" t="s">
        <v/>
      </c>
      <!--$VAR_NUOVA_CELLA_PREZZI$-->
    </row>
    <row r="1749" spans="1:16" ht="10.5" customHeight="1" thickTop="1" thickBot="1">
      <c r="B1749" s="32" t="s">
        <v/>
      </c>
      <c r="C1749" s="23" t="s">
        <v/>
      </c>
      <c r="D1749" s="23" t="s">
        <v>9734</v>
      </c>
      <c r="E1749" s="32">
        <v>4.34</v>
      </c>
      <c r="F1749" s="33">
        <v/>
      </c>
      <c r="G1749" s="34">
        <v/>
      </c>
      <c r="H1749" s="35">
        <v/>
      </c>
      <c r="I1749" s="36">
        <f>ROUND(PRODUCT(E1749:H1749),2)</f>
        <v>4.34</v>
      </c>
      <c r="J1749" s="32">
        <v/>
      </c>
      <c r="K1749" s="32">
        <f/>
        <v/>
      </c>
      <c r="L1749" s="32" t="s">
        <v/>
      </c>
      <c r="M1749" s="32" t="s">
        <v/>
      </c>
      <c r="N1749" s="32" t="s">
        <v/>
      </c>
      <!--$VAR_NUOVA_CELLA_PREZZI$-->
    </row>
    <row r="1750" spans="1:16" ht="10.5" customHeight="1" thickTop="1" thickBot="1">
      <c r="B1750" s="32" t="s">
        <v/>
      </c>
      <c r="C1750" s="23" t="s">
        <v/>
      </c>
      <c r="D1750" s="23" t="s">
        <v>9741</v>
      </c>
      <c r="E1750" s="32">
        <v>11.02</v>
      </c>
      <c r="F1750" s="33">
        <v/>
      </c>
      <c r="G1750" s="34">
        <v/>
      </c>
      <c r="H1750" s="35">
        <v/>
      </c>
      <c r="I1750" s="36">
        <f>ROUND(PRODUCT(E1750:H1750),2)</f>
        <v>11.02</v>
      </c>
      <c r="J1750" s="32">
        <v/>
      </c>
      <c r="K1750" s="32">
        <f/>
        <v/>
      </c>
      <c r="L1750" s="32" t="s">
        <v/>
      </c>
      <c r="M1750" s="32" t="s">
        <v/>
      </c>
      <c r="N1750" s="32" t="s">
        <v/>
      </c>
      <!--$VAR_NUOVA_CELLA_PREZZI$-->
    </row>
    <row r="1751" spans="1:16" ht="10.5" customHeight="1" thickTop="1" thickBot="1">
      <c r="B1751" s="32" t="s">
        <v/>
      </c>
      <c r="C1751" s="23" t="s">
        <v/>
      </c>
      <c r="D1751" s="60" t="s">
        <v>9748</v>
      </c>
      <c r="E1751" s="65">
        <v/>
      </c>
      <c r="F1751" s="66">
        <v>4.43</v>
      </c>
      <c r="G1751" s="67">
        <v>1.210</v>
      </c>
      <c r="H1751" s="68">
        <v/>
      </c>
      <c r="I1751" s="69">
        <f>ROUND(PRODUCT(E1751:H1751,-1),2)</f>
        <v>-5.36</v>
      </c>
      <c r="J1751" s="32">
        <v/>
      </c>
      <c r="K1751" s="32">
        <f/>
        <v/>
      </c>
      <c r="L1751" s="32" t="s">
        <v/>
      </c>
      <c r="M1751" s="32" t="s">
        <v>9755</v>
      </c>
      <c r="N1751" s="32" t="s">
        <v/>
      </c>
      <!--$VAR_NUOVA_CELLA_PREZZI$-->
    </row>
    <row r="1752" spans="1:16" ht="10.5" customHeight="1" thickTop="1" thickBot="1">
      <c r="B1752" s="32" t="s">
        <v/>
      </c>
      <c r="C1752" s="23" t="s">
        <v/>
      </c>
      <c r="D1752" s="60" t="s">
        <v>9756</v>
      </c>
      <c r="E1752" s="65">
        <v/>
      </c>
      <c r="F1752" s="66">
        <v>1.82</v>
      </c>
      <c r="G1752" s="67">
        <v>1.660</v>
      </c>
      <c r="H1752" s="68">
        <v/>
      </c>
      <c r="I1752" s="69">
        <f>ROUND(PRODUCT(E1752:H1752,-1),2)</f>
        <v>-3.02</v>
      </c>
      <c r="J1752" s="32">
        <v/>
      </c>
      <c r="K1752" s="32">
        <f/>
        <v/>
      </c>
      <c r="L1752" s="32" t="s">
        <v/>
      </c>
      <c r="M1752" s="32" t="s">
        <v>9763</v>
      </c>
      <c r="N1752" s="32" t="s">
        <v/>
      </c>
      <!--$VAR_NUOVA_CELLA_PREZZI$-->
    </row>
    <row r="1753" spans="1:16" ht="10.5" customHeight="1" thickTop="1" thickBot="1">
      <c r="B1753" s="32" t="s">
        <v/>
      </c>
      <c r="C1753" s="23" t="s">
        <v/>
      </c>
      <c r="D1753" s="32" t="s">
        <v/>
      </c>
      <c r="E1753" s="32">
        <v/>
      </c>
      <c r="F1753" s="33">
        <v/>
      </c>
      <c r="G1753" s="34">
        <v/>
      </c>
      <c r="H1753" s="35">
        <v/>
      </c>
      <c r="I1753" s="36">
        <f/>
        <v/>
      </c>
      <c r="J1753" s="32">
        <v/>
      </c>
      <c r="K1753" s="32">
        <f/>
        <v/>
      </c>
      <c r="L1753" s="32" t="s">
        <v/>
      </c>
      <c r="M1753" s="32" t="s">
        <v/>
      </c>
      <c r="N1753" s="32" t="s">
        <v>9764</v>
      </c>
      <!--$VAR_NUOVA_CELLA_PREZZI$-->
    </row>
    <row r="1754" spans="1:16" ht="10.5" customHeight="1" thickTop="1" thickBot="1">
      <c r="B1754" s="32" t="s">
        <v/>
      </c>
      <c r="C1754" s="23" t="s">
        <v/>
      </c>
      <c r="D1754" s="32" t="s">
        <v>9765</v>
      </c>
      <c r="E1754" s="32">
        <v/>
      </c>
      <c r="F1754" s="33">
        <v/>
      </c>
      <c r="G1754" s="34">
        <v/>
      </c>
      <c r="H1754" s="35">
        <v/>
      </c>
      <c r="I1754" s="36">
        <f>ROUND(SUM(I1718:I1753),2)</f>
        <v>234.83</v>
      </c>
      <c r="J1754" s="32">
        <v>130.23</v>
      </c>
      <c r="K1754" s="32">
        <f>ROUND(PRODUCT(I1754:J1754),2)</f>
        <v>30581.91</v>
      </c>
      <c r="L1754" s="32" t="s">
        <v/>
      </c>
      <c r="M1754" s="32" t="s">
        <v/>
      </c>
      <c r="N1754" s="32" t="s">
        <v/>
      </c>
      <!--$VAR_NUOVA_CELLA_PREZZI$-->
    </row>
    <row r="1755" spans="1:16" ht="10.5" customHeight="1" thickTop="1" thickBot="1">
      <c r="B1755" s="32" t="s">
        <v/>
      </c>
      <c r="C1755" s="23" t="s">
        <v/>
      </c>
      <c r="D1755" s="32" t="s">
        <v>9771</v>
      </c>
      <c r="E1755" s="32">
        <v/>
      </c>
      <c r="F1755" s="33">
        <v/>
      </c>
      <c r="G1755" s="34">
        <v/>
      </c>
      <c r="H1755" s="35">
        <v/>
      </c>
      <c r="I1755" s="36">
        <f/>
        <v/>
      </c>
      <c r="J1755" s="32">
        <v/>
      </c>
      <c r="K1755" s="32">
        <f/>
        <v/>
      </c>
      <c r="L1755" s="32" t="s">
        <v/>
      </c>
      <c r="M1755" s="32" t="s">
        <v/>
      </c>
      <c r="N1755" s="32" t="s">
        <v/>
      </c>
      <!--$VAR_NUOVA_CELLA_PREZZI$-->
    </row>
    <row r="1756" spans="1:16" ht="14.6666666666667" customHeight="1" thickTop="1" thickBot="1">
      <c r="B1756" s="32" t="s">
        <v>9772</v>
      </c>
      <c r="C1756" s="23" t="s">
        <v>9773</v>
      </c>
      <c r="D1756" s="62" t="s">
        <v>9774</v>
      </c>
      <c r="E1756" s="32">
        <v/>
      </c>
      <c r="F1756" s="33">
        <v/>
      </c>
      <c r="G1756" s="34">
        <v/>
      </c>
      <c r="H1756" s="35">
        <v/>
      </c>
      <c r="I1756" s="36">
        <f/>
        <v/>
      </c>
      <c r="J1756" s="32">
        <v/>
      </c>
      <c r="K1756" s="32">
        <f/>
        <v/>
      </c>
      <c r="L1756" s="32" t="s">
        <v/>
      </c>
      <c r="M1756" s="32" t="s">
        <v/>
      </c>
      <c r="N1756" s="32" t="s">
        <v/>
      </c>
      <!--$VAR_NUOVA_CELLA_PREZZI$-->
    </row>
    <row r="1757" spans="1:16" ht="10.5" customHeight="1" thickTop="1" thickBot="1">
      <c r="B1757" s="32" t="s">
        <v/>
      </c>
      <c r="C1757" s="23" t="s">
        <v/>
      </c>
      <c r="D1757" s="23" t="s">
        <v>9775</v>
      </c>
      <c r="E1757" s="32">
        <v/>
      </c>
      <c r="F1757" s="33">
        <v/>
      </c>
      <c r="G1757" s="34">
        <v/>
      </c>
      <c r="H1757" s="35">
        <v/>
      </c>
      <c r="I1757" s="36">
        <f/>
        <v/>
      </c>
      <c r="J1757" s="32">
        <v/>
      </c>
      <c r="K1757" s="32">
        <f/>
        <v/>
      </c>
      <c r="L1757" s="32" t="s">
        <v/>
      </c>
      <c r="M1757" s="32" t="s">
        <v/>
      </c>
      <c r="N1757" s="32" t="s">
        <v/>
      </c>
      <!--$VAR_NUOVA_CELLA_PREZZI$-->
    </row>
    <row r="1758" spans="1:16" ht="10.5" customHeight="1" thickTop="1" thickBot="1">
      <c r="B1758" s="32" t="s">
        <v/>
      </c>
      <c r="C1758" s="23" t="s">
        <v/>
      </c>
      <c r="D1758" s="23" t="s">
        <v>9776</v>
      </c>
      <c r="E1758" s="32">
        <v/>
      </c>
      <c r="F1758" s="33">
        <v/>
      </c>
      <c r="G1758" s="34">
        <v/>
      </c>
      <c r="H1758" s="35">
        <v/>
      </c>
      <c r="I1758" s="36">
        <f>ROUND(PRODUCT(E1758:H1758,481.92),2)</f>
        <v>481.92</v>
      </c>
      <c r="J1758" s="32">
        <v/>
      </c>
      <c r="K1758" s="32">
        <f/>
        <v/>
      </c>
      <c r="L1758" s="32" t="s">
        <v/>
      </c>
      <c r="M1758" s="32" t="s">
        <v/>
      </c>
      <c r="N1758" s="32" t="s">
        <v/>
      </c>
      <!--$VAR_NUOVA_CELLA_PREZZI$-->
    </row>
    <row r="1759" spans="1:16" ht="10.5" customHeight="1" thickTop="1" thickBot="1">
      <c r="B1759" s="32" t="s">
        <v/>
      </c>
      <c r="C1759" s="23" t="s">
        <v/>
      </c>
      <c r="D1759" s="23" t="s">
        <v>9783</v>
      </c>
      <c r="E1759" s="32">
        <v/>
      </c>
      <c r="F1759" s="33">
        <v/>
      </c>
      <c r="G1759" s="34">
        <v/>
      </c>
      <c r="H1759" s="35">
        <v/>
      </c>
      <c r="I1759" s="36">
        <f>ROUND(PRODUCT(E1759:H1759,234.83),2)</f>
        <v>234.83</v>
      </c>
      <c r="J1759" s="32">
        <v/>
      </c>
      <c r="K1759" s="32">
        <f/>
        <v/>
      </c>
      <c r="L1759" s="32" t="s">
        <v/>
      </c>
      <c r="M1759" s="32" t="s">
        <v/>
      </c>
      <c r="N1759" s="32" t="s">
        <v/>
      </c>
      <!--$VAR_NUOVA_CELLA_PREZZI$-->
    </row>
    <row r="1760" spans="1:16" ht="10.5" customHeight="1" thickTop="1" thickBot="1">
      <c r="B1760" s="32" t="s">
        <v/>
      </c>
      <c r="C1760" s="23" t="s">
        <v/>
      </c>
      <c r="D1760" s="32" t="s">
        <v/>
      </c>
      <c r="E1760" s="32">
        <v/>
      </c>
      <c r="F1760" s="33">
        <v/>
      </c>
      <c r="G1760" s="34">
        <v/>
      </c>
      <c r="H1760" s="35">
        <v/>
      </c>
      <c r="I1760" s="36">
        <f/>
        <v/>
      </c>
      <c r="J1760" s="32">
        <v/>
      </c>
      <c r="K1760" s="32">
        <f/>
        <v/>
      </c>
      <c r="L1760" s="32" t="s">
        <v/>
      </c>
      <c r="M1760" s="32" t="s">
        <v/>
      </c>
      <c r="N1760" s="32" t="s">
        <v>9790</v>
      </c>
      <!--$VAR_NUOVA_CELLA_PREZZI$-->
    </row>
    <row r="1761" spans="1:16" ht="10.5" customHeight="1" thickTop="1" thickBot="1">
      <c r="B1761" s="32" t="s">
        <v/>
      </c>
      <c r="C1761" s="23" t="s">
        <v/>
      </c>
      <c r="D1761" s="32" t="s">
        <v>9791</v>
      </c>
      <c r="E1761" s="32">
        <v/>
      </c>
      <c r="F1761" s="33">
        <v/>
      </c>
      <c r="G1761" s="34">
        <v/>
      </c>
      <c r="H1761" s="35">
        <v/>
      </c>
      <c r="I1761" s="36">
        <f>ROUND(SUM(I1757:I1760),2)</f>
        <v>716.75</v>
      </c>
      <c r="J1761" s="32">
        <v>23.40</v>
      </c>
      <c r="K1761" s="32">
        <f>ROUND(PRODUCT(I1761:J1761),2)</f>
        <v>16771.95</v>
      </c>
      <c r="L1761" s="32" t="s">
        <v/>
      </c>
      <c r="M1761" s="32" t="s">
        <v/>
      </c>
      <c r="N1761" s="32" t="s">
        <v/>
      </c>
      <!--$VAR_NUOVA_CELLA_PREZZI$-->
    </row>
    <row r="1762" spans="1:16" ht="10.5" customHeight="1" thickTop="1" thickBot="1">
      <c r="B1762" s="32" t="s">
        <v/>
      </c>
      <c r="C1762" s="23" t="s">
        <v/>
      </c>
      <c r="D1762" s="32" t="s">
        <v>9797</v>
      </c>
      <c r="E1762" s="32">
        <v/>
      </c>
      <c r="F1762" s="33">
        <v/>
      </c>
      <c r="G1762" s="34">
        <v/>
      </c>
      <c r="H1762" s="35">
        <v/>
      </c>
      <c r="I1762" s="36">
        <f/>
        <v/>
      </c>
      <c r="J1762" s="32">
        <v/>
      </c>
      <c r="K1762" s="32">
        <f/>
        <v/>
      </c>
      <c r="L1762" s="32" t="s">
        <v/>
      </c>
      <c r="M1762" s="32" t="s">
        <v/>
      </c>
      <c r="N1762" s="32" t="s">
        <v/>
      </c>
      <!--$VAR_NUOVA_CELLA_PREZZI$-->
    </row>
    <row r="1763" spans="1:16" ht="134.5" customHeight="1" thickTop="1" thickBot="1">
      <c r="B1763" s="32" t="s">
        <v>9798</v>
      </c>
      <c r="C1763" s="23" t="s">
        <v>9799</v>
      </c>
      <c r="D1763" s="62" t="s">
        <v>9800</v>
      </c>
      <c r="E1763" s="32">
        <v/>
      </c>
      <c r="F1763" s="33">
        <v/>
      </c>
      <c r="G1763" s="34">
        <v/>
      </c>
      <c r="H1763" s="35">
        <v/>
      </c>
      <c r="I1763" s="36">
        <f/>
        <v/>
      </c>
      <c r="J1763" s="32">
        <v/>
      </c>
      <c r="K1763" s="32">
        <f/>
        <v/>
      </c>
      <c r="L1763" s="32" t="s">
        <v/>
      </c>
      <c r="M1763" s="32" t="s">
        <v/>
      </c>
      <c r="N1763" s="32" t="s">
        <v/>
      </c>
      <!--$VAR_NUOVA_CELLA_PREZZI$-->
    </row>
    <row r="1764" spans="1:16" ht="10.5" customHeight="1" thickTop="1" thickBot="1">
      <c r="B1764" s="32" t="s">
        <v/>
      </c>
      <c r="C1764" s="23" t="s">
        <v/>
      </c>
      <c r="D1764" s="23" t="s">
        <v>9801</v>
      </c>
      <c r="E1764" s="32">
        <v/>
      </c>
      <c r="F1764" s="33">
        <v/>
      </c>
      <c r="G1764" s="34">
        <v/>
      </c>
      <c r="H1764" s="35">
        <v/>
      </c>
      <c r="I1764" s="36">
        <f/>
        <v/>
      </c>
      <c r="J1764" s="32">
        <v/>
      </c>
      <c r="K1764" s="32">
        <f/>
        <v/>
      </c>
      <c r="L1764" s="32" t="s">
        <v/>
      </c>
      <c r="M1764" s="32" t="s">
        <v/>
      </c>
      <c r="N1764" s="32" t="s">
        <v/>
      </c>
      <!--$VAR_NUOVA_CELLA_PREZZI$-->
    </row>
    <row r="1765" spans="1:16" ht="10.5" customHeight="1" thickTop="1" thickBot="1">
      <c r="B1765" s="32" t="s">
        <v/>
      </c>
      <c r="C1765" s="23" t="s">
        <v/>
      </c>
      <c r="D1765" s="23" t="s">
        <v>9802</v>
      </c>
      <c r="E1765" s="32">
        <v/>
      </c>
      <c r="F1765" s="33">
        <v/>
      </c>
      <c r="G1765" s="34">
        <v/>
      </c>
      <c r="H1765" s="35">
        <v>0</v>
      </c>
      <c r="I1765" s="36">
        <f>ROUND(PRODUCT(E1765:H1765),2)</f>
        <v>0.00</v>
      </c>
      <c r="J1765" s="32">
        <v/>
      </c>
      <c r="K1765" s="32">
        <f/>
        <v/>
      </c>
      <c r="L1765" s="32" t="s">
        <v/>
      </c>
      <c r="M1765" s="32" t="s">
        <v/>
      </c>
      <c r="N1765" s="32" t="s">
        <v/>
      </c>
      <!--$VAR_NUOVA_CELLA_PREZZI$-->
    </row>
    <row r="1766" spans="1:16" ht="10.5" customHeight="1" thickTop="1" thickBot="1">
      <c r="B1766" s="32" t="s">
        <v/>
      </c>
      <c r="C1766" s="23" t="s">
        <v/>
      </c>
      <c r="D1766" s="23" t="s">
        <v>9809</v>
      </c>
      <c r="E1766" s="32">
        <v/>
      </c>
      <c r="F1766" s="33">
        <v/>
      </c>
      <c r="G1766" s="34">
        <v/>
      </c>
      <c r="H1766" s="35">
        <v>0</v>
      </c>
      <c r="I1766" s="36">
        <f>ROUND(PRODUCT(E1766:H1766),2)</f>
        <v>0.00</v>
      </c>
      <c r="J1766" s="32">
        <v/>
      </c>
      <c r="K1766" s="32">
        <f/>
        <v/>
      </c>
      <c r="L1766" s="32" t="s">
        <v/>
      </c>
      <c r="M1766" s="32" t="s">
        <v/>
      </c>
      <c r="N1766" s="32" t="s">
        <v/>
      </c>
      <!--$VAR_NUOVA_CELLA_PREZZI$-->
    </row>
    <row r="1767" spans="1:16" ht="10.5" customHeight="1" thickTop="1" thickBot="1">
      <c r="B1767" s="32" t="s">
        <v/>
      </c>
      <c r="C1767" s="23" t="s">
        <v/>
      </c>
      <c r="D1767" s="23" t="s">
        <v>9816</v>
      </c>
      <c r="E1767" s="32">
        <v>11.31</v>
      </c>
      <c r="F1767" s="33">
        <v/>
      </c>
      <c r="G1767" s="34">
        <v/>
      </c>
      <c r="H1767" s="35">
        <v>0.040</v>
      </c>
      <c r="I1767" s="36">
        <f>ROUND(PRODUCT(E1767:H1767),2)</f>
        <v>0.45</v>
      </c>
      <c r="J1767" s="32">
        <v/>
      </c>
      <c r="K1767" s="32">
        <f/>
        <v/>
      </c>
      <c r="L1767" s="32" t="s">
        <v/>
      </c>
      <c r="M1767" s="32" t="s">
        <v/>
      </c>
      <c r="N1767" s="32" t="s">
        <v/>
      </c>
      <!--$VAR_NUOVA_CELLA_PREZZI$-->
    </row>
    <row r="1768" spans="1:16" ht="10.5" customHeight="1" thickTop="1" thickBot="1">
      <c r="B1768" s="32" t="s">
        <v/>
      </c>
      <c r="C1768" s="23" t="s">
        <v/>
      </c>
      <c r="D1768" s="23" t="s">
        <v>9823</v>
      </c>
      <c r="E1768" s="32">
        <v/>
      </c>
      <c r="F1768" s="33">
        <v>2.15</v>
      </c>
      <c r="G1768" s="34">
        <v>6.470</v>
      </c>
      <c r="H1768" s="35">
        <v>0.040</v>
      </c>
      <c r="I1768" s="36">
        <f>ROUND(PRODUCT(E1768:H1768),2)</f>
        <v>0.56</v>
      </c>
      <c r="J1768" s="32">
        <v/>
      </c>
      <c r="K1768" s="32">
        <f/>
        <v/>
      </c>
      <c r="L1768" s="32" t="s">
        <v/>
      </c>
      <c r="M1768" s="32" t="s">
        <v/>
      </c>
      <c r="N1768" s="32" t="s">
        <v/>
      </c>
      <!--$VAR_NUOVA_CELLA_PREZZI$-->
    </row>
    <row r="1769" spans="1:16" ht="10.5" customHeight="1" thickTop="1" thickBot="1">
      <c r="B1769" s="32" t="s">
        <v/>
      </c>
      <c r="C1769" s="23" t="s">
        <v/>
      </c>
      <c r="D1769" s="23" t="s">
        <v>9830</v>
      </c>
      <c r="E1769" s="32">
        <v/>
      </c>
      <c r="F1769" s="33">
        <v/>
      </c>
      <c r="G1769" s="34">
        <v/>
      </c>
      <c r="H1769" s="35">
        <v>0</v>
      </c>
      <c r="I1769" s="36">
        <f>ROUND(PRODUCT(E1769:H1769),2)</f>
        <v>0.00</v>
      </c>
      <c r="J1769" s="32">
        <v/>
      </c>
      <c r="K1769" s="32">
        <f/>
        <v/>
      </c>
      <c r="L1769" s="32" t="s">
        <v/>
      </c>
      <c r="M1769" s="32" t="s">
        <v/>
      </c>
      <c r="N1769" s="32" t="s">
        <v/>
      </c>
      <!--$VAR_NUOVA_CELLA_PREZZI$-->
    </row>
    <row r="1770" spans="1:16" ht="10.5" customHeight="1" thickTop="1" thickBot="1">
      <c r="B1770" s="32" t="s">
        <v/>
      </c>
      <c r="C1770" s="23" t="s">
        <v/>
      </c>
      <c r="D1770" s="23" t="s">
        <v>9837</v>
      </c>
      <c r="E1770" s="32">
        <v>15.80</v>
      </c>
      <c r="F1770" s="33">
        <v/>
      </c>
      <c r="G1770" s="34">
        <v/>
      </c>
      <c r="H1770" s="35">
        <v>0.040</v>
      </c>
      <c r="I1770" s="36">
        <f>ROUND(PRODUCT(E1770:H1770),2)</f>
        <v>0.63</v>
      </c>
      <c r="J1770" s="32">
        <v/>
      </c>
      <c r="K1770" s="32">
        <f/>
        <v/>
      </c>
      <c r="L1770" s="32" t="s">
        <v/>
      </c>
      <c r="M1770" s="32" t="s">
        <v/>
      </c>
      <c r="N1770" s="32" t="s">
        <v/>
      </c>
      <!--$VAR_NUOVA_CELLA_PREZZI$-->
    </row>
    <row r="1771" spans="1:16" ht="10.5" customHeight="1" thickTop="1" thickBot="1">
      <c r="B1771" s="32" t="s">
        <v/>
      </c>
      <c r="C1771" s="23" t="s">
        <v/>
      </c>
      <c r="D1771" s="23" t="s">
        <v>9844</v>
      </c>
      <c r="E1771" s="32">
        <v>6.10</v>
      </c>
      <c r="F1771" s="33">
        <v/>
      </c>
      <c r="G1771" s="34">
        <v/>
      </c>
      <c r="H1771" s="35">
        <v>0.040</v>
      </c>
      <c r="I1771" s="36">
        <f>ROUND(PRODUCT(E1771:H1771),2)</f>
        <v>0.24</v>
      </c>
      <c r="J1771" s="32">
        <v/>
      </c>
      <c r="K1771" s="32">
        <f/>
        <v/>
      </c>
      <c r="L1771" s="32" t="s">
        <v/>
      </c>
      <c r="M1771" s="32" t="s">
        <v/>
      </c>
      <c r="N1771" s="32" t="s">
        <v/>
      </c>
      <!--$VAR_NUOVA_CELLA_PREZZI$-->
    </row>
    <row r="1772" spans="1:16" ht="10.5" customHeight="1" thickTop="1" thickBot="1">
      <c r="B1772" s="32" t="s">
        <v/>
      </c>
      <c r="C1772" s="23" t="s">
        <v/>
      </c>
      <c r="D1772" s="23" t="s">
        <v>9851</v>
      </c>
      <c r="E1772" s="32">
        <v>17.04</v>
      </c>
      <c r="F1772" s="33">
        <v/>
      </c>
      <c r="G1772" s="34">
        <v/>
      </c>
      <c r="H1772" s="35">
        <v>0.040</v>
      </c>
      <c r="I1772" s="36">
        <f>ROUND(PRODUCT(E1772:H1772),2)</f>
        <v>0.68</v>
      </c>
      <c r="J1772" s="32">
        <v/>
      </c>
      <c r="K1772" s="32">
        <f/>
        <v/>
      </c>
      <c r="L1772" s="32" t="s">
        <v/>
      </c>
      <c r="M1772" s="32" t="s">
        <v/>
      </c>
      <c r="N1772" s="32" t="s">
        <v/>
      </c>
      <!--$VAR_NUOVA_CELLA_PREZZI$-->
    </row>
    <row r="1773" spans="1:16" ht="10.5" customHeight="1" thickTop="1" thickBot="1">
      <c r="B1773" s="32" t="s">
        <v/>
      </c>
      <c r="C1773" s="23" t="s">
        <v/>
      </c>
      <c r="D1773" s="23" t="s">
        <v>9858</v>
      </c>
      <c r="E1773" s="32">
        <v>48.90</v>
      </c>
      <c r="F1773" s="33">
        <v/>
      </c>
      <c r="G1773" s="34">
        <v/>
      </c>
      <c r="H1773" s="35">
        <v>0.040</v>
      </c>
      <c r="I1773" s="36">
        <f>ROUND(PRODUCT(E1773:H1773),2)</f>
        <v>1.96</v>
      </c>
      <c r="J1773" s="32">
        <v/>
      </c>
      <c r="K1773" s="32">
        <f/>
        <v/>
      </c>
      <c r="L1773" s="32" t="s">
        <v/>
      </c>
      <c r="M1773" s="32" t="s">
        <v/>
      </c>
      <c r="N1773" s="32" t="s">
        <v/>
      </c>
      <!--$VAR_NUOVA_CELLA_PREZZI$-->
    </row>
    <row r="1774" spans="1:16" ht="10.5" customHeight="1" thickTop="1" thickBot="1">
      <c r="B1774" s="32" t="s">
        <v/>
      </c>
      <c r="C1774" s="23" t="s">
        <v/>
      </c>
      <c r="D1774" s="23" t="s">
        <v>9865</v>
      </c>
      <c r="E1774" s="32">
        <v>2.93</v>
      </c>
      <c r="F1774" s="33">
        <v/>
      </c>
      <c r="G1774" s="34">
        <v/>
      </c>
      <c r="H1774" s="35">
        <v>0.040</v>
      </c>
      <c r="I1774" s="36">
        <f>ROUND(PRODUCT(E1774:H1774),2)</f>
        <v>0.12</v>
      </c>
      <c r="J1774" s="32">
        <v/>
      </c>
      <c r="K1774" s="32">
        <f/>
        <v/>
      </c>
      <c r="L1774" s="32" t="s">
        <v/>
      </c>
      <c r="M1774" s="32" t="s">
        <v/>
      </c>
      <c r="N1774" s="32" t="s">
        <v/>
      </c>
      <!--$VAR_NUOVA_CELLA_PREZZI$-->
    </row>
    <row r="1775" spans="1:16" ht="10.5" customHeight="1" thickTop="1" thickBot="1">
      <c r="B1775" s="32" t="s">
        <v/>
      </c>
      <c r="C1775" s="23" t="s">
        <v/>
      </c>
      <c r="D1775" s="23" t="s">
        <v>9872</v>
      </c>
      <c r="E1775" s="32">
        <v>6.25</v>
      </c>
      <c r="F1775" s="33">
        <v/>
      </c>
      <c r="G1775" s="34">
        <v/>
      </c>
      <c r="H1775" s="35">
        <v>0.040</v>
      </c>
      <c r="I1775" s="36">
        <f>ROUND(PRODUCT(E1775:H1775),2)</f>
        <v>0.25</v>
      </c>
      <c r="J1775" s="32">
        <v/>
      </c>
      <c r="K1775" s="32">
        <f/>
        <v/>
      </c>
      <c r="L1775" s="32" t="s">
        <v/>
      </c>
      <c r="M1775" s="32" t="s">
        <v/>
      </c>
      <c r="N1775" s="32" t="s">
        <v/>
      </c>
      <!--$VAR_NUOVA_CELLA_PREZZI$-->
    </row>
    <row r="1776" spans="1:16" ht="10.5" customHeight="1" thickTop="1" thickBot="1">
      <c r="B1776" s="32" t="s">
        <v/>
      </c>
      <c r="C1776" s="23" t="s">
        <v/>
      </c>
      <c r="D1776" s="23" t="s">
        <v>9879</v>
      </c>
      <c r="E1776" s="32">
        <v>24.75</v>
      </c>
      <c r="F1776" s="33">
        <v/>
      </c>
      <c r="G1776" s="34">
        <v/>
      </c>
      <c r="H1776" s="35">
        <v>0.040</v>
      </c>
      <c r="I1776" s="36">
        <f>ROUND(PRODUCT(E1776:H1776),2)</f>
        <v>0.99</v>
      </c>
      <c r="J1776" s="32">
        <v/>
      </c>
      <c r="K1776" s="32">
        <f/>
        <v/>
      </c>
      <c r="L1776" s="32" t="s">
        <v/>
      </c>
      <c r="M1776" s="32" t="s">
        <v/>
      </c>
      <c r="N1776" s="32" t="s">
        <v/>
      </c>
      <!--$VAR_NUOVA_CELLA_PREZZI$-->
    </row>
    <row r="1777" spans="1:16" ht="10.5" customHeight="1" thickTop="1" thickBot="1">
      <c r="B1777" s="32" t="s">
        <v/>
      </c>
      <c r="C1777" s="23" t="s">
        <v/>
      </c>
      <c r="D1777" s="23" t="s">
        <v>9886</v>
      </c>
      <c r="E1777" s="32">
        <v>125.75</v>
      </c>
      <c r="F1777" s="33">
        <v/>
      </c>
      <c r="G1777" s="34">
        <v/>
      </c>
      <c r="H1777" s="35">
        <v>0.040</v>
      </c>
      <c r="I1777" s="36">
        <f>ROUND(PRODUCT(E1777:H1777),2)</f>
        <v>5.03</v>
      </c>
      <c r="J1777" s="32">
        <v/>
      </c>
      <c r="K1777" s="32">
        <f/>
        <v/>
      </c>
      <c r="L1777" s="32" t="s">
        <v/>
      </c>
      <c r="M1777" s="32" t="s">
        <v/>
      </c>
      <c r="N1777" s="32" t="s">
        <v/>
      </c>
      <!--$VAR_NUOVA_CELLA_PREZZI$-->
    </row>
    <row r="1778" spans="1:16" ht="10.5" customHeight="1" thickTop="1" thickBot="1">
      <c r="B1778" s="32" t="s">
        <v/>
      </c>
      <c r="C1778" s="23" t="s">
        <v/>
      </c>
      <c r="D1778" s="23" t="s">
        <v>9893</v>
      </c>
      <c r="E1778" s="32">
        <v>49.86</v>
      </c>
      <c r="F1778" s="33">
        <v/>
      </c>
      <c r="G1778" s="34">
        <v/>
      </c>
      <c r="H1778" s="35">
        <v>0.040</v>
      </c>
      <c r="I1778" s="36">
        <f>ROUND(PRODUCT(E1778:H1778),2)</f>
        <v>1.99</v>
      </c>
      <c r="J1778" s="32">
        <v/>
      </c>
      <c r="K1778" s="32">
        <f/>
        <v/>
      </c>
      <c r="L1778" s="32" t="s">
        <v/>
      </c>
      <c r="M1778" s="32" t="s">
        <v/>
      </c>
      <c r="N1778" s="32" t="s">
        <v/>
      </c>
      <!--$VAR_NUOVA_CELLA_PREZZI$-->
    </row>
    <row r="1779" spans="1:16" ht="10.5" customHeight="1" thickTop="1" thickBot="1">
      <c r="B1779" s="32" t="s">
        <v/>
      </c>
      <c r="C1779" s="23" t="s">
        <v/>
      </c>
      <c r="D1779" s="23" t="s">
        <v>9900</v>
      </c>
      <c r="E1779" s="32">
        <v>10.97</v>
      </c>
      <c r="F1779" s="33">
        <v/>
      </c>
      <c r="G1779" s="34">
        <v/>
      </c>
      <c r="H1779" s="35">
        <v>0.040</v>
      </c>
      <c r="I1779" s="36">
        <f>ROUND(PRODUCT(E1779:H1779),2)</f>
        <v>0.44</v>
      </c>
      <c r="J1779" s="32">
        <v/>
      </c>
      <c r="K1779" s="32">
        <f/>
        <v/>
      </c>
      <c r="L1779" s="32" t="s">
        <v/>
      </c>
      <c r="M1779" s="32" t="s">
        <v/>
      </c>
      <c r="N1779" s="32" t="s">
        <v/>
      </c>
      <!--$VAR_NUOVA_CELLA_PREZZI$-->
    </row>
    <row r="1780" spans="1:16" ht="10.5" customHeight="1" thickTop="1" thickBot="1">
      <c r="B1780" s="32" t="s">
        <v/>
      </c>
      <c r="C1780" s="23" t="s">
        <v/>
      </c>
      <c r="D1780" s="23" t="s">
        <v>9907</v>
      </c>
      <c r="E1780" s="32">
        <v>4.91</v>
      </c>
      <c r="F1780" s="33">
        <v/>
      </c>
      <c r="G1780" s="34">
        <v/>
      </c>
      <c r="H1780" s="35">
        <v>0.040</v>
      </c>
      <c r="I1780" s="36">
        <f>ROUND(PRODUCT(E1780:H1780),2)</f>
        <v>0.20</v>
      </c>
      <c r="J1780" s="32">
        <v/>
      </c>
      <c r="K1780" s="32">
        <f/>
        <v/>
      </c>
      <c r="L1780" s="32" t="s">
        <v/>
      </c>
      <c r="M1780" s="32" t="s">
        <v/>
      </c>
      <c r="N1780" s="32" t="s">
        <v/>
      </c>
      <!--$VAR_NUOVA_CELLA_PREZZI$-->
    </row>
    <row r="1781" spans="1:16" ht="10.5" customHeight="1" thickTop="1" thickBot="1">
      <c r="B1781" s="32" t="s">
        <v/>
      </c>
      <c r="C1781" s="23" t="s">
        <v/>
      </c>
      <c r="D1781" s="23" t="s">
        <v>9914</v>
      </c>
      <c r="E1781" s="32">
        <v>11.66</v>
      </c>
      <c r="F1781" s="33">
        <v/>
      </c>
      <c r="G1781" s="34">
        <v/>
      </c>
      <c r="H1781" s="35">
        <v>0.040</v>
      </c>
      <c r="I1781" s="36">
        <f>ROUND(PRODUCT(E1781:H1781),2)</f>
        <v>0.47</v>
      </c>
      <c r="J1781" s="32">
        <v/>
      </c>
      <c r="K1781" s="32">
        <f/>
        <v/>
      </c>
      <c r="L1781" s="32" t="s">
        <v/>
      </c>
      <c r="M1781" s="32" t="s">
        <v/>
      </c>
      <c r="N1781" s="32" t="s">
        <v/>
      </c>
      <!--$VAR_NUOVA_CELLA_PREZZI$-->
    </row>
    <row r="1782" spans="1:16" ht="10.5" customHeight="1" thickTop="1" thickBot="1">
      <c r="B1782" s="32" t="s">
        <v/>
      </c>
      <c r="C1782" s="23" t="s">
        <v/>
      </c>
      <c r="D1782" s="23" t="s">
        <v>9921</v>
      </c>
      <c r="E1782" s="32">
        <v>42.03</v>
      </c>
      <c r="F1782" s="33">
        <v/>
      </c>
      <c r="G1782" s="34">
        <v/>
      </c>
      <c r="H1782" s="35">
        <v>0.040</v>
      </c>
      <c r="I1782" s="36">
        <f>ROUND(PRODUCT(E1782:H1782),2)</f>
        <v>1.68</v>
      </c>
      <c r="J1782" s="32">
        <v/>
      </c>
      <c r="K1782" s="32">
        <f/>
        <v/>
      </c>
      <c r="L1782" s="32" t="s">
        <v/>
      </c>
      <c r="M1782" s="32" t="s">
        <v/>
      </c>
      <c r="N1782" s="32" t="s">
        <v/>
      </c>
      <!--$VAR_NUOVA_CELLA_PREZZI$-->
    </row>
    <row r="1783" spans="1:16" ht="10.5" customHeight="1" thickTop="1" thickBot="1">
      <c r="B1783" s="32" t="s">
        <v/>
      </c>
      <c r="C1783" s="23" t="s">
        <v/>
      </c>
      <c r="D1783" s="23" t="s">
        <v>9928</v>
      </c>
      <c r="E1783" s="32">
        <v>32.03</v>
      </c>
      <c r="F1783" s="33">
        <v/>
      </c>
      <c r="G1783" s="34">
        <v/>
      </c>
      <c r="H1783" s="35">
        <v>0.040</v>
      </c>
      <c r="I1783" s="36">
        <f>ROUND(PRODUCT(E1783:H1783),2)</f>
        <v>1.28</v>
      </c>
      <c r="J1783" s="32">
        <v/>
      </c>
      <c r="K1783" s="32">
        <f/>
        <v/>
      </c>
      <c r="L1783" s="32" t="s">
        <v/>
      </c>
      <c r="M1783" s="32" t="s">
        <v/>
      </c>
      <c r="N1783" s="32" t="s">
        <v/>
      </c>
      <!--$VAR_NUOVA_CELLA_PREZZI$-->
    </row>
    <row r="1784" spans="1:16" ht="10.5" customHeight="1" thickTop="1" thickBot="1">
      <c r="B1784" s="32" t="s">
        <v/>
      </c>
      <c r="C1784" s="23" t="s">
        <v/>
      </c>
      <c r="D1784" s="23" t="s">
        <v>9935</v>
      </c>
      <c r="E1784" s="32">
        <v/>
      </c>
      <c r="F1784" s="33">
        <v/>
      </c>
      <c r="G1784" s="34">
        <v/>
      </c>
      <c r="H1784" s="35">
        <v>0</v>
      </c>
      <c r="I1784" s="36">
        <f>ROUND(PRODUCT(E1784:H1784),2)</f>
        <v>0.00</v>
      </c>
      <c r="J1784" s="32">
        <v/>
      </c>
      <c r="K1784" s="32">
        <f/>
        <v/>
      </c>
      <c r="L1784" s="32" t="s">
        <v/>
      </c>
      <c r="M1784" s="32" t="s">
        <v/>
      </c>
      <c r="N1784" s="32" t="s">
        <v/>
      </c>
      <!--$VAR_NUOVA_CELLA_PREZZI$-->
    </row>
    <row r="1785" spans="1:16" ht="10.5" customHeight="1" thickTop="1" thickBot="1">
      <c r="B1785" s="32" t="s">
        <v/>
      </c>
      <c r="C1785" s="23" t="s">
        <v/>
      </c>
      <c r="D1785" s="60" t="s">
        <v>9942</v>
      </c>
      <c r="E1785" s="65">
        <v/>
      </c>
      <c r="F1785" s="66">
        <v>1.20</v>
      </c>
      <c r="G1785" s="67">
        <v>2.340</v>
      </c>
      <c r="H1785" s="68">
        <v>0.010</v>
      </c>
      <c r="I1785" s="69">
        <f>ROUND(PRODUCT(E1785:H1785,-1),2)</f>
        <v>-0.03</v>
      </c>
      <c r="J1785" s="32">
        <v/>
      </c>
      <c r="K1785" s="32">
        <f/>
        <v/>
      </c>
      <c r="L1785" s="32" t="s">
        <v/>
      </c>
      <c r="M1785" s="32" t="s">
        <v>9949</v>
      </c>
      <c r="N1785" s="32" t="s">
        <v/>
      </c>
      <!--$VAR_NUOVA_CELLA_PREZZI$-->
    </row>
    <row r="1786" spans="1:16" ht="10.5" customHeight="1" thickTop="1" thickBot="1">
      <c r="B1786" s="32" t="s">
        <v/>
      </c>
      <c r="C1786" s="23" t="s">
        <v/>
      </c>
      <c r="D1786" s="60" t="s">
        <v>9950</v>
      </c>
      <c r="E1786" s="65">
        <v/>
      </c>
      <c r="F1786" s="66">
        <v>8.18</v>
      </c>
      <c r="G1786" s="67">
        <v>1.200</v>
      </c>
      <c r="H1786" s="68">
        <v>0.010</v>
      </c>
      <c r="I1786" s="69">
        <f>ROUND(PRODUCT(E1786:H1786,-1),2)</f>
        <v>-0.10</v>
      </c>
      <c r="J1786" s="32">
        <v/>
      </c>
      <c r="K1786" s="32">
        <f/>
        <v/>
      </c>
      <c r="L1786" s="32" t="s">
        <v/>
      </c>
      <c r="M1786" s="32" t="s">
        <v>9957</v>
      </c>
      <c r="N1786" s="32" t="s">
        <v/>
      </c>
      <!--$VAR_NUOVA_CELLA_PREZZI$-->
    </row>
    <row r="1787" spans="1:16" ht="10.5" customHeight="1" thickTop="1" thickBot="1">
      <c r="B1787" s="32" t="s">
        <v/>
      </c>
      <c r="C1787" s="23" t="s">
        <v/>
      </c>
      <c r="D1787" s="60" t="s">
        <v>9958</v>
      </c>
      <c r="E1787" s="65">
        <v/>
      </c>
      <c r="F1787" s="66">
        <v>7.80</v>
      </c>
      <c r="G1787" s="67">
        <v>1.200</v>
      </c>
      <c r="H1787" s="68">
        <v>0.010</v>
      </c>
      <c r="I1787" s="69">
        <f>ROUND(PRODUCT(E1787:H1787,-1),2)</f>
        <v>-0.09</v>
      </c>
      <c r="J1787" s="32">
        <v/>
      </c>
      <c r="K1787" s="32">
        <f/>
        <v/>
      </c>
      <c r="L1787" s="32" t="s">
        <v/>
      </c>
      <c r="M1787" s="32" t="s">
        <v>9965</v>
      </c>
      <c r="N1787" s="32" t="s">
        <v/>
      </c>
      <!--$VAR_NUOVA_CELLA_PREZZI$-->
    </row>
    <row r="1788" spans="1:16" ht="10.5" customHeight="1" thickTop="1" thickBot="1">
      <c r="B1788" s="32" t="s">
        <v/>
      </c>
      <c r="C1788" s="23" t="s">
        <v/>
      </c>
      <c r="D1788" s="60" t="s">
        <v>9966</v>
      </c>
      <c r="E1788" s="65">
        <v/>
      </c>
      <c r="F1788" s="66">
        <v>7.80</v>
      </c>
      <c r="G1788" s="67">
        <v>1.200</v>
      </c>
      <c r="H1788" s="68">
        <v>0.010</v>
      </c>
      <c r="I1788" s="69">
        <f>ROUND(PRODUCT(E1788:H1788,-1),2)</f>
        <v>-0.09</v>
      </c>
      <c r="J1788" s="32">
        <v/>
      </c>
      <c r="K1788" s="32">
        <f/>
        <v/>
      </c>
      <c r="L1788" s="32" t="s">
        <v/>
      </c>
      <c r="M1788" s="32" t="s">
        <v>9973</v>
      </c>
      <c r="N1788" s="32" t="s">
        <v/>
      </c>
      <!--$VAR_NUOVA_CELLA_PREZZI$-->
    </row>
    <row r="1789" spans="1:16" ht="10.5" customHeight="1" thickTop="1" thickBot="1">
      <c r="B1789" s="32" t="s">
        <v/>
      </c>
      <c r="C1789" s="23" t="s">
        <v/>
      </c>
      <c r="D1789" s="60" t="s">
        <v>9974</v>
      </c>
      <c r="E1789" s="65">
        <v/>
      </c>
      <c r="F1789" s="66">
        <v>1.20</v>
      </c>
      <c r="G1789" s="67">
        <v>2.040</v>
      </c>
      <c r="H1789" s="68">
        <v>0.010</v>
      </c>
      <c r="I1789" s="69">
        <f>ROUND(PRODUCT(E1789:H1789,-1),2)</f>
        <v>-0.02</v>
      </c>
      <c r="J1789" s="32">
        <v/>
      </c>
      <c r="K1789" s="32">
        <f/>
        <v/>
      </c>
      <c r="L1789" s="32" t="s">
        <v/>
      </c>
      <c r="M1789" s="32" t="s">
        <v>9981</v>
      </c>
      <c r="N1789" s="32" t="s">
        <v/>
      </c>
      <!--$VAR_NUOVA_CELLA_PREZZI$-->
    </row>
    <row r="1790" spans="1:16" ht="10.5" customHeight="1" thickTop="1" thickBot="1">
      <c r="B1790" s="32" t="s">
        <v/>
      </c>
      <c r="C1790" s="23" t="s">
        <v/>
      </c>
      <c r="D1790" s="60" t="s">
        <v>9982</v>
      </c>
      <c r="E1790" s="65">
        <v/>
      </c>
      <c r="F1790" s="66">
        <v>13.02</v>
      </c>
      <c r="G1790" s="67">
        <v>1.200</v>
      </c>
      <c r="H1790" s="68">
        <v>0.010</v>
      </c>
      <c r="I1790" s="69">
        <f>ROUND(PRODUCT(E1790:H1790,-1),2)</f>
        <v>-0.16</v>
      </c>
      <c r="J1790" s="32">
        <v/>
      </c>
      <c r="K1790" s="32">
        <f/>
        <v/>
      </c>
      <c r="L1790" s="32" t="s">
        <v/>
      </c>
      <c r="M1790" s="32" t="s">
        <v>9989</v>
      </c>
      <c r="N1790" s="32" t="s">
        <v/>
      </c>
      <!--$VAR_NUOVA_CELLA_PREZZI$-->
    </row>
    <row r="1791" spans="1:16" ht="10.5" customHeight="1" thickTop="1" thickBot="1">
      <c r="B1791" s="32" t="s">
        <v/>
      </c>
      <c r="C1791" s="23" t="s">
        <v/>
      </c>
      <c r="D1791" s="60" t="s">
        <v>9990</v>
      </c>
      <c r="E1791" s="65">
        <v/>
      </c>
      <c r="F1791" s="66">
        <v>13.14</v>
      </c>
      <c r="G1791" s="67">
        <v>1.200</v>
      </c>
      <c r="H1791" s="68">
        <v>0.010</v>
      </c>
      <c r="I1791" s="69">
        <f>ROUND(PRODUCT(E1791:H1791,-1),2)</f>
        <v>-0.16</v>
      </c>
      <c r="J1791" s="32">
        <v/>
      </c>
      <c r="K1791" s="32">
        <f/>
        <v/>
      </c>
      <c r="L1791" s="32" t="s">
        <v/>
      </c>
      <c r="M1791" s="32" t="s">
        <v>9997</v>
      </c>
      <c r="N1791" s="32" t="s">
        <v/>
      </c>
      <!--$VAR_NUOVA_CELLA_PREZZI$-->
    </row>
    <row r="1792" spans="1:16" ht="10.5" customHeight="1" thickTop="1" thickBot="1">
      <c r="B1792" s="32" t="s">
        <v/>
      </c>
      <c r="C1792" s="23" t="s">
        <v/>
      </c>
      <c r="D1792" s="60" t="s">
        <v>9998</v>
      </c>
      <c r="E1792" s="65">
        <v/>
      </c>
      <c r="F1792" s="66">
        <v>1.20</v>
      </c>
      <c r="G1792" s="67">
        <v>9.280</v>
      </c>
      <c r="H1792" s="68">
        <v>0.010</v>
      </c>
      <c r="I1792" s="69">
        <f>ROUND(PRODUCT(E1792:H1792,-1),2)</f>
        <v>-0.11</v>
      </c>
      <c r="J1792" s="32">
        <v/>
      </c>
      <c r="K1792" s="32">
        <f/>
        <v/>
      </c>
      <c r="L1792" s="32" t="s">
        <v/>
      </c>
      <c r="M1792" s="32" t="s">
        <v>10005</v>
      </c>
      <c r="N1792" s="32" t="s">
        <v/>
      </c>
      <!--$VAR_NUOVA_CELLA_PREZZI$-->
    </row>
    <row r="1793" spans="1:16" ht="10.5" customHeight="1" thickTop="1" thickBot="1">
      <c r="B1793" s="32" t="s">
        <v/>
      </c>
      <c r="C1793" s="23" t="s">
        <v/>
      </c>
      <c r="D1793" s="60" t="s">
        <v>10006</v>
      </c>
      <c r="E1793" s="65">
        <v/>
      </c>
      <c r="F1793" s="66">
        <v>1.20</v>
      </c>
      <c r="G1793" s="67">
        <v>9.370</v>
      </c>
      <c r="H1793" s="68">
        <v>0.010</v>
      </c>
      <c r="I1793" s="69">
        <f>ROUND(PRODUCT(E1793:H1793,-1),2)</f>
        <v>-0.11</v>
      </c>
      <c r="J1793" s="32">
        <v/>
      </c>
      <c r="K1793" s="32">
        <f/>
        <v/>
      </c>
      <c r="L1793" s="32" t="s">
        <v/>
      </c>
      <c r="M1793" s="32" t="s">
        <v>10013</v>
      </c>
      <c r="N1793" s="32" t="s">
        <v/>
      </c>
      <!--$VAR_NUOVA_CELLA_PREZZI$-->
    </row>
    <row r="1794" spans="1:16" ht="10.5" customHeight="1" thickTop="1" thickBot="1">
      <c r="B1794" s="32" t="s">
        <v/>
      </c>
      <c r="C1794" s="23" t="s">
        <v/>
      </c>
      <c r="D1794" s="60" t="s">
        <v>10014</v>
      </c>
      <c r="E1794" s="65">
        <v/>
      </c>
      <c r="F1794" s="66">
        <v>1.20</v>
      </c>
      <c r="G1794" s="67">
        <v>10.060</v>
      </c>
      <c r="H1794" s="68">
        <v>0.010</v>
      </c>
      <c r="I1794" s="69">
        <f>ROUND(PRODUCT(E1794:H1794,-1),2)</f>
        <v>-0.12</v>
      </c>
      <c r="J1794" s="32">
        <v/>
      </c>
      <c r="K1794" s="32">
        <f/>
        <v/>
      </c>
      <c r="L1794" s="32" t="s">
        <v/>
      </c>
      <c r="M1794" s="32" t="s">
        <v>10021</v>
      </c>
      <c r="N1794" s="32" t="s">
        <v/>
      </c>
      <!--$VAR_NUOVA_CELLA_PREZZI$-->
    </row>
    <row r="1795" spans="1:16" ht="10.5" customHeight="1" thickTop="1" thickBot="1">
      <c r="B1795" s="32" t="s">
        <v/>
      </c>
      <c r="C1795" s="23" t="s">
        <v/>
      </c>
      <c r="D1795" s="60" t="s">
        <v>10022</v>
      </c>
      <c r="E1795" s="65">
        <v/>
      </c>
      <c r="F1795" s="66">
        <v>1.20</v>
      </c>
      <c r="G1795" s="67">
        <v>10.090</v>
      </c>
      <c r="H1795" s="68">
        <v>0.010</v>
      </c>
      <c r="I1795" s="69">
        <f>ROUND(PRODUCT(E1795:H1795,-1),2)</f>
        <v>-0.12</v>
      </c>
      <c r="J1795" s="32">
        <v/>
      </c>
      <c r="K1795" s="32">
        <f/>
        <v/>
      </c>
      <c r="L1795" s="32" t="s">
        <v/>
      </c>
      <c r="M1795" s="32" t="s">
        <v>10029</v>
      </c>
      <c r="N1795" s="32" t="s">
        <v/>
      </c>
      <!--$VAR_NUOVA_CELLA_PREZZI$-->
    </row>
    <row r="1796" spans="1:16" ht="10.5" customHeight="1" thickTop="1" thickBot="1">
      <c r="B1796" s="32" t="s">
        <v/>
      </c>
      <c r="C1796" s="23" t="s">
        <v/>
      </c>
      <c r="D1796" s="60" t="s">
        <v>10030</v>
      </c>
      <c r="E1796" s="65">
        <v>2.00</v>
      </c>
      <c r="F1796" s="66">
        <v>6.65</v>
      </c>
      <c r="G1796" s="67">
        <v>1.200</v>
      </c>
      <c r="H1796" s="68">
        <v>0.010</v>
      </c>
      <c r="I1796" s="69">
        <f>ROUND(PRODUCT(E1796:H1796,-1),2)</f>
        <v>-0.16</v>
      </c>
      <c r="J1796" s="32">
        <v/>
      </c>
      <c r="K1796" s="32">
        <f/>
        <v/>
      </c>
      <c r="L1796" s="32" t="s">
        <v/>
      </c>
      <c r="M1796" s="32" t="s">
        <v>10037</v>
      </c>
      <c r="N1796" s="32" t="s">
        <v/>
      </c>
      <!--$VAR_NUOVA_CELLA_PREZZI$-->
    </row>
    <row r="1797" spans="1:16" ht="10.5" customHeight="1" thickTop="1" thickBot="1">
      <c r="B1797" s="32" t="s">
        <v/>
      </c>
      <c r="C1797" s="23" t="s">
        <v/>
      </c>
      <c r="D1797" s="60" t="s">
        <v>10038</v>
      </c>
      <c r="E1797" s="65">
        <v/>
      </c>
      <c r="F1797" s="66">
        <v>1.20</v>
      </c>
      <c r="G1797" s="67">
        <v>3.970</v>
      </c>
      <c r="H1797" s="68">
        <v>0.010</v>
      </c>
      <c r="I1797" s="69">
        <f>ROUND(PRODUCT(E1797:H1797,-1),2)</f>
        <v>-0.05</v>
      </c>
      <c r="J1797" s="32">
        <v/>
      </c>
      <c r="K1797" s="32">
        <f/>
        <v/>
      </c>
      <c r="L1797" s="32" t="s">
        <v/>
      </c>
      <c r="M1797" s="32" t="s">
        <v>10045</v>
      </c>
      <c r="N1797" s="32" t="s">
        <v/>
      </c>
      <!--$VAR_NUOVA_CELLA_PREZZI$-->
    </row>
    <row r="1798" spans="1:16" ht="10.5" customHeight="1" thickTop="1" thickBot="1">
      <c r="B1798" s="32" t="s">
        <v/>
      </c>
      <c r="C1798" s="23" t="s">
        <v/>
      </c>
      <c r="D1798" s="23" t="s">
        <v>10046</v>
      </c>
      <c r="E1798" s="32">
        <v/>
      </c>
      <c r="F1798" s="33">
        <v/>
      </c>
      <c r="G1798" s="34">
        <v/>
      </c>
      <c r="H1798" s="35">
        <v>0</v>
      </c>
      <c r="I1798" s="36">
        <f>ROUND(PRODUCT(E1798:H1798),2)</f>
        <v>0.00</v>
      </c>
      <c r="J1798" s="32">
        <v/>
      </c>
      <c r="K1798" s="32">
        <f/>
        <v/>
      </c>
      <c r="L1798" s="32" t="s">
        <v/>
      </c>
      <c r="M1798" s="32" t="s">
        <v/>
      </c>
      <c r="N1798" s="32" t="s">
        <v/>
      </c>
      <!--$VAR_NUOVA_CELLA_PREZZI$-->
    </row>
    <row r="1799" spans="1:16" ht="10.5" customHeight="1" thickTop="1" thickBot="1">
      <c r="B1799" s="32" t="s">
        <v/>
      </c>
      <c r="C1799" s="23" t="s">
        <v/>
      </c>
      <c r="D1799" s="23" t="s">
        <v>10053</v>
      </c>
      <c r="E1799" s="32">
        <v>15.80</v>
      </c>
      <c r="F1799" s="33">
        <v/>
      </c>
      <c r="G1799" s="34">
        <v/>
      </c>
      <c r="H1799" s="35">
        <v>0.070</v>
      </c>
      <c r="I1799" s="36">
        <f>ROUND(PRODUCT(E1799:H1799),2)</f>
        <v>1.11</v>
      </c>
      <c r="J1799" s="32">
        <v/>
      </c>
      <c r="K1799" s="32">
        <f/>
        <v/>
      </c>
      <c r="L1799" s="32" t="s">
        <v/>
      </c>
      <c r="M1799" s="32" t="s">
        <v/>
      </c>
      <c r="N1799" s="32" t="s">
        <v/>
      </c>
      <!--$VAR_NUOVA_CELLA_PREZZI$-->
    </row>
    <row r="1800" spans="1:16" ht="10.5" customHeight="1" thickTop="1" thickBot="1">
      <c r="B1800" s="32" t="s">
        <v/>
      </c>
      <c r="C1800" s="23" t="s">
        <v/>
      </c>
      <c r="D1800" s="23" t="s">
        <v>10060</v>
      </c>
      <c r="E1800" s="32">
        <v>6.25</v>
      </c>
      <c r="F1800" s="33">
        <v/>
      </c>
      <c r="G1800" s="34">
        <v/>
      </c>
      <c r="H1800" s="35">
        <v>0.070</v>
      </c>
      <c r="I1800" s="36">
        <f>ROUND(PRODUCT(E1800:H1800),2)</f>
        <v>0.44</v>
      </c>
      <c r="J1800" s="32">
        <v/>
      </c>
      <c r="K1800" s="32">
        <f/>
        <v/>
      </c>
      <c r="L1800" s="32" t="s">
        <v/>
      </c>
      <c r="M1800" s="32" t="s">
        <v/>
      </c>
      <c r="N1800" s="32" t="s">
        <v/>
      </c>
      <!--$VAR_NUOVA_CELLA_PREZZI$-->
    </row>
    <row r="1801" spans="1:16" ht="10.5" customHeight="1" thickTop="1" thickBot="1">
      <c r="B1801" s="32" t="s">
        <v/>
      </c>
      <c r="C1801" s="23" t="s">
        <v/>
      </c>
      <c r="D1801" s="23" t="s">
        <v>10067</v>
      </c>
      <c r="E1801" s="32">
        <v>11.65</v>
      </c>
      <c r="F1801" s="33">
        <v/>
      </c>
      <c r="G1801" s="34">
        <v/>
      </c>
      <c r="H1801" s="35">
        <v>0.070</v>
      </c>
      <c r="I1801" s="36">
        <f>ROUND(PRODUCT(E1801:H1801),2)</f>
        <v>0.82</v>
      </c>
      <c r="J1801" s="32">
        <v/>
      </c>
      <c r="K1801" s="32">
        <f/>
        <v/>
      </c>
      <c r="L1801" s="32" t="s">
        <v/>
      </c>
      <c r="M1801" s="32" t="s">
        <v/>
      </c>
      <c r="N1801" s="32" t="s">
        <v/>
      </c>
      <!--$VAR_NUOVA_CELLA_PREZZI$-->
    </row>
    <row r="1802" spans="1:16" ht="10.5" customHeight="1" thickTop="1" thickBot="1">
      <c r="B1802" s="32" t="s">
        <v/>
      </c>
      <c r="C1802" s="23" t="s">
        <v/>
      </c>
      <c r="D1802" s="23" t="s">
        <v>10074</v>
      </c>
      <c r="E1802" s="32">
        <v/>
      </c>
      <c r="F1802" s="33">
        <v/>
      </c>
      <c r="G1802" s="34">
        <v/>
      </c>
      <c r="H1802" s="35">
        <v>0</v>
      </c>
      <c r="I1802" s="36">
        <f>ROUND(PRODUCT(E1802:H1802),2)</f>
        <v>0.00</v>
      </c>
      <c r="J1802" s="32">
        <v/>
      </c>
      <c r="K1802" s="32">
        <f/>
        <v/>
      </c>
      <c r="L1802" s="32" t="s">
        <v/>
      </c>
      <c r="M1802" s="32" t="s">
        <v/>
      </c>
      <c r="N1802" s="32" t="s">
        <v/>
      </c>
      <!--$VAR_NUOVA_CELLA_PREZZI$-->
    </row>
    <row r="1803" spans="1:16" ht="10.5" customHeight="1" thickTop="1" thickBot="1">
      <c r="B1803" s="32" t="s">
        <v/>
      </c>
      <c r="C1803" s="23" t="s">
        <v/>
      </c>
      <c r="D1803" s="23" t="s">
        <v>10081</v>
      </c>
      <c r="E1803" s="32">
        <v>16.13</v>
      </c>
      <c r="F1803" s="33">
        <v/>
      </c>
      <c r="G1803" s="34">
        <v/>
      </c>
      <c r="H1803" s="35">
        <v>0.070</v>
      </c>
      <c r="I1803" s="36">
        <f>ROUND(PRODUCT(E1803:H1803),2)</f>
        <v>1.13</v>
      </c>
      <c r="J1803" s="32">
        <v/>
      </c>
      <c r="K1803" s="32">
        <f/>
        <v/>
      </c>
      <c r="L1803" s="32" t="s">
        <v/>
      </c>
      <c r="M1803" s="32" t="s">
        <v/>
      </c>
      <c r="N1803" s="32" t="s">
        <v/>
      </c>
      <!--$VAR_NUOVA_CELLA_PREZZI$-->
    </row>
    <row r="1804" spans="1:16" ht="10.5" customHeight="1" thickTop="1" thickBot="1">
      <c r="B1804" s="32" t="s">
        <v/>
      </c>
      <c r="C1804" s="23" t="s">
        <v/>
      </c>
      <c r="D1804" s="23" t="s">
        <v>10088</v>
      </c>
      <c r="E1804" s="32">
        <v>24.38</v>
      </c>
      <c r="F1804" s="33">
        <v/>
      </c>
      <c r="G1804" s="34">
        <v/>
      </c>
      <c r="H1804" s="35">
        <v>0.070</v>
      </c>
      <c r="I1804" s="36">
        <f>ROUND(PRODUCT(E1804:H1804),2)</f>
        <v>1.71</v>
      </c>
      <c r="J1804" s="32">
        <v/>
      </c>
      <c r="K1804" s="32">
        <f/>
        <v/>
      </c>
      <c r="L1804" s="32" t="s">
        <v/>
      </c>
      <c r="M1804" s="32" t="s">
        <v/>
      </c>
      <c r="N1804" s="32" t="s">
        <v/>
      </c>
      <!--$VAR_NUOVA_CELLA_PREZZI$-->
    </row>
    <row r="1805" spans="1:16" ht="10.5" customHeight="1" thickTop="1" thickBot="1">
      <c r="B1805" s="32" t="s">
        <v/>
      </c>
      <c r="C1805" s="23" t="s">
        <v/>
      </c>
      <c r="D1805" s="23" t="s">
        <v>10095</v>
      </c>
      <c r="E1805" s="32">
        <v>47.79</v>
      </c>
      <c r="F1805" s="33">
        <v/>
      </c>
      <c r="G1805" s="34">
        <v/>
      </c>
      <c r="H1805" s="35">
        <v>0.050</v>
      </c>
      <c r="I1805" s="36">
        <f>ROUND(PRODUCT(E1805:H1805),2)</f>
        <v>2.39</v>
      </c>
      <c r="J1805" s="32">
        <v/>
      </c>
      <c r="K1805" s="32">
        <f/>
        <v/>
      </c>
      <c r="L1805" s="32" t="s">
        <v/>
      </c>
      <c r="M1805" s="32" t="s">
        <v/>
      </c>
      <c r="N1805" s="32" t="s">
        <v/>
      </c>
      <!--$VAR_NUOVA_CELLA_PREZZI$-->
    </row>
    <row r="1806" spans="1:16" ht="10.5" customHeight="1" thickTop="1" thickBot="1">
      <c r="B1806" s="32" t="s">
        <v/>
      </c>
      <c r="C1806" s="23" t="s">
        <v/>
      </c>
      <c r="D1806" s="23" t="s">
        <v>10102</v>
      </c>
      <c r="E1806" s="32">
        <v>6.33</v>
      </c>
      <c r="F1806" s="33">
        <v/>
      </c>
      <c r="G1806" s="34">
        <v/>
      </c>
      <c r="H1806" s="35">
        <v>0.070</v>
      </c>
      <c r="I1806" s="36">
        <f>ROUND(PRODUCT(E1806:H1806),2)</f>
        <v>0.44</v>
      </c>
      <c r="J1806" s="32">
        <v/>
      </c>
      <c r="K1806" s="32">
        <f/>
        <v/>
      </c>
      <c r="L1806" s="32" t="s">
        <v/>
      </c>
      <c r="M1806" s="32" t="s">
        <v/>
      </c>
      <c r="N1806" s="32" t="s">
        <v/>
      </c>
      <!--$VAR_NUOVA_CELLA_PREZZI$-->
    </row>
    <row r="1807" spans="1:16" ht="10.5" customHeight="1" thickTop="1" thickBot="1">
      <c r="B1807" s="32" t="s">
        <v/>
      </c>
      <c r="C1807" s="23" t="s">
        <v/>
      </c>
      <c r="D1807" s="23" t="s">
        <v>10109</v>
      </c>
      <c r="E1807" s="32">
        <v>50.19</v>
      </c>
      <c r="F1807" s="33">
        <v/>
      </c>
      <c r="G1807" s="34">
        <v/>
      </c>
      <c r="H1807" s="35">
        <v>0.070</v>
      </c>
      <c r="I1807" s="36">
        <f>ROUND(PRODUCT(E1807:H1807),2)</f>
        <v>3.51</v>
      </c>
      <c r="J1807" s="32">
        <v/>
      </c>
      <c r="K1807" s="32">
        <f/>
        <v/>
      </c>
      <c r="L1807" s="32" t="s">
        <v/>
      </c>
      <c r="M1807" s="32" t="s">
        <v/>
      </c>
      <c r="N1807" s="32" t="s">
        <v/>
      </c>
      <!--$VAR_NUOVA_CELLA_PREZZI$-->
    </row>
    <row r="1808" spans="1:16" ht="10.5" customHeight="1" thickTop="1" thickBot="1">
      <c r="B1808" s="32" t="s">
        <v/>
      </c>
      <c r="C1808" s="23" t="s">
        <v/>
      </c>
      <c r="D1808" s="23" t="s">
        <v>10116</v>
      </c>
      <c r="E1808" s="32">
        <v>27.45</v>
      </c>
      <c r="F1808" s="33">
        <v/>
      </c>
      <c r="G1808" s="34">
        <v/>
      </c>
      <c r="H1808" s="35">
        <v>0.070</v>
      </c>
      <c r="I1808" s="36">
        <f>ROUND(PRODUCT(E1808:H1808),2)</f>
        <v>1.92</v>
      </c>
      <c r="J1808" s="32">
        <v/>
      </c>
      <c r="K1808" s="32">
        <f/>
        <v/>
      </c>
      <c r="L1808" s="32" t="s">
        <v/>
      </c>
      <c r="M1808" s="32" t="s">
        <v/>
      </c>
      <c r="N1808" s="32" t="s">
        <v/>
      </c>
      <!--$VAR_NUOVA_CELLA_PREZZI$-->
    </row>
    <row r="1809" spans="1:16" ht="10.5" customHeight="1" thickTop="1" thickBot="1">
      <c r="B1809" s="32" t="s">
        <v/>
      </c>
      <c r="C1809" s="23" t="s">
        <v/>
      </c>
      <c r="D1809" s="23" t="s">
        <v>10123</v>
      </c>
      <c r="E1809" s="32">
        <v>11.74</v>
      </c>
      <c r="F1809" s="33">
        <v/>
      </c>
      <c r="G1809" s="34">
        <v/>
      </c>
      <c r="H1809" s="35">
        <v>0.070</v>
      </c>
      <c r="I1809" s="36">
        <f>ROUND(PRODUCT(E1809:H1809),2)</f>
        <v>0.82</v>
      </c>
      <c r="J1809" s="32">
        <v/>
      </c>
      <c r="K1809" s="32">
        <f/>
        <v/>
      </c>
      <c r="L1809" s="32" t="s">
        <v/>
      </c>
      <c r="M1809" s="32" t="s">
        <v/>
      </c>
      <c r="N1809" s="32" t="s">
        <v/>
      </c>
      <!--$VAR_NUOVA_CELLA_PREZZI$-->
    </row>
    <row r="1810" spans="1:16" ht="10.5" customHeight="1" thickTop="1" thickBot="1">
      <c r="B1810" s="32" t="s">
        <v/>
      </c>
      <c r="C1810" s="23" t="s">
        <v/>
      </c>
      <c r="D1810" s="23" t="s">
        <v>10130</v>
      </c>
      <c r="E1810" s="32">
        <v>17.79</v>
      </c>
      <c r="F1810" s="33">
        <v/>
      </c>
      <c r="G1810" s="34">
        <v/>
      </c>
      <c r="H1810" s="35">
        <v>0.070</v>
      </c>
      <c r="I1810" s="36">
        <f>ROUND(PRODUCT(E1810:H1810),2)</f>
        <v>1.25</v>
      </c>
      <c r="J1810" s="32">
        <v/>
      </c>
      <c r="K1810" s="32">
        <f/>
        <v/>
      </c>
      <c r="L1810" s="32" t="s">
        <v/>
      </c>
      <c r="M1810" s="32" t="s">
        <v/>
      </c>
      <c r="N1810" s="32" t="s">
        <v/>
      </c>
      <!--$VAR_NUOVA_CELLA_PREZZI$-->
    </row>
    <row r="1811" spans="1:16" ht="10.5" customHeight="1" thickTop="1" thickBot="1">
      <c r="B1811" s="32" t="s">
        <v/>
      </c>
      <c r="C1811" s="23" t="s">
        <v/>
      </c>
      <c r="D1811" s="23" t="s">
        <v>10137</v>
      </c>
      <c r="E1811" s="32">
        <v>43.35</v>
      </c>
      <c r="F1811" s="33">
        <v/>
      </c>
      <c r="G1811" s="34">
        <v/>
      </c>
      <c r="H1811" s="35">
        <v>0.070</v>
      </c>
      <c r="I1811" s="36">
        <f>ROUND(PRODUCT(E1811:H1811),2)</f>
        <v>3.03</v>
      </c>
      <c r="J1811" s="32">
        <v/>
      </c>
      <c r="K1811" s="32">
        <f/>
        <v/>
      </c>
      <c r="L1811" s="32" t="s">
        <v/>
      </c>
      <c r="M1811" s="32" t="s">
        <v/>
      </c>
      <c r="N1811" s="32" t="s">
        <v/>
      </c>
      <!--$VAR_NUOVA_CELLA_PREZZI$-->
    </row>
    <row r="1812" spans="1:16" ht="10.5" customHeight="1" thickTop="1" thickBot="1">
      <c r="B1812" s="32" t="s">
        <v/>
      </c>
      <c r="C1812" s="23" t="s">
        <v/>
      </c>
      <c r="D1812" s="23" t="s">
        <v>10144</v>
      </c>
      <c r="E1812" s="32">
        <v>36.73</v>
      </c>
      <c r="F1812" s="33">
        <v/>
      </c>
      <c r="G1812" s="34">
        <v/>
      </c>
      <c r="H1812" s="35">
        <v>0.070</v>
      </c>
      <c r="I1812" s="36">
        <f>ROUND(PRODUCT(E1812:H1812),2)</f>
        <v>2.57</v>
      </c>
      <c r="J1812" s="32">
        <v/>
      </c>
      <c r="K1812" s="32">
        <f/>
        <v/>
      </c>
      <c r="L1812" s="32" t="s">
        <v/>
      </c>
      <c r="M1812" s="32" t="s">
        <v/>
      </c>
      <c r="N1812" s="32" t="s">
        <v/>
      </c>
      <!--$VAR_NUOVA_CELLA_PREZZI$-->
    </row>
    <row r="1813" spans="1:16" ht="10.5" customHeight="1" thickTop="1" thickBot="1">
      <c r="B1813" s="32" t="s">
        <v/>
      </c>
      <c r="C1813" s="23" t="s">
        <v/>
      </c>
      <c r="D1813" s="32" t="s">
        <v/>
      </c>
      <c r="E1813" s="32">
        <v/>
      </c>
      <c r="F1813" s="33">
        <v/>
      </c>
      <c r="G1813" s="34">
        <v/>
      </c>
      <c r="H1813" s="35">
        <v/>
      </c>
      <c r="I1813" s="36">
        <f/>
        <v/>
      </c>
      <c r="J1813" s="32">
        <v/>
      </c>
      <c r="K1813" s="32">
        <f/>
        <v/>
      </c>
      <c r="L1813" s="32" t="s">
        <v/>
      </c>
      <c r="M1813" s="32" t="s">
        <v/>
      </c>
      <c r="N1813" s="32" t="s">
        <v>10151</v>
      </c>
      <!--$VAR_NUOVA_CELLA_PREZZI$-->
    </row>
    <row r="1814" spans="1:16" ht="10.5" customHeight="1" thickTop="1" thickBot="1">
      <c r="B1814" s="32" t="s">
        <v/>
      </c>
      <c r="C1814" s="23" t="s">
        <v/>
      </c>
      <c r="D1814" s="32" t="s">
        <v>10152</v>
      </c>
      <c r="E1814" s="32">
        <v/>
      </c>
      <c r="F1814" s="33">
        <v/>
      </c>
      <c r="G1814" s="34">
        <v/>
      </c>
      <c r="H1814" s="35">
        <v/>
      </c>
      <c r="I1814" s="36">
        <f>ROUND(SUM(I1764:I1813),2)</f>
        <v>36.79</v>
      </c>
      <c r="J1814" s="32">
        <v>724.71</v>
      </c>
      <c r="K1814" s="32">
        <f>ROUND(PRODUCT(I1814:J1814),2)</f>
        <v>26662.08</v>
      </c>
      <c r="L1814" s="32" t="s">
        <v/>
      </c>
      <c r="M1814" s="32" t="s">
        <v/>
      </c>
      <c r="N1814" s="32" t="s">
        <v/>
      </c>
      <!--$VAR_NUOVA_CELLA_PREZZI$-->
    </row>
    <row r="1815" spans="1:16" ht="10.5" customHeight="1" thickTop="1" thickBot="1">
      <c r="B1815" s="32" t="s">
        <v/>
      </c>
      <c r="C1815" s="23" t="s">
        <v/>
      </c>
      <c r="D1815" s="32" t="s">
        <v>10158</v>
      </c>
      <c r="E1815" s="32">
        <v/>
      </c>
      <c r="F1815" s="33">
        <v/>
      </c>
      <c r="G1815" s="34">
        <v/>
      </c>
      <c r="H1815" s="35">
        <v/>
      </c>
      <c r="I1815" s="36">
        <f/>
        <v/>
      </c>
      <c r="J1815" s="32">
        <v/>
      </c>
      <c r="K1815" s="32">
        <f/>
        <v/>
      </c>
      <c r="L1815" s="32" t="s">
        <v/>
      </c>
      <c r="M1815" s="32" t="s">
        <v/>
      </c>
      <c r="N1815" s="32" t="s">
        <v/>
      </c>
      <!--$VAR_NUOVA_CELLA_PREZZI$-->
    </row>
    <row r="1816" spans="1:16" ht="50.3333333333333" customHeight="1" thickTop="1" thickBot="1">
      <c r="B1816" s="32" t="s">
        <v>10159</v>
      </c>
      <c r="C1816" s="23" t="s">
        <v>10160</v>
      </c>
      <c r="D1816" s="62" t="s">
        <v>10161</v>
      </c>
      <c r="E1816" s="32">
        <v/>
      </c>
      <c r="F1816" s="33">
        <v/>
      </c>
      <c r="G1816" s="34">
        <v/>
      </c>
      <c r="H1816" s="35">
        <v/>
      </c>
      <c r="I1816" s="36">
        <f/>
        <v/>
      </c>
      <c r="J1816" s="32">
        <v/>
      </c>
      <c r="K1816" s="32">
        <f/>
        <v/>
      </c>
      <c r="L1816" s="32" t="s">
        <v/>
      </c>
      <c r="M1816" s="32" t="s">
        <v/>
      </c>
      <c r="N1816" s="32" t="s">
        <v/>
      </c>
      <!--$VAR_NUOVA_CELLA_PREZZI$-->
    </row>
    <row r="1817" spans="1:16" ht="10.5" customHeight="1" thickTop="1" thickBot="1">
      <c r="B1817" s="32" t="s">
        <v/>
      </c>
      <c r="C1817" s="23" t="s">
        <v/>
      </c>
      <c r="D1817" s="23" t="s">
        <v>10162</v>
      </c>
      <c r="E1817" s="32">
        <v/>
      </c>
      <c r="F1817" s="33">
        <v/>
      </c>
      <c r="G1817" s="34">
        <v/>
      </c>
      <c r="H1817" s="35">
        <v/>
      </c>
      <c r="I1817" s="36">
        <f/>
        <v/>
      </c>
      <c r="J1817" s="32">
        <v/>
      </c>
      <c r="K1817" s="32">
        <f/>
        <v/>
      </c>
      <c r="L1817" s="32" t="s">
        <v/>
      </c>
      <c r="M1817" s="32" t="s">
        <v/>
      </c>
      <c r="N1817" s="32" t="s">
        <v/>
      </c>
      <!--$VAR_NUOVA_CELLA_PREZZI$-->
    </row>
    <row r="1818" spans="1:16" ht="10.5" customHeight="1" thickTop="1" thickBot="1">
      <c r="B1818" s="32" t="s">
        <v/>
      </c>
      <c r="C1818" s="23" t="s">
        <v/>
      </c>
      <c r="D1818" s="23" t="s">
        <v>10163</v>
      </c>
      <c r="E1818" s="32">
        <v/>
      </c>
      <c r="F1818" s="33">
        <v/>
      </c>
      <c r="G1818" s="34">
        <v/>
      </c>
      <c r="H1818" s="35">
        <v>0</v>
      </c>
      <c r="I1818" s="36">
        <f>ROUND(PRODUCT(E1818:H1818),2)</f>
        <v>0.00</v>
      </c>
      <c r="J1818" s="32">
        <v/>
      </c>
      <c r="K1818" s="32">
        <f/>
        <v/>
      </c>
      <c r="L1818" s="32" t="s">
        <v/>
      </c>
      <c r="M1818" s="32" t="s">
        <v/>
      </c>
      <c r="N1818" s="32" t="s">
        <v/>
      </c>
      <!--$VAR_NUOVA_CELLA_PREZZI$-->
    </row>
    <row r="1819" spans="1:16" ht="10.5" customHeight="1" thickTop="1" thickBot="1">
      <c r="B1819" s="32" t="s">
        <v/>
      </c>
      <c r="C1819" s="23" t="s">
        <v/>
      </c>
      <c r="D1819" s="23" t="s">
        <v>10170</v>
      </c>
      <c r="E1819" s="32">
        <v/>
      </c>
      <c r="F1819" s="33">
        <v>22.20</v>
      </c>
      <c r="G1819" s="34">
        <v/>
      </c>
      <c r="H1819" s="35">
        <v>10.080</v>
      </c>
      <c r="I1819" s="36">
        <f>ROUND(PRODUCT(E1819:H1819),2)</f>
        <v>223.78</v>
      </c>
      <c r="J1819" s="32">
        <v/>
      </c>
      <c r="K1819" s="32">
        <f/>
        <v/>
      </c>
      <c r="L1819" s="32" t="s">
        <v/>
      </c>
      <c r="M1819" s="32" t="s">
        <v/>
      </c>
      <c r="N1819" s="32" t="s">
        <v/>
      </c>
      <!--$VAR_NUOVA_CELLA_PREZZI$-->
    </row>
    <row r="1820" spans="1:16" ht="10.5" customHeight="1" thickTop="1" thickBot="1">
      <c r="B1820" s="32" t="s">
        <v/>
      </c>
      <c r="C1820" s="23" t="s">
        <v/>
      </c>
      <c r="D1820" s="60" t="s">
        <v>10177</v>
      </c>
      <c r="E1820" s="65">
        <v/>
      </c>
      <c r="F1820" s="66">
        <v>2.17</v>
      </c>
      <c r="G1820" s="67">
        <v/>
      </c>
      <c r="H1820" s="68">
        <v>3.770</v>
      </c>
      <c r="I1820" s="69">
        <f>ROUND(PRODUCT(E1820:H1820,-1),2)</f>
        <v>-8.18</v>
      </c>
      <c r="J1820" s="32">
        <v/>
      </c>
      <c r="K1820" s="32">
        <f/>
        <v/>
      </c>
      <c r="L1820" s="32" t="s">
        <v/>
      </c>
      <c r="M1820" s="32" t="s">
        <v>10184</v>
      </c>
      <c r="N1820" s="32" t="s">
        <v/>
      </c>
      <!--$VAR_NUOVA_CELLA_PREZZI$-->
    </row>
    <row r="1821" spans="1:16" ht="10.5" customHeight="1" thickTop="1" thickBot="1">
      <c r="B1821" s="32" t="s">
        <v/>
      </c>
      <c r="C1821" s="23" t="s">
        <v/>
      </c>
      <c r="D1821" s="23" t="s">
        <v>10185</v>
      </c>
      <c r="E1821" s="32">
        <v/>
      </c>
      <c r="F1821" s="33">
        <v>21.75</v>
      </c>
      <c r="G1821" s="34">
        <v/>
      </c>
      <c r="H1821" s="35">
        <v>10.230</v>
      </c>
      <c r="I1821" s="36">
        <f>ROUND(PRODUCT(E1821:H1821),2)</f>
        <v>222.50</v>
      </c>
      <c r="J1821" s="32">
        <v/>
      </c>
      <c r="K1821" s="32">
        <f/>
        <v/>
      </c>
      <c r="L1821" s="32" t="s">
        <v/>
      </c>
      <c r="M1821" s="32" t="s">
        <v/>
      </c>
      <c r="N1821" s="32" t="s">
        <v/>
      </c>
      <!--$VAR_NUOVA_CELLA_PREZZI$-->
    </row>
    <row r="1822" spans="1:16" ht="10.5" customHeight="1" thickTop="1" thickBot="1">
      <c r="B1822" s="32" t="s">
        <v/>
      </c>
      <c r="C1822" s="23" t="s">
        <v/>
      </c>
      <c r="D1822" s="23" t="s">
        <v>10192</v>
      </c>
      <c r="E1822" s="32">
        <v/>
      </c>
      <c r="F1822" s="33">
        <v>22.05</v>
      </c>
      <c r="G1822" s="34">
        <v/>
      </c>
      <c r="H1822" s="35">
        <v>10.390</v>
      </c>
      <c r="I1822" s="36">
        <f>ROUND(PRODUCT(E1822:H1822),2)</f>
        <v>229.10</v>
      </c>
      <c r="J1822" s="32">
        <v/>
      </c>
      <c r="K1822" s="32">
        <f/>
        <v/>
      </c>
      <c r="L1822" s="32" t="s">
        <v/>
      </c>
      <c r="M1822" s="32" t="s">
        <v/>
      </c>
      <c r="N1822" s="32" t="s">
        <v/>
      </c>
      <!--$VAR_NUOVA_CELLA_PREZZI$-->
    </row>
    <row r="1823" spans="1:16" ht="10.5" customHeight="1" thickTop="1" thickBot="1">
      <c r="B1823" s="32" t="s">
        <v/>
      </c>
      <c r="C1823" s="23" t="s">
        <v/>
      </c>
      <c r="D1823" s="60" t="s">
        <v>10199</v>
      </c>
      <c r="E1823" s="65">
        <v/>
      </c>
      <c r="F1823" s="66">
        <v>2.23</v>
      </c>
      <c r="G1823" s="67">
        <v/>
      </c>
      <c r="H1823" s="68">
        <v>2.700</v>
      </c>
      <c r="I1823" s="69">
        <f>ROUND(PRODUCT(E1823:H1823,-1),2)</f>
        <v>-6.02</v>
      </c>
      <c r="J1823" s="32">
        <v/>
      </c>
      <c r="K1823" s="32">
        <f/>
        <v/>
      </c>
      <c r="L1823" s="32" t="s">
        <v/>
      </c>
      <c r="M1823" s="32" t="s">
        <v>10206</v>
      </c>
      <c r="N1823" s="32" t="s">
        <v/>
      </c>
      <!--$VAR_NUOVA_CELLA_PREZZI$-->
    </row>
    <row r="1824" spans="1:16" ht="10.5" customHeight="1" thickTop="1" thickBot="1">
      <c r="B1824" s="32" t="s">
        <v/>
      </c>
      <c r="C1824" s="23" t="s">
        <v/>
      </c>
      <c r="D1824" s="23" t="s">
        <v>10207</v>
      </c>
      <c r="E1824" s="32">
        <v/>
      </c>
      <c r="F1824" s="33">
        <v>21.63</v>
      </c>
      <c r="G1824" s="34">
        <v/>
      </c>
      <c r="H1824" s="35">
        <v>10.390</v>
      </c>
      <c r="I1824" s="36">
        <f>ROUND(PRODUCT(E1824:H1824),2)</f>
        <v>224.74</v>
      </c>
      <c r="J1824" s="32">
        <v/>
      </c>
      <c r="K1824" s="32">
        <f/>
        <v/>
      </c>
      <c r="L1824" s="32" t="s">
        <v/>
      </c>
      <c r="M1824" s="32" t="s">
        <v/>
      </c>
      <c r="N1824" s="32" t="s">
        <v/>
      </c>
      <!--$VAR_NUOVA_CELLA_PREZZI$-->
    </row>
    <row r="1825" spans="1:16" ht="10.5" customHeight="1" thickTop="1" thickBot="1">
      <c r="B1825" s="32" t="s">
        <v/>
      </c>
      <c r="C1825" s="23" t="s">
        <v/>
      </c>
      <c r="D1825" s="32" t="s">
        <v/>
      </c>
      <c r="E1825" s="32">
        <v/>
      </c>
      <c r="F1825" s="33">
        <v/>
      </c>
      <c r="G1825" s="34">
        <v/>
      </c>
      <c r="H1825" s="35">
        <v/>
      </c>
      <c r="I1825" s="36">
        <f/>
        <v/>
      </c>
      <c r="J1825" s="32">
        <v/>
      </c>
      <c r="K1825" s="32">
        <f/>
        <v/>
      </c>
      <c r="L1825" s="32" t="s">
        <v/>
      </c>
      <c r="M1825" s="32" t="s">
        <v/>
      </c>
      <c r="N1825" s="32" t="s">
        <v>10214</v>
      </c>
      <!--$VAR_NUOVA_CELLA_PREZZI$-->
    </row>
    <row r="1826" spans="1:16" ht="10.5" customHeight="1" thickTop="1" thickBot="1">
      <c r="B1826" s="32" t="s">
        <v/>
      </c>
      <c r="C1826" s="23" t="s">
        <v/>
      </c>
      <c r="D1826" s="32" t="s">
        <v>10215</v>
      </c>
      <c r="E1826" s="32">
        <v/>
      </c>
      <c r="F1826" s="33">
        <v/>
      </c>
      <c r="G1826" s="34">
        <v/>
      </c>
      <c r="H1826" s="35">
        <v/>
      </c>
      <c r="I1826" s="36">
        <f>ROUND(SUM(I1817:I1825),2)</f>
        <v>885.92</v>
      </c>
      <c r="J1826" s="32">
        <v>8.49</v>
      </c>
      <c r="K1826" s="32">
        <f>ROUND(PRODUCT(I1826:J1826),2)</f>
        <v>7521.46</v>
      </c>
      <c r="L1826" s="32" t="s">
        <v/>
      </c>
      <c r="M1826" s="32" t="s">
        <v/>
      </c>
      <c r="N1826" s="32" t="s">
        <v/>
      </c>
      <!--$VAR_NUOVA_CELLA_PREZZI$-->
    </row>
    <row r="1827" spans="1:16" ht="10.5" customHeight="1" thickTop="1" thickBot="1">
      <c r="B1827" s="32" t="s">
        <v/>
      </c>
      <c r="C1827" s="23" t="s">
        <v/>
      </c>
      <c r="D1827" s="32" t="s">
        <v>10221</v>
      </c>
      <c r="E1827" s="32">
        <v/>
      </c>
      <c r="F1827" s="33">
        <v/>
      </c>
      <c r="G1827" s="34">
        <v/>
      </c>
      <c r="H1827" s="35">
        <v/>
      </c>
      <c r="I1827" s="36">
        <f/>
        <v/>
      </c>
      <c r="J1827" s="32">
        <v/>
      </c>
      <c r="K1827" s="32">
        <f/>
        <v/>
      </c>
      <c r="L1827" s="32" t="s">
        <v/>
      </c>
      <c r="M1827" s="32" t="s">
        <v/>
      </c>
      <c r="N1827" s="32" t="s">
        <v/>
      </c>
      <!--$VAR_NUOVA_CELLA_PREZZI$-->
    </row>
    <row r="1828" spans="1:16" ht="53.5" customHeight="1" thickTop="1" thickBot="1">
      <c r="B1828" s="32" t="s">
        <v>10222</v>
      </c>
      <c r="C1828" s="23" t="s">
        <v>10223</v>
      </c>
      <c r="D1828" s="62" t="s">
        <v>10224</v>
      </c>
      <c r="E1828" s="32">
        <v/>
      </c>
      <c r="F1828" s="33">
        <v/>
      </c>
      <c r="G1828" s="34">
        <v/>
      </c>
      <c r="H1828" s="35">
        <v/>
      </c>
      <c r="I1828" s="36">
        <f/>
        <v/>
      </c>
      <c r="J1828" s="32">
        <v/>
      </c>
      <c r="K1828" s="32">
        <f/>
        <v/>
      </c>
      <c r="L1828" s="32" t="s">
        <v/>
      </c>
      <c r="M1828" s="32" t="s">
        <v/>
      </c>
      <c r="N1828" s="32" t="s">
        <v/>
      </c>
      <!--$VAR_NUOVA_CELLA_PREZZI$-->
    </row>
    <row r="1829" spans="1:16" ht="10.5" customHeight="1" thickTop="1" thickBot="1">
      <c r="B1829" s="32" t="s">
        <v/>
      </c>
      <c r="C1829" s="23" t="s">
        <v/>
      </c>
      <c r="D1829" s="23" t="s">
        <v>10225</v>
      </c>
      <c r="E1829" s="32">
        <v/>
      </c>
      <c r="F1829" s="33">
        <v/>
      </c>
      <c r="G1829" s="34">
        <v/>
      </c>
      <c r="H1829" s="35">
        <v/>
      </c>
      <c r="I1829" s="36">
        <f/>
        <v/>
      </c>
      <c r="J1829" s="32">
        <v/>
      </c>
      <c r="K1829" s="32">
        <f/>
        <v/>
      </c>
      <c r="L1829" s="32" t="s">
        <v/>
      </c>
      <c r="M1829" s="32" t="s">
        <v/>
      </c>
      <c r="N1829" s="32" t="s">
        <v/>
      </c>
      <!--$VAR_NUOVA_CELLA_PREZZI$-->
    </row>
    <row r="1830" spans="1:16" ht="10.5" customHeight="1" thickTop="1" thickBot="1">
      <c r="B1830" s="32" t="s">
        <v/>
      </c>
      <c r="C1830" s="23" t="s">
        <v/>
      </c>
      <c r="D1830" s="23" t="s">
        <v>10226</v>
      </c>
      <c r="E1830" s="32">
        <v/>
      </c>
      <c r="F1830" s="33">
        <v/>
      </c>
      <c r="G1830" s="34">
        <v/>
      </c>
      <c r="H1830" s="35">
        <v>0</v>
      </c>
      <c r="I1830" s="36">
        <f>ROUND(PRODUCT(E1830:H1830),2)</f>
        <v>0.00</v>
      </c>
      <c r="J1830" s="32">
        <v/>
      </c>
      <c r="K1830" s="32">
        <f/>
        <v/>
      </c>
      <c r="L1830" s="32" t="s">
        <v/>
      </c>
      <c r="M1830" s="32" t="s">
        <v/>
      </c>
      <c r="N1830" s="32" t="s">
        <v/>
      </c>
      <!--$VAR_NUOVA_CELLA_PREZZI$-->
    </row>
    <row r="1831" spans="1:16" ht="10.5" customHeight="1" thickTop="1" thickBot="1">
      <c r="B1831" s="32" t="s">
        <v/>
      </c>
      <c r="C1831" s="23" t="s">
        <v/>
      </c>
      <c r="D1831" s="23" t="s">
        <v>10233</v>
      </c>
      <c r="E1831" s="32">
        <v/>
      </c>
      <c r="F1831" s="33">
        <v/>
      </c>
      <c r="G1831" s="34">
        <v/>
      </c>
      <c r="H1831" s="35">
        <v>0</v>
      </c>
      <c r="I1831" s="36">
        <f>ROUND(PRODUCT(E1831:H1831),2)</f>
        <v>0.00</v>
      </c>
      <c r="J1831" s="32">
        <v/>
      </c>
      <c r="K1831" s="32">
        <f/>
        <v/>
      </c>
      <c r="L1831" s="32" t="s">
        <v/>
      </c>
      <c r="M1831" s="32" t="s">
        <v/>
      </c>
      <c r="N1831" s="32" t="s">
        <v/>
      </c>
      <!--$VAR_NUOVA_CELLA_PREZZI$-->
    </row>
    <row r="1832" spans="1:16" ht="10.5" customHeight="1" thickTop="1" thickBot="1">
      <c r="B1832" s="32" t="s">
        <v/>
      </c>
      <c r="C1832" s="23" t="s">
        <v/>
      </c>
      <c r="D1832" s="23" t="s">
        <v>10240</v>
      </c>
      <c r="E1832" s="32">
        <v>0.20</v>
      </c>
      <c r="F1832" s="33">
        <v/>
      </c>
      <c r="G1832" s="34">
        <v/>
      </c>
      <c r="H1832" s="35">
        <v/>
      </c>
      <c r="I1832" s="36">
        <f>ROUND(PRODUCT(E1832:H1832,885.92),2)</f>
        <v>177.18</v>
      </c>
      <c r="J1832" s="32">
        <v/>
      </c>
      <c r="K1832" s="32">
        <f/>
        <v/>
      </c>
      <c r="L1832" s="32" t="s">
        <v/>
      </c>
      <c r="M1832" s="32" t="s">
        <v/>
      </c>
      <c r="N1832" s="32" t="s">
        <v/>
      </c>
      <!--$VAR_NUOVA_CELLA_PREZZI$-->
    </row>
    <row r="1833" spans="1:16" ht="10.5" customHeight="1" thickTop="1" thickBot="1">
      <c r="B1833" s="32" t="s">
        <v/>
      </c>
      <c r="C1833" s="23" t="s">
        <v/>
      </c>
      <c r="D1833" s="32" t="s">
        <v/>
      </c>
      <c r="E1833" s="32">
        <v/>
      </c>
      <c r="F1833" s="33">
        <v/>
      </c>
      <c r="G1833" s="34">
        <v/>
      </c>
      <c r="H1833" s="35">
        <v/>
      </c>
      <c r="I1833" s="36">
        <f/>
        <v/>
      </c>
      <c r="J1833" s="32">
        <v/>
      </c>
      <c r="K1833" s="32">
        <f/>
        <v/>
      </c>
      <c r="L1833" s="32" t="s">
        <v/>
      </c>
      <c r="M1833" s="32" t="s">
        <v/>
      </c>
      <c r="N1833" s="32" t="s">
        <v>10247</v>
      </c>
      <!--$VAR_NUOVA_CELLA_PREZZI$-->
    </row>
    <row r="1834" spans="1:16" ht="10.5" customHeight="1" thickTop="1" thickBot="1">
      <c r="B1834" s="32" t="s">
        <v/>
      </c>
      <c r="C1834" s="23" t="s">
        <v/>
      </c>
      <c r="D1834" s="32" t="s">
        <v>10248</v>
      </c>
      <c r="E1834" s="32">
        <v/>
      </c>
      <c r="F1834" s="33">
        <v/>
      </c>
      <c r="G1834" s="34">
        <v/>
      </c>
      <c r="H1834" s="35">
        <v/>
      </c>
      <c r="I1834" s="36">
        <f>ROUND(SUM(I1829:I1833),2)</f>
        <v>177.18</v>
      </c>
      <c r="J1834" s="32">
        <v>64.99</v>
      </c>
      <c r="K1834" s="32">
        <f>ROUND(PRODUCT(I1834:J1834),2)</f>
        <v>11514.93</v>
      </c>
      <c r="L1834" s="32" t="s">
        <v/>
      </c>
      <c r="M1834" s="32" t="s">
        <v/>
      </c>
      <c r="N1834" s="32" t="s">
        <v/>
      </c>
      <!--$VAR_NUOVA_CELLA_PREZZI$-->
    </row>
    <row r="1835" spans="1:16" ht="10.5" customHeight="1" thickTop="1" thickBot="1">
      <c r="B1835" s="32" t="s">
        <v/>
      </c>
      <c r="C1835" s="23" t="s">
        <v/>
      </c>
      <c r="D1835" s="32" t="s">
        <v>10254</v>
      </c>
      <c r="E1835" s="32">
        <v/>
      </c>
      <c r="F1835" s="33">
        <v/>
      </c>
      <c r="G1835" s="34">
        <v/>
      </c>
      <c r="H1835" s="35">
        <v/>
      </c>
      <c r="I1835" s="36">
        <f/>
        <v/>
      </c>
      <c r="J1835" s="32">
        <v/>
      </c>
      <c r="K1835" s="32">
        <f/>
        <v/>
      </c>
      <c r="L1835" s="32" t="s">
        <v/>
      </c>
      <c r="M1835" s="32" t="s">
        <v/>
      </c>
      <c r="N1835" s="32" t="s">
        <v/>
      </c>
      <!--$VAR_NUOVA_CELLA_PREZZI$-->
    </row>
    <row r="1836" spans="1:16" ht="23.1666666666667" customHeight="1" thickTop="1" thickBot="1">
      <c r="B1836" s="32" t="s">
        <v>10255</v>
      </c>
      <c r="C1836" s="23" t="s">
        <v>10256</v>
      </c>
      <c r="D1836" s="62" t="s">
        <v>10257</v>
      </c>
      <c r="E1836" s="32">
        <v/>
      </c>
      <c r="F1836" s="33">
        <v/>
      </c>
      <c r="G1836" s="34">
        <v/>
      </c>
      <c r="H1836" s="35">
        <v/>
      </c>
      <c r="I1836" s="36">
        <f/>
        <v/>
      </c>
      <c r="J1836" s="32">
        <v/>
      </c>
      <c r="K1836" s="32">
        <f/>
        <v/>
      </c>
      <c r="L1836" s="32" t="s">
        <v/>
      </c>
      <c r="M1836" s="32" t="s">
        <v/>
      </c>
      <c r="N1836" s="32" t="s">
        <v/>
      </c>
      <!--$VAR_NUOVA_CELLA_PREZZI$-->
    </row>
    <row r="1837" spans="1:16" ht="10.5" customHeight="1" thickTop="1" thickBot="1">
      <c r="B1837" s="32" t="s">
        <v/>
      </c>
      <c r="C1837" s="23" t="s">
        <v/>
      </c>
      <c r="D1837" s="23" t="s">
        <v>10258</v>
      </c>
      <c r="E1837" s="32">
        <v/>
      </c>
      <c r="F1837" s="33">
        <v/>
      </c>
      <c r="G1837" s="34">
        <v/>
      </c>
      <c r="H1837" s="35">
        <v/>
      </c>
      <c r="I1837" s="36">
        <f/>
        <v/>
      </c>
      <c r="J1837" s="32">
        <v/>
      </c>
      <c r="K1837" s="32">
        <f/>
        <v/>
      </c>
      <c r="L1837" s="32" t="s">
        <v/>
      </c>
      <c r="M1837" s="32" t="s">
        <v/>
      </c>
      <c r="N1837" s="32" t="s">
        <v/>
      </c>
      <!--$VAR_NUOVA_CELLA_PREZZI$-->
    </row>
    <row r="1838" spans="1:16" ht="10.5" customHeight="1" thickTop="1" thickBot="1">
      <c r="B1838" s="32" t="s">
        <v/>
      </c>
      <c r="C1838" s="23" t="s">
        <v/>
      </c>
      <c r="D1838" s="23" t="s">
        <v>10259</v>
      </c>
      <c r="E1838" s="32">
        <v/>
      </c>
      <c r="F1838" s="33">
        <v/>
      </c>
      <c r="G1838" s="34">
        <v/>
      </c>
      <c r="H1838" s="35">
        <v>0</v>
      </c>
      <c r="I1838" s="36">
        <f>ROUND(PRODUCT(E1838:H1838),2)</f>
        <v>0.00</v>
      </c>
      <c r="J1838" s="32">
        <v/>
      </c>
      <c r="K1838" s="32">
        <f/>
        <v/>
      </c>
      <c r="L1838" s="32" t="s">
        <v/>
      </c>
      <c r="M1838" s="32" t="s">
        <v/>
      </c>
      <c r="N1838" s="32" t="s">
        <v/>
      </c>
      <!--$VAR_NUOVA_CELLA_PREZZI$-->
    </row>
    <row r="1839" spans="1:16" ht="10.5" customHeight="1" thickTop="1" thickBot="1">
      <c r="B1839" s="32" t="s">
        <v/>
      </c>
      <c r="C1839" s="23" t="s">
        <v/>
      </c>
      <c r="D1839" s="23" t="s">
        <v>10266</v>
      </c>
      <c r="E1839" s="32">
        <v/>
      </c>
      <c r="F1839" s="33">
        <v/>
      </c>
      <c r="G1839" s="34">
        <v/>
      </c>
      <c r="H1839" s="35">
        <v/>
      </c>
      <c r="I1839" s="36">
        <f>ROUND(PRODUCT(E1839:H1839,177.18),2)</f>
        <v>177.18</v>
      </c>
      <c r="J1839" s="32">
        <v/>
      </c>
      <c r="K1839" s="32">
        <f/>
        <v/>
      </c>
      <c r="L1839" s="32" t="s">
        <v/>
      </c>
      <c r="M1839" s="32" t="s">
        <v/>
      </c>
      <c r="N1839" s="32" t="s">
        <v/>
      </c>
      <!--$VAR_NUOVA_CELLA_PREZZI$-->
    </row>
    <row r="1840" spans="1:16" ht="10.5" customHeight="1" thickTop="1" thickBot="1">
      <c r="B1840" s="32" t="s">
        <v/>
      </c>
      <c r="C1840" s="23" t="s">
        <v/>
      </c>
      <c r="D1840" s="32" t="s">
        <v/>
      </c>
      <c r="E1840" s="32">
        <v/>
      </c>
      <c r="F1840" s="33">
        <v/>
      </c>
      <c r="G1840" s="34">
        <v/>
      </c>
      <c r="H1840" s="35">
        <v/>
      </c>
      <c r="I1840" s="36">
        <f/>
        <v/>
      </c>
      <c r="J1840" s="32">
        <v/>
      </c>
      <c r="K1840" s="32">
        <f/>
        <v/>
      </c>
      <c r="L1840" s="32" t="s">
        <v/>
      </c>
      <c r="M1840" s="32" t="s">
        <v/>
      </c>
      <c r="N1840" s="32" t="s">
        <v>10273</v>
      </c>
      <!--$VAR_NUOVA_CELLA_PREZZI$-->
    </row>
    <row r="1841" spans="1:16" ht="10.5" customHeight="1" thickTop="1" thickBot="1">
      <c r="B1841" s="32" t="s">
        <v/>
      </c>
      <c r="C1841" s="23" t="s">
        <v/>
      </c>
      <c r="D1841" s="32" t="s">
        <v>10274</v>
      </c>
      <c r="E1841" s="32">
        <v/>
      </c>
      <c r="F1841" s="33">
        <v/>
      </c>
      <c r="G1841" s="34">
        <v/>
      </c>
      <c r="H1841" s="35">
        <v/>
      </c>
      <c r="I1841" s="36">
        <f>ROUND(SUM(I1837:I1840),2)</f>
        <v>177.18</v>
      </c>
      <c r="J1841" s="32">
        <v>33.72</v>
      </c>
      <c r="K1841" s="32">
        <f>ROUND(PRODUCT(I1841:J1841),2)</f>
        <v>5974.51</v>
      </c>
      <c r="L1841" s="32" t="s">
        <v/>
      </c>
      <c r="M1841" s="32" t="s">
        <v/>
      </c>
      <c r="N1841" s="32" t="s">
        <v/>
      </c>
      <!--$VAR_NUOVA_CELLA_PREZZI$-->
    </row>
    <row r="1842" spans="1:16" ht="10.5" customHeight="1" thickTop="1" thickBot="1">
      <c r="B1842" s="32" t="s">
        <v/>
      </c>
      <c r="C1842" s="23" t="s">
        <v/>
      </c>
      <c r="D1842" s="32" t="s">
        <v>10280</v>
      </c>
      <c r="E1842" s="32">
        <v/>
      </c>
      <c r="F1842" s="33">
        <v/>
      </c>
      <c r="G1842" s="34">
        <v/>
      </c>
      <c r="H1842" s="35">
        <v/>
      </c>
      <c r="I1842" s="36">
        <f/>
        <v/>
      </c>
      <c r="J1842" s="32">
        <v/>
      </c>
      <c r="K1842" s="32">
        <f/>
        <v/>
      </c>
      <c r="L1842" s="32" t="s">
        <v/>
      </c>
      <c r="M1842" s="32" t="s">
        <v/>
      </c>
      <c r="N1842" s="32" t="s">
        <v/>
      </c>
      <!--$VAR_NUOVA_CELLA_PREZZI$-->
    </row>
    <row r="1843" spans="1:16" ht="227.833333333333" customHeight="1" thickTop="1" thickBot="1">
      <c r="B1843" s="32" t="s">
        <v>10281</v>
      </c>
      <c r="C1843" s="23" t="s">
        <v>10282</v>
      </c>
      <c r="D1843" s="62" t="s">
        <v>10283</v>
      </c>
      <c r="E1843" s="32">
        <v/>
      </c>
      <c r="F1843" s="33">
        <v/>
      </c>
      <c r="G1843" s="34">
        <v/>
      </c>
      <c r="H1843" s="35">
        <v/>
      </c>
      <c r="I1843" s="36">
        <f/>
        <v/>
      </c>
      <c r="J1843" s="32">
        <v/>
      </c>
      <c r="K1843" s="32">
        <f/>
        <v/>
      </c>
      <c r="L1843" s="32" t="s">
        <v/>
      </c>
      <c r="M1843" s="32" t="s">
        <v/>
      </c>
      <c r="N1843" s="32" t="s">
        <v/>
      </c>
      <!--$VAR_NUOVA_CELLA_PREZZI$-->
    </row>
    <row r="1844" spans="1:16" ht="10.5" customHeight="1" thickTop="1" thickBot="1">
      <c r="B1844" s="32" t="s">
        <v/>
      </c>
      <c r="C1844" s="23" t="s">
        <v/>
      </c>
      <c r="D1844" s="23" t="s">
        <v>10284</v>
      </c>
      <c r="E1844" s="32">
        <v/>
      </c>
      <c r="F1844" s="33">
        <v/>
      </c>
      <c r="G1844" s="34">
        <v/>
      </c>
      <c r="H1844" s="35">
        <v/>
      </c>
      <c r="I1844" s="36">
        <f/>
        <v/>
      </c>
      <c r="J1844" s="32">
        <v/>
      </c>
      <c r="K1844" s="32">
        <f/>
        <v/>
      </c>
      <c r="L1844" s="32" t="s">
        <v/>
      </c>
      <c r="M1844" s="32" t="s">
        <v/>
      </c>
      <c r="N1844" s="32" t="s">
        <v/>
      </c>
      <!--$VAR_NUOVA_CELLA_PREZZI$-->
    </row>
    <row r="1845" spans="1:16" ht="10.5" customHeight="1" thickTop="1" thickBot="1">
      <c r="B1845" s="32" t="s">
        <v/>
      </c>
      <c r="C1845" s="23" t="s">
        <v/>
      </c>
      <c r="D1845" s="23" t="s">
        <v>10285</v>
      </c>
      <c r="E1845" s="32">
        <v/>
      </c>
      <c r="F1845" s="33">
        <v/>
      </c>
      <c r="G1845" s="34">
        <v/>
      </c>
      <c r="H1845" s="35">
        <v>0</v>
      </c>
      <c r="I1845" s="36">
        <f>ROUND(PRODUCT(E1845:H1845),2)</f>
        <v>0.00</v>
      </c>
      <c r="J1845" s="32">
        <v/>
      </c>
      <c r="K1845" s="32">
        <f/>
        <v/>
      </c>
      <c r="L1845" s="32" t="s">
        <v/>
      </c>
      <c r="M1845" s="32" t="s">
        <v/>
      </c>
      <c r="N1845" s="32" t="s">
        <v/>
      </c>
      <!--$VAR_NUOVA_CELLA_PREZZI$-->
    </row>
    <row r="1846" spans="1:16" ht="10.5" customHeight="1" thickTop="1" thickBot="1">
      <c r="B1846" s="32" t="s">
        <v/>
      </c>
      <c r="C1846" s="23" t="s">
        <v/>
      </c>
      <c r="D1846" s="23" t="s">
        <v>10292</v>
      </c>
      <c r="E1846" s="32">
        <v/>
      </c>
      <c r="F1846" s="33">
        <v/>
      </c>
      <c r="G1846" s="34">
        <v/>
      </c>
      <c r="H1846" s="35">
        <v/>
      </c>
      <c r="I1846" s="36">
        <f>ROUND(PRODUCT(E1846:H1846,885.92),2)</f>
        <v>885.92</v>
      </c>
      <c r="J1846" s="32">
        <v/>
      </c>
      <c r="K1846" s="32">
        <f/>
        <v/>
      </c>
      <c r="L1846" s="32" t="s">
        <v/>
      </c>
      <c r="M1846" s="32" t="s">
        <v/>
      </c>
      <c r="N1846" s="32" t="s">
        <v/>
      </c>
      <!--$VAR_NUOVA_CELLA_PREZZI$-->
    </row>
    <row r="1847" spans="1:16" ht="10.5" customHeight="1" thickTop="1" thickBot="1">
      <c r="B1847" s="32" t="s">
        <v/>
      </c>
      <c r="C1847" s="23" t="s">
        <v/>
      </c>
      <c r="D1847" s="32" t="s">
        <v/>
      </c>
      <c r="E1847" s="32">
        <v/>
      </c>
      <c r="F1847" s="33">
        <v/>
      </c>
      <c r="G1847" s="34">
        <v/>
      </c>
      <c r="H1847" s="35">
        <v/>
      </c>
      <c r="I1847" s="36">
        <f/>
        <v/>
      </c>
      <c r="J1847" s="32">
        <v/>
      </c>
      <c r="K1847" s="32">
        <f/>
        <v/>
      </c>
      <c r="L1847" s="32" t="s">
        <v/>
      </c>
      <c r="M1847" s="32" t="s">
        <v/>
      </c>
      <c r="N1847" s="32" t="s">
        <v>10299</v>
      </c>
      <!--$VAR_NUOVA_CELLA_PREZZI$-->
    </row>
    <row r="1848" spans="1:16" ht="10.5" customHeight="1" thickTop="1" thickBot="1">
      <c r="B1848" s="32" t="s">
        <v/>
      </c>
      <c r="C1848" s="23" t="s">
        <v/>
      </c>
      <c r="D1848" s="32" t="s">
        <v>10300</v>
      </c>
      <c r="E1848" s="32">
        <v/>
      </c>
      <c r="F1848" s="33">
        <v/>
      </c>
      <c r="G1848" s="34">
        <v/>
      </c>
      <c r="H1848" s="35">
        <v/>
      </c>
      <c r="I1848" s="36">
        <f>ROUND(SUM(I1844:I1847),2)</f>
        <v>885.92</v>
      </c>
      <c r="J1848" s="32">
        <v>62.89</v>
      </c>
      <c r="K1848" s="32">
        <f>ROUND(PRODUCT(I1848:J1848),2)</f>
        <v>55715.51</v>
      </c>
      <c r="L1848" s="32" t="s">
        <v/>
      </c>
      <c r="M1848" s="32" t="s">
        <v/>
      </c>
      <c r="N1848" s="32" t="s">
        <v/>
      </c>
      <!--$VAR_NUOVA_CELLA_PREZZI$-->
    </row>
    <row r="1849" spans="1:16" ht="10.5" customHeight="1" thickTop="1" thickBot="1">
      <c r="B1849" s="32" t="s">
        <v/>
      </c>
      <c r="C1849" s="23" t="s">
        <v/>
      </c>
      <c r="D1849" s="32" t="s">
        <v>10306</v>
      </c>
      <c r="E1849" s="32">
        <v/>
      </c>
      <c r="F1849" s="33">
        <v/>
      </c>
      <c r="G1849" s="34">
        <v/>
      </c>
      <c r="H1849" s="35">
        <v/>
      </c>
      <c r="I1849" s="36">
        <f/>
        <v/>
      </c>
      <c r="J1849" s="32">
        <v/>
      </c>
      <c r="K1849" s="32">
        <f/>
        <v/>
      </c>
      <c r="L1849" s="32" t="s">
        <v/>
      </c>
      <c r="M1849" s="32" t="s">
        <v/>
      </c>
      <c r="N1849" s="32" t="s">
        <v/>
      </c>
      <!--$VAR_NUOVA_CELLA_PREZZI$-->
    </row>
    <row r="1850" spans="1:16" ht="107.333333333333" customHeight="1" thickTop="1" thickBot="1">
      <c r="B1850" s="32" t="s">
        <v>10307</v>
      </c>
      <c r="C1850" s="23" t="s">
        <v>10308</v>
      </c>
      <c r="D1850" s="62" t="s">
        <v>10309</v>
      </c>
      <c r="E1850" s="32">
        <v/>
      </c>
      <c r="F1850" s="33">
        <v/>
      </c>
      <c r="G1850" s="34">
        <v/>
      </c>
      <c r="H1850" s="35">
        <v/>
      </c>
      <c r="I1850" s="36">
        <f/>
        <v/>
      </c>
      <c r="J1850" s="32">
        <v/>
      </c>
      <c r="K1850" s="32">
        <f/>
        <v/>
      </c>
      <c r="L1850" s="32" t="s">
        <v/>
      </c>
      <c r="M1850" s="32" t="s">
        <v/>
      </c>
      <c r="N1850" s="32" t="s">
        <v/>
      </c>
      <!--$VAR_NUOVA_CELLA_PREZZI$-->
    </row>
    <row r="1851" spans="1:16" ht="10.5" customHeight="1" thickTop="1" thickBot="1">
      <c r="B1851" s="32" t="s">
        <v/>
      </c>
      <c r="C1851" s="23" t="s">
        <v/>
      </c>
      <c r="D1851" s="23" t="s">
        <v>10310</v>
      </c>
      <c r="E1851" s="32">
        <v/>
      </c>
      <c r="F1851" s="33">
        <v/>
      </c>
      <c r="G1851" s="34">
        <v/>
      </c>
      <c r="H1851" s="35">
        <v/>
      </c>
      <c r="I1851" s="36">
        <f/>
        <v/>
      </c>
      <c r="J1851" s="32">
        <v/>
      </c>
      <c r="K1851" s="32">
        <f/>
        <v/>
      </c>
      <c r="L1851" s="32" t="s">
        <v/>
      </c>
      <c r="M1851" s="32" t="s">
        <v/>
      </c>
      <c r="N1851" s="32" t="s">
        <v/>
      </c>
      <!--$VAR_NUOVA_CELLA_PREZZI$-->
    </row>
    <row r="1852" spans="1:16" ht="10.5" customHeight="1" thickTop="1" thickBot="1">
      <c r="B1852" s="32" t="s">
        <v/>
      </c>
      <c r="C1852" s="23" t="s">
        <v/>
      </c>
      <c r="D1852" s="23" t="s">
        <v>10311</v>
      </c>
      <c r="E1852" s="32">
        <v/>
      </c>
      <c r="F1852" s="33">
        <v/>
      </c>
      <c r="G1852" s="34">
        <v/>
      </c>
      <c r="H1852" s="35">
        <v>0</v>
      </c>
      <c r="I1852" s="36">
        <f>ROUND(PRODUCT(E1852:H1852),2)</f>
        <v>0.00</v>
      </c>
      <c r="J1852" s="32">
        <v/>
      </c>
      <c r="K1852" s="32">
        <f/>
        <v/>
      </c>
      <c r="L1852" s="32" t="s">
        <v/>
      </c>
      <c r="M1852" s="32" t="s">
        <v/>
      </c>
      <c r="N1852" s="32" t="s">
        <v/>
      </c>
      <!--$VAR_NUOVA_CELLA_PREZZI$-->
    </row>
    <row r="1853" spans="1:16" ht="10.5" customHeight="1" thickTop="1" thickBot="1">
      <c r="B1853" s="32" t="s">
        <v/>
      </c>
      <c r="C1853" s="23" t="s">
        <v/>
      </c>
      <c r="D1853" s="23" t="s">
        <v>10318</v>
      </c>
      <c r="E1853" s="32">
        <v>206.00</v>
      </c>
      <c r="F1853" s="33">
        <v/>
      </c>
      <c r="G1853" s="34">
        <v/>
      </c>
      <c r="H1853" s="35">
        <v/>
      </c>
      <c r="I1853" s="36">
        <f>ROUND(PRODUCT(E1853:H1853),2)</f>
        <v>206.00</v>
      </c>
      <c r="J1853" s="32">
        <v/>
      </c>
      <c r="K1853" s="32">
        <f/>
        <v/>
      </c>
      <c r="L1853" s="32" t="s">
        <v/>
      </c>
      <c r="M1853" s="32" t="s">
        <v/>
      </c>
      <c r="N1853" s="32" t="s">
        <v/>
      </c>
      <!--$VAR_NUOVA_CELLA_PREZZI$-->
    </row>
    <row r="1854" spans="1:16" ht="10.5" customHeight="1" thickTop="1" thickBot="1">
      <c r="B1854" s="32" t="s">
        <v/>
      </c>
      <c r="C1854" s="23" t="s">
        <v/>
      </c>
      <c r="D1854" s="32" t="s">
        <v/>
      </c>
      <c r="E1854" s="32">
        <v/>
      </c>
      <c r="F1854" s="33">
        <v/>
      </c>
      <c r="G1854" s="34">
        <v/>
      </c>
      <c r="H1854" s="35">
        <v/>
      </c>
      <c r="I1854" s="36">
        <f/>
        <v/>
      </c>
      <c r="J1854" s="32">
        <v/>
      </c>
      <c r="K1854" s="32">
        <f/>
        <v/>
      </c>
      <c r="L1854" s="32" t="s">
        <v/>
      </c>
      <c r="M1854" s="32" t="s">
        <v/>
      </c>
      <c r="N1854" s="32" t="s">
        <v>10325</v>
      </c>
      <!--$VAR_NUOVA_CELLA_PREZZI$-->
    </row>
    <row r="1855" spans="1:16" ht="10.5" customHeight="1" thickTop="1" thickBot="1">
      <c r="B1855" s="32" t="s">
        <v/>
      </c>
      <c r="C1855" s="23" t="s">
        <v/>
      </c>
      <c r="D1855" s="32" t="s">
        <v>10326</v>
      </c>
      <c r="E1855" s="32">
        <v/>
      </c>
      <c r="F1855" s="33">
        <v/>
      </c>
      <c r="G1855" s="34">
        <v/>
      </c>
      <c r="H1855" s="35">
        <v/>
      </c>
      <c r="I1855" s="36">
        <f>ROUND(SUM(I1851:I1854),2)</f>
        <v>206.00</v>
      </c>
      <c r="J1855" s="32">
        <v>74.95</v>
      </c>
      <c r="K1855" s="32">
        <f>ROUND(PRODUCT(I1855:J1855),2)</f>
        <v>15439.70</v>
      </c>
      <c r="L1855" s="32" t="s">
        <v/>
      </c>
      <c r="M1855" s="32" t="s">
        <v/>
      </c>
      <c r="N1855" s="32" t="s">
        <v/>
      </c>
      <!--$VAR_NUOVA_CELLA_PREZZI$-->
    </row>
    <row r="1856" spans="1:16" ht="10.5" customHeight="1" thickTop="1" thickBot="1">
      <c r="B1856" s="32" t="s">
        <v/>
      </c>
      <c r="C1856" s="23" t="s">
        <v/>
      </c>
      <c r="D1856" s="32" t="s">
        <v>10332</v>
      </c>
      <c r="E1856" s="32">
        <v/>
      </c>
      <c r="F1856" s="33">
        <v/>
      </c>
      <c r="G1856" s="34">
        <v/>
      </c>
      <c r="H1856" s="35">
        <v/>
      </c>
      <c r="I1856" s="36">
        <f/>
        <v/>
      </c>
      <c r="J1856" s="32">
        <v/>
      </c>
      <c r="K1856" s="32">
        <f/>
        <v/>
      </c>
      <c r="L1856" s="32" t="s">
        <v/>
      </c>
      <c r="M1856" s="32" t="s">
        <v/>
      </c>
      <c r="N1856" s="32" t="s">
        <v/>
      </c>
      <!--$VAR_NUOVA_CELLA_PREZZI$-->
    </row>
    <row r="1857" spans="1:16" ht="350.333333333333" customHeight="1" thickTop="1" thickBot="1">
      <c r="B1857" s="32" t="s">
        <v>10333</v>
      </c>
      <c r="C1857" s="23" t="s">
        <v>10334</v>
      </c>
      <c r="D1857" s="62" t="s">
        <v>10335</v>
      </c>
      <c r="E1857" s="32">
        <v/>
      </c>
      <c r="F1857" s="33">
        <v/>
      </c>
      <c r="G1857" s="34">
        <v/>
      </c>
      <c r="H1857" s="35">
        <v/>
      </c>
      <c r="I1857" s="36">
        <f/>
        <v/>
      </c>
      <c r="J1857" s="32">
        <v/>
      </c>
      <c r="K1857" s="32">
        <f/>
        <v/>
      </c>
      <c r="L1857" s="32" t="s">
        <v/>
      </c>
      <c r="M1857" s="32" t="s">
        <v/>
      </c>
      <c r="N1857" s="32" t="s">
        <v/>
      </c>
      <!--$VAR_NUOVA_CELLA_PREZZI$-->
    </row>
    <row r="1858" spans="1:16" ht="10.5" customHeight="1" thickTop="1" thickBot="1">
      <c r="B1858" s="32" t="s">
        <v/>
      </c>
      <c r="C1858" s="23" t="s">
        <v/>
      </c>
      <c r="D1858" s="23" t="s">
        <v>10336</v>
      </c>
      <c r="E1858" s="32">
        <v/>
      </c>
      <c r="F1858" s="33">
        <v/>
      </c>
      <c r="G1858" s="34">
        <v/>
      </c>
      <c r="H1858" s="35">
        <v/>
      </c>
      <c r="I1858" s="36">
        <f/>
        <v/>
      </c>
      <c r="J1858" s="32">
        <v/>
      </c>
      <c r="K1858" s="32">
        <f/>
        <v/>
      </c>
      <c r="L1858" s="32" t="s">
        <v/>
      </c>
      <c r="M1858" s="32" t="s">
        <v/>
      </c>
      <c r="N1858" s="32" t="s">
        <v/>
      </c>
      <!--$VAR_NUOVA_CELLA_PREZZI$-->
    </row>
    <row r="1859" spans="1:16" ht="10.5" customHeight="1" thickTop="1" thickBot="1">
      <c r="B1859" s="32" t="s">
        <v/>
      </c>
      <c r="C1859" s="23" t="s">
        <v/>
      </c>
      <c r="D1859" s="23" t="s">
        <v>10337</v>
      </c>
      <c r="E1859" s="32">
        <v/>
      </c>
      <c r="F1859" s="33">
        <v/>
      </c>
      <c r="G1859" s="34">
        <v/>
      </c>
      <c r="H1859" s="35">
        <v>0</v>
      </c>
      <c r="I1859" s="36">
        <f>ROUND(PRODUCT(E1859:H1859),2)</f>
        <v>0.00</v>
      </c>
      <c r="J1859" s="32">
        <v/>
      </c>
      <c r="K1859" s="32">
        <f/>
        <v/>
      </c>
      <c r="L1859" s="32" t="s">
        <v/>
      </c>
      <c r="M1859" s="32" t="s">
        <v/>
      </c>
      <c r="N1859" s="32" t="s">
        <v/>
      </c>
      <!--$VAR_NUOVA_CELLA_PREZZI$-->
    </row>
    <row r="1860" spans="1:16" ht="10.5" customHeight="1" thickTop="1" thickBot="1">
      <c r="B1860" s="32" t="s">
        <v/>
      </c>
      <c r="C1860" s="23" t="s">
        <v/>
      </c>
      <c r="D1860" s="23" t="s">
        <v>10344</v>
      </c>
      <c r="E1860" s="32">
        <v/>
      </c>
      <c r="F1860" s="33">
        <v>22.20</v>
      </c>
      <c r="G1860" s="34">
        <v/>
      </c>
      <c r="H1860" s="35">
        <v>10.780</v>
      </c>
      <c r="I1860" s="36">
        <f>ROUND(PRODUCT(E1860:H1860),2)</f>
        <v>239.32</v>
      </c>
      <c r="J1860" s="32">
        <v/>
      </c>
      <c r="K1860" s="32">
        <f/>
        <v/>
      </c>
      <c r="L1860" s="32" t="s">
        <v/>
      </c>
      <c r="M1860" s="32" t="s">
        <v/>
      </c>
      <c r="N1860" s="32" t="s">
        <v/>
      </c>
      <!--$VAR_NUOVA_CELLA_PREZZI$-->
    </row>
    <row r="1861" spans="1:16" ht="10.5" customHeight="1" thickTop="1" thickBot="1">
      <c r="B1861" s="32" t="s">
        <v/>
      </c>
      <c r="C1861" s="23" t="s">
        <v/>
      </c>
      <c r="D1861" s="60" t="s">
        <v>10351</v>
      </c>
      <c r="E1861" s="65">
        <v/>
      </c>
      <c r="F1861" s="66">
        <v>2.17</v>
      </c>
      <c r="G1861" s="67">
        <v/>
      </c>
      <c r="H1861" s="68">
        <v>3.770</v>
      </c>
      <c r="I1861" s="69">
        <f>ROUND(PRODUCT(E1861:H1861,-1),2)</f>
        <v>-8.18</v>
      </c>
      <c r="J1861" s="32">
        <v/>
      </c>
      <c r="K1861" s="32">
        <f/>
        <v/>
      </c>
      <c r="L1861" s="32" t="s">
        <v/>
      </c>
      <c r="M1861" s="32" t="s">
        <v>10358</v>
      </c>
      <c r="N1861" s="32" t="s">
        <v/>
      </c>
      <!--$VAR_NUOVA_CELLA_PREZZI$-->
    </row>
    <row r="1862" spans="1:16" ht="10.5" customHeight="1" thickTop="1" thickBot="1">
      <c r="B1862" s="32" t="s">
        <v/>
      </c>
      <c r="C1862" s="23" t="s">
        <v/>
      </c>
      <c r="D1862" s="23" t="s">
        <v>10359</v>
      </c>
      <c r="E1862" s="32">
        <v/>
      </c>
      <c r="F1862" s="33">
        <v>21.75</v>
      </c>
      <c r="G1862" s="34">
        <v/>
      </c>
      <c r="H1862" s="35">
        <v>10.930</v>
      </c>
      <c r="I1862" s="36">
        <f>ROUND(PRODUCT(E1862:H1862),2)</f>
        <v>237.73</v>
      </c>
      <c r="J1862" s="32">
        <v/>
      </c>
      <c r="K1862" s="32">
        <f/>
        <v/>
      </c>
      <c r="L1862" s="32" t="s">
        <v/>
      </c>
      <c r="M1862" s="32" t="s">
        <v/>
      </c>
      <c r="N1862" s="32" t="s">
        <v/>
      </c>
      <!--$VAR_NUOVA_CELLA_PREZZI$-->
    </row>
    <row r="1863" spans="1:16" ht="10.5" customHeight="1" thickTop="1" thickBot="1">
      <c r="B1863" s="32" t="s">
        <v/>
      </c>
      <c r="C1863" s="23" t="s">
        <v/>
      </c>
      <c r="D1863" s="23" t="s">
        <v>10366</v>
      </c>
      <c r="E1863" s="32">
        <v/>
      </c>
      <c r="F1863" s="33">
        <v>22.05</v>
      </c>
      <c r="G1863" s="34">
        <v/>
      </c>
      <c r="H1863" s="35">
        <v>11.090</v>
      </c>
      <c r="I1863" s="36">
        <f>ROUND(PRODUCT(E1863:H1863),2)</f>
        <v>244.53</v>
      </c>
      <c r="J1863" s="32">
        <v/>
      </c>
      <c r="K1863" s="32">
        <f/>
        <v/>
      </c>
      <c r="L1863" s="32" t="s">
        <v/>
      </c>
      <c r="M1863" s="32" t="s">
        <v/>
      </c>
      <c r="N1863" s="32" t="s">
        <v/>
      </c>
      <!--$VAR_NUOVA_CELLA_PREZZI$-->
    </row>
    <row r="1864" spans="1:16" ht="10.5" customHeight="1" thickTop="1" thickBot="1">
      <c r="B1864" s="32" t="s">
        <v/>
      </c>
      <c r="C1864" s="23" t="s">
        <v/>
      </c>
      <c r="D1864" s="60" t="s">
        <v>10373</v>
      </c>
      <c r="E1864" s="65">
        <v/>
      </c>
      <c r="F1864" s="66">
        <v>2.23</v>
      </c>
      <c r="G1864" s="67">
        <v/>
      </c>
      <c r="H1864" s="68">
        <v>3.400</v>
      </c>
      <c r="I1864" s="69">
        <f>ROUND(PRODUCT(E1864:H1864,-1),2)</f>
        <v>-7.58</v>
      </c>
      <c r="J1864" s="32">
        <v/>
      </c>
      <c r="K1864" s="32">
        <f/>
        <v/>
      </c>
      <c r="L1864" s="32" t="s">
        <v/>
      </c>
      <c r="M1864" s="32" t="s">
        <v>10380</v>
      </c>
      <c r="N1864" s="32" t="s">
        <v/>
      </c>
      <!--$VAR_NUOVA_CELLA_PREZZI$-->
    </row>
    <row r="1865" spans="1:16" ht="10.5" customHeight="1" thickTop="1" thickBot="1">
      <c r="B1865" s="32" t="s">
        <v/>
      </c>
      <c r="C1865" s="23" t="s">
        <v/>
      </c>
      <c r="D1865" s="23" t="s">
        <v>10381</v>
      </c>
      <c r="E1865" s="32">
        <v/>
      </c>
      <c r="F1865" s="33">
        <v>21.63</v>
      </c>
      <c r="G1865" s="34">
        <v/>
      </c>
      <c r="H1865" s="35">
        <v>11.090</v>
      </c>
      <c r="I1865" s="36">
        <f>ROUND(PRODUCT(E1865:H1865),2)</f>
        <v>239.88</v>
      </c>
      <c r="J1865" s="32">
        <v/>
      </c>
      <c r="K1865" s="32">
        <f/>
        <v/>
      </c>
      <c r="L1865" s="32" t="s">
        <v/>
      </c>
      <c r="M1865" s="32" t="s">
        <v/>
      </c>
      <c r="N1865" s="32" t="s">
        <v/>
      </c>
      <!--$VAR_NUOVA_CELLA_PREZZI$-->
    </row>
    <row r="1866" spans="1:16" ht="10.5" customHeight="1" thickTop="1" thickBot="1">
      <c r="B1866" s="32" t="s">
        <v/>
      </c>
      <c r="C1866" s="23" t="s">
        <v/>
      </c>
      <c r="D1866" s="23" t="s">
        <v>10388</v>
      </c>
      <c r="E1866" s="32">
        <v/>
      </c>
      <c r="F1866" s="33">
        <v/>
      </c>
      <c r="G1866" s="34">
        <v/>
      </c>
      <c r="H1866" s="35">
        <v>0</v>
      </c>
      <c r="I1866" s="36">
        <f>ROUND(PRODUCT(E1866:H1866),2)</f>
        <v>0.00</v>
      </c>
      <c r="J1866" s="32">
        <v/>
      </c>
      <c r="K1866" s="32">
        <f/>
        <v/>
      </c>
      <c r="L1866" s="32" t="s">
        <v/>
      </c>
      <c r="M1866" s="32" t="s">
        <v/>
      </c>
      <c r="N1866" s="32" t="s">
        <v/>
      </c>
      <!--$VAR_NUOVA_CELLA_PREZZI$-->
    </row>
    <row r="1867" spans="1:16" ht="10.5" customHeight="1" thickTop="1" thickBot="1">
      <c r="B1867" s="32" t="s">
        <v/>
      </c>
      <c r="C1867" s="23" t="s">
        <v/>
      </c>
      <c r="D1867" s="23" t="s">
        <v>10395</v>
      </c>
      <c r="E1867" s="32">
        <v/>
      </c>
      <c r="F1867" s="33">
        <v>16.00</v>
      </c>
      <c r="G1867" s="34">
        <v/>
      </c>
      <c r="H1867" s="35">
        <v>0.700</v>
      </c>
      <c r="I1867" s="36">
        <f>ROUND(PRODUCT(E1867:H1867),2)</f>
        <v>11.20</v>
      </c>
      <c r="J1867" s="32">
        <v/>
      </c>
      <c r="K1867" s="32">
        <f/>
        <v/>
      </c>
      <c r="L1867" s="32" t="s">
        <v/>
      </c>
      <c r="M1867" s="32" t="s">
        <v/>
      </c>
      <c r="N1867" s="32" t="s">
        <v/>
      </c>
      <!--$VAR_NUOVA_CELLA_PREZZI$-->
    </row>
    <row r="1868" spans="1:16" ht="10.5" customHeight="1" thickTop="1" thickBot="1">
      <c r="B1868" s="32" t="s">
        <v/>
      </c>
      <c r="C1868" s="23" t="s">
        <v/>
      </c>
      <c r="D1868" s="23" t="s">
        <v>10402</v>
      </c>
      <c r="E1868" s="32">
        <v/>
      </c>
      <c r="F1868" s="33">
        <v>11.50</v>
      </c>
      <c r="G1868" s="34">
        <v/>
      </c>
      <c r="H1868" s="35">
        <v>0.700</v>
      </c>
      <c r="I1868" s="36">
        <f>ROUND(PRODUCT(E1868:H1868),2)</f>
        <v>8.05</v>
      </c>
      <c r="J1868" s="32">
        <v/>
      </c>
      <c r="K1868" s="32">
        <f/>
        <v/>
      </c>
      <c r="L1868" s="32" t="s">
        <v/>
      </c>
      <c r="M1868" s="32" t="s">
        <v/>
      </c>
      <c r="N1868" s="32" t="s">
        <v/>
      </c>
      <!--$VAR_NUOVA_CELLA_PREZZI$-->
    </row>
    <row r="1869" spans="1:16" ht="10.5" customHeight="1" thickTop="1" thickBot="1">
      <c r="B1869" s="32" t="s">
        <v/>
      </c>
      <c r="C1869" s="23" t="s">
        <v/>
      </c>
      <c r="D1869" s="23" t="s">
        <v>10409</v>
      </c>
      <c r="E1869" s="32">
        <v/>
      </c>
      <c r="F1869" s="33">
        <v>17.40</v>
      </c>
      <c r="G1869" s="34">
        <v/>
      </c>
      <c r="H1869" s="35">
        <v>0.700</v>
      </c>
      <c r="I1869" s="36">
        <f>ROUND(PRODUCT(E1869:H1869),2)</f>
        <v>12.18</v>
      </c>
      <c r="J1869" s="32">
        <v/>
      </c>
      <c r="K1869" s="32">
        <f/>
        <v/>
      </c>
      <c r="L1869" s="32" t="s">
        <v/>
      </c>
      <c r="M1869" s="32" t="s">
        <v/>
      </c>
      <c r="N1869" s="32" t="s">
        <v/>
      </c>
      <!--$VAR_NUOVA_CELLA_PREZZI$-->
    </row>
    <row r="1870" spans="1:16" ht="10.5" customHeight="1" thickTop="1" thickBot="1">
      <c r="B1870" s="32" t="s">
        <v/>
      </c>
      <c r="C1870" s="23" t="s">
        <v/>
      </c>
      <c r="D1870" s="23" t="s">
        <v>10416</v>
      </c>
      <c r="E1870" s="32">
        <v/>
      </c>
      <c r="F1870" s="33">
        <v>30.75</v>
      </c>
      <c r="G1870" s="34">
        <v/>
      </c>
      <c r="H1870" s="35">
        <v>0.700</v>
      </c>
      <c r="I1870" s="36">
        <f>ROUND(PRODUCT(E1870:H1870),2)</f>
        <v>21.53</v>
      </c>
      <c r="J1870" s="32">
        <v/>
      </c>
      <c r="K1870" s="32">
        <f/>
        <v/>
      </c>
      <c r="L1870" s="32" t="s">
        <v/>
      </c>
      <c r="M1870" s="32" t="s">
        <v/>
      </c>
      <c r="N1870" s="32" t="s">
        <v/>
      </c>
      <!--$VAR_NUOVA_CELLA_PREZZI$-->
    </row>
    <row r="1871" spans="1:16" ht="10.5" customHeight="1" thickTop="1" thickBot="1">
      <c r="B1871" s="32" t="s">
        <v/>
      </c>
      <c r="C1871" s="23" t="s">
        <v/>
      </c>
      <c r="D1871" s="23" t="s">
        <v>10423</v>
      </c>
      <c r="E1871" s="32">
        <v/>
      </c>
      <c r="F1871" s="33">
        <v>20.30</v>
      </c>
      <c r="G1871" s="34">
        <v/>
      </c>
      <c r="H1871" s="35">
        <v>0.700</v>
      </c>
      <c r="I1871" s="36">
        <f>ROUND(PRODUCT(E1871:H1871),2)</f>
        <v>14.21</v>
      </c>
      <c r="J1871" s="32">
        <v/>
      </c>
      <c r="K1871" s="32">
        <f/>
        <v/>
      </c>
      <c r="L1871" s="32" t="s">
        <v/>
      </c>
      <c r="M1871" s="32" t="s">
        <v/>
      </c>
      <c r="N1871" s="32" t="s">
        <v/>
      </c>
      <!--$VAR_NUOVA_CELLA_PREZZI$-->
    </row>
    <row r="1872" spans="1:16" ht="10.5" customHeight="1" thickTop="1" thickBot="1">
      <c r="B1872" s="32" t="s">
        <v/>
      </c>
      <c r="C1872" s="23" t="s">
        <v/>
      </c>
      <c r="D1872" s="23" t="s">
        <v>10430</v>
      </c>
      <c r="E1872" s="32">
        <v/>
      </c>
      <c r="F1872" s="33">
        <v>48.91</v>
      </c>
      <c r="G1872" s="34">
        <v/>
      </c>
      <c r="H1872" s="35">
        <v>0.700</v>
      </c>
      <c r="I1872" s="36">
        <f>ROUND(PRODUCT(E1872:H1872),2)</f>
        <v>34.24</v>
      </c>
      <c r="J1872" s="32">
        <v/>
      </c>
      <c r="K1872" s="32">
        <f/>
        <v/>
      </c>
      <c r="L1872" s="32" t="s">
        <v/>
      </c>
      <c r="M1872" s="32" t="s">
        <v/>
      </c>
      <c r="N1872" s="32" t="s">
        <v/>
      </c>
      <!--$VAR_NUOVA_CELLA_PREZZI$-->
    </row>
    <row r="1873" spans="1:16" ht="10.5" customHeight="1" thickTop="1" thickBot="1">
      <c r="B1873" s="32" t="s">
        <v/>
      </c>
      <c r="C1873" s="23" t="s">
        <v/>
      </c>
      <c r="D1873" s="23" t="s">
        <v>10437</v>
      </c>
      <c r="E1873" s="32">
        <v/>
      </c>
      <c r="F1873" s="33">
        <v>31.46</v>
      </c>
      <c r="G1873" s="34">
        <v/>
      </c>
      <c r="H1873" s="35">
        <v>0.700</v>
      </c>
      <c r="I1873" s="36">
        <f>ROUND(PRODUCT(E1873:H1873),2)</f>
        <v>22.02</v>
      </c>
      <c r="J1873" s="32">
        <v/>
      </c>
      <c r="K1873" s="32">
        <f/>
        <v/>
      </c>
      <c r="L1873" s="32" t="s">
        <v/>
      </c>
      <c r="M1873" s="32" t="s">
        <v/>
      </c>
      <c r="N1873" s="32" t="s">
        <v/>
      </c>
      <!--$VAR_NUOVA_CELLA_PREZZI$-->
    </row>
    <row r="1874" spans="1:16" ht="10.5" customHeight="1" thickTop="1" thickBot="1">
      <c r="B1874" s="32" t="s">
        <v/>
      </c>
      <c r="C1874" s="23" t="s">
        <v/>
      </c>
      <c r="D1874" s="23" t="s">
        <v>10444</v>
      </c>
      <c r="E1874" s="32">
        <v/>
      </c>
      <c r="F1874" s="33">
        <v>14.15</v>
      </c>
      <c r="G1874" s="34">
        <v/>
      </c>
      <c r="H1874" s="35">
        <v>0.700</v>
      </c>
      <c r="I1874" s="36">
        <f>ROUND(PRODUCT(E1874:H1874),2)</f>
        <v>9.91</v>
      </c>
      <c r="J1874" s="32">
        <v/>
      </c>
      <c r="K1874" s="32">
        <f/>
        <v/>
      </c>
      <c r="L1874" s="32" t="s">
        <v/>
      </c>
      <c r="M1874" s="32" t="s">
        <v/>
      </c>
      <c r="N1874" s="32" t="s">
        <v/>
      </c>
      <!--$VAR_NUOVA_CELLA_PREZZI$-->
    </row>
    <row r="1875" spans="1:16" ht="10.5" customHeight="1" thickTop="1" thickBot="1">
      <c r="B1875" s="32" t="s">
        <v/>
      </c>
      <c r="C1875" s="23" t="s">
        <v/>
      </c>
      <c r="D1875" s="23" t="s">
        <v>10451</v>
      </c>
      <c r="E1875" s="32">
        <v/>
      </c>
      <c r="F1875" s="33">
        <v>9.57</v>
      </c>
      <c r="G1875" s="34">
        <v/>
      </c>
      <c r="H1875" s="35">
        <v>0.700</v>
      </c>
      <c r="I1875" s="36">
        <f>ROUND(PRODUCT(E1875:H1875),2)</f>
        <v>6.70</v>
      </c>
      <c r="J1875" s="32">
        <v/>
      </c>
      <c r="K1875" s="32">
        <f/>
        <v/>
      </c>
      <c r="L1875" s="32" t="s">
        <v/>
      </c>
      <c r="M1875" s="32" t="s">
        <v/>
      </c>
      <c r="N1875" s="32" t="s">
        <v/>
      </c>
      <!--$VAR_NUOVA_CELLA_PREZZI$-->
    </row>
    <row r="1876" spans="1:16" ht="10.5" customHeight="1" thickTop="1" thickBot="1">
      <c r="B1876" s="32" t="s">
        <v/>
      </c>
      <c r="C1876" s="23" t="s">
        <v/>
      </c>
      <c r="D1876" s="23" t="s">
        <v>10458</v>
      </c>
      <c r="E1876" s="32">
        <v/>
      </c>
      <c r="F1876" s="33">
        <v>14.46</v>
      </c>
      <c r="G1876" s="34">
        <v/>
      </c>
      <c r="H1876" s="35">
        <v>0.700</v>
      </c>
      <c r="I1876" s="36">
        <f>ROUND(PRODUCT(E1876:H1876),2)</f>
        <v>10.12</v>
      </c>
      <c r="J1876" s="32">
        <v/>
      </c>
      <c r="K1876" s="32">
        <f/>
        <v/>
      </c>
      <c r="L1876" s="32" t="s">
        <v/>
      </c>
      <c r="M1876" s="32" t="s">
        <v/>
      </c>
      <c r="N1876" s="32" t="s">
        <v/>
      </c>
      <!--$VAR_NUOVA_CELLA_PREZZI$-->
    </row>
    <row r="1877" spans="1:16" ht="10.5" customHeight="1" thickTop="1" thickBot="1">
      <c r="B1877" s="32" t="s">
        <v/>
      </c>
      <c r="C1877" s="23" t="s">
        <v/>
      </c>
      <c r="D1877" s="23" t="s">
        <v>10465</v>
      </c>
      <c r="E1877" s="32">
        <v/>
      </c>
      <c r="F1877" s="33">
        <v>26.38</v>
      </c>
      <c r="G1877" s="34">
        <v/>
      </c>
      <c r="H1877" s="35">
        <v>0.700</v>
      </c>
      <c r="I1877" s="36">
        <f>ROUND(PRODUCT(E1877:H1877),2)</f>
        <v>18.47</v>
      </c>
      <c r="J1877" s="32">
        <v/>
      </c>
      <c r="K1877" s="32">
        <f/>
        <v/>
      </c>
      <c r="L1877" s="32" t="s">
        <v/>
      </c>
      <c r="M1877" s="32" t="s">
        <v/>
      </c>
      <c r="N1877" s="32" t="s">
        <v/>
      </c>
      <!--$VAR_NUOVA_CELLA_PREZZI$-->
    </row>
    <row r="1878" spans="1:16" ht="10.5" customHeight="1" thickTop="1" thickBot="1">
      <c r="B1878" s="32" t="s">
        <v/>
      </c>
      <c r="C1878" s="23" t="s">
        <v/>
      </c>
      <c r="D1878" s="23" t="s">
        <v>10472</v>
      </c>
      <c r="E1878" s="32">
        <v>2.00</v>
      </c>
      <c r="F1878" s="33">
        <v>7.36</v>
      </c>
      <c r="G1878" s="34">
        <v/>
      </c>
      <c r="H1878" s="35">
        <v>0.700</v>
      </c>
      <c r="I1878" s="36">
        <f>ROUND(PRODUCT(E1878:H1878),2)</f>
        <v>10.30</v>
      </c>
      <c r="J1878" s="32">
        <v/>
      </c>
      <c r="K1878" s="32">
        <f/>
        <v/>
      </c>
      <c r="L1878" s="32" t="s">
        <v/>
      </c>
      <c r="M1878" s="32" t="s">
        <v/>
      </c>
      <c r="N1878" s="32" t="s">
        <v/>
      </c>
      <!--$VAR_NUOVA_CELLA_PREZZI$-->
    </row>
    <row r="1879" spans="1:16" ht="10.5" customHeight="1" thickTop="1" thickBot="1">
      <c r="B1879" s="32" t="s">
        <v/>
      </c>
      <c r="C1879" s="23" t="s">
        <v/>
      </c>
      <c r="D1879" s="23" t="s">
        <v>10479</v>
      </c>
      <c r="E1879" s="32">
        <v>2.00</v>
      </c>
      <c r="F1879" s="33">
        <v>4.61</v>
      </c>
      <c r="G1879" s="34">
        <v/>
      </c>
      <c r="H1879" s="35">
        <v>0.700</v>
      </c>
      <c r="I1879" s="36">
        <f>ROUND(PRODUCT(E1879:H1879),2)</f>
        <v>6.45</v>
      </c>
      <c r="J1879" s="32">
        <v/>
      </c>
      <c r="K1879" s="32">
        <f/>
        <v/>
      </c>
      <c r="L1879" s="32" t="s">
        <v/>
      </c>
      <c r="M1879" s="32" t="s">
        <v/>
      </c>
      <c r="N1879" s="32" t="s">
        <v/>
      </c>
      <!--$VAR_NUOVA_CELLA_PREZZI$-->
    </row>
    <row r="1880" spans="1:16" ht="10.5" customHeight="1" thickTop="1" thickBot="1">
      <c r="B1880" s="32" t="s">
        <v/>
      </c>
      <c r="C1880" s="23" t="s">
        <v/>
      </c>
      <c r="D1880" s="32" t="s">
        <v/>
      </c>
      <c r="E1880" s="32">
        <v/>
      </c>
      <c r="F1880" s="33">
        <v/>
      </c>
      <c r="G1880" s="34">
        <v/>
      </c>
      <c r="H1880" s="35">
        <v/>
      </c>
      <c r="I1880" s="36">
        <f/>
        <v/>
      </c>
      <c r="J1880" s="32">
        <v/>
      </c>
      <c r="K1880" s="32">
        <f/>
        <v/>
      </c>
      <c r="L1880" s="32" t="s">
        <v/>
      </c>
      <c r="M1880" s="32" t="s">
        <v/>
      </c>
      <c r="N1880" s="32" t="s">
        <v>10486</v>
      </c>
      <!--$VAR_NUOVA_CELLA_PREZZI$-->
    </row>
    <row r="1881" spans="1:16" ht="10.5" customHeight="1" thickTop="1" thickBot="1">
      <c r="B1881" s="32" t="s">
        <v/>
      </c>
      <c r="C1881" s="23" t="s">
        <v/>
      </c>
      <c r="D1881" s="32" t="s">
        <v>10487</v>
      </c>
      <c r="E1881" s="32">
        <v/>
      </c>
      <c r="F1881" s="33">
        <v/>
      </c>
      <c r="G1881" s="34">
        <v/>
      </c>
      <c r="H1881" s="35">
        <v/>
      </c>
      <c r="I1881" s="36">
        <f>ROUND(SUM(I1858:I1880),2)</f>
        <v>1131.08</v>
      </c>
      <c r="J1881" s="32">
        <v>114.92</v>
      </c>
      <c r="K1881" s="32">
        <f>ROUND(PRODUCT(I1881:J1881),2)</f>
        <v>129983.71</v>
      </c>
      <c r="L1881" s="32" t="s">
        <v/>
      </c>
      <c r="M1881" s="32" t="s">
        <v/>
      </c>
      <c r="N1881" s="32" t="s">
        <v/>
      </c>
      <!--$VAR_NUOVA_CELLA_PREZZI$-->
    </row>
    <row r="1882" spans="1:16" ht="10.5" customHeight="1" thickTop="1" thickBot="1">
      <c r="B1882" s="32" t="s">
        <v/>
      </c>
      <c r="C1882" s="23" t="s">
        <v/>
      </c>
      <c r="D1882" s="32" t="s">
        <v>10493</v>
      </c>
      <c r="E1882" s="32">
        <v/>
      </c>
      <c r="F1882" s="33">
        <v/>
      </c>
      <c r="G1882" s="34">
        <v/>
      </c>
      <c r="H1882" s="35">
        <v/>
      </c>
      <c r="I1882" s="36">
        <f/>
        <v/>
      </c>
      <c r="J1882" s="32">
        <v/>
      </c>
      <c r="K1882" s="32">
        <f/>
        <v/>
      </c>
      <c r="L1882" s="32" t="s">
        <v/>
      </c>
      <c r="M1882" s="32" t="s">
        <v/>
      </c>
      <c r="N1882" s="32" t="s">
        <v/>
      </c>
      <!--$VAR_NUOVA_CELLA_PREZZI$-->
    </row>
    <row r="1883" spans="1:16" ht="163.5" customHeight="1" thickTop="1" thickBot="1">
      <c r="B1883" s="32" t="s">
        <v>10494</v>
      </c>
      <c r="C1883" s="23" t="s">
        <v>10495</v>
      </c>
      <c r="D1883" s="62" t="s">
        <v>10496</v>
      </c>
      <c r="E1883" s="32">
        <v/>
      </c>
      <c r="F1883" s="33">
        <v/>
      </c>
      <c r="G1883" s="34">
        <v/>
      </c>
      <c r="H1883" s="35">
        <v/>
      </c>
      <c r="I1883" s="36">
        <f/>
        <v/>
      </c>
      <c r="J1883" s="32">
        <v/>
      </c>
      <c r="K1883" s="32">
        <f/>
        <v/>
      </c>
      <c r="L1883" s="32" t="s">
        <v/>
      </c>
      <c r="M1883" s="32" t="s">
        <v/>
      </c>
      <c r="N1883" s="32" t="s">
        <v/>
      </c>
      <!--$VAR_NUOVA_CELLA_PREZZI$-->
    </row>
    <row r="1884" spans="1:16" ht="10.5" customHeight="1" thickTop="1" thickBot="1">
      <c r="B1884" s="32" t="s">
        <v/>
      </c>
      <c r="C1884" s="23" t="s">
        <v/>
      </c>
      <c r="D1884" s="23" t="s">
        <v>10497</v>
      </c>
      <c r="E1884" s="32">
        <v/>
      </c>
      <c r="F1884" s="33">
        <v/>
      </c>
      <c r="G1884" s="34">
        <v/>
      </c>
      <c r="H1884" s="35">
        <v/>
      </c>
      <c r="I1884" s="36">
        <f/>
        <v/>
      </c>
      <c r="J1884" s="32">
        <v/>
      </c>
      <c r="K1884" s="32">
        <f/>
        <v/>
      </c>
      <c r="L1884" s="32" t="s">
        <v/>
      </c>
      <c r="M1884" s="32" t="s">
        <v/>
      </c>
      <c r="N1884" s="32" t="s">
        <v/>
      </c>
      <!--$VAR_NUOVA_CELLA_PREZZI$-->
    </row>
    <row r="1885" spans="1:16" ht="10.5" customHeight="1" thickTop="1" thickBot="1">
      <c r="B1885" s="32" t="s">
        <v/>
      </c>
      <c r="C1885" s="23" t="s">
        <v/>
      </c>
      <c r="D1885" s="23" t="s">
        <v>10498</v>
      </c>
      <c r="E1885" s="32">
        <v/>
      </c>
      <c r="F1885" s="33">
        <v/>
      </c>
      <c r="G1885" s="34">
        <v/>
      </c>
      <c r="H1885" s="35">
        <v>0</v>
      </c>
      <c r="I1885" s="36">
        <f>ROUND(PRODUCT(E1885:H1885),2)</f>
        <v>0.00</v>
      </c>
      <c r="J1885" s="32">
        <v/>
      </c>
      <c r="K1885" s="32">
        <f/>
        <v/>
      </c>
      <c r="L1885" s="32" t="s">
        <v/>
      </c>
      <c r="M1885" s="32" t="s">
        <v/>
      </c>
      <c r="N1885" s="32" t="s">
        <v/>
      </c>
      <!--$VAR_NUOVA_CELLA_PREZZI$-->
    </row>
    <row r="1886" spans="1:16" ht="10.5" customHeight="1" thickTop="1" thickBot="1">
      <c r="B1886" s="32" t="s">
        <v/>
      </c>
      <c r="C1886" s="23" t="s">
        <v/>
      </c>
      <c r="D1886" s="23" t="s">
        <v>10505</v>
      </c>
      <c r="E1886" s="32">
        <v>1.00</v>
      </c>
      <c r="F1886" s="33">
        <v/>
      </c>
      <c r="G1886" s="34">
        <v/>
      </c>
      <c r="H1886" s="35">
        <v/>
      </c>
      <c r="I1886" s="36">
        <f>ROUND(PRODUCT(E1886:H1886),2)</f>
        <v>1.00</v>
      </c>
      <c r="J1886" s="32">
        <v/>
      </c>
      <c r="K1886" s="32">
        <f/>
        <v/>
      </c>
      <c r="L1886" s="32" t="s">
        <v/>
      </c>
      <c r="M1886" s="32" t="s">
        <v/>
      </c>
      <c r="N1886" s="32" t="s">
        <v/>
      </c>
      <!--$VAR_NUOVA_CELLA_PREZZI$-->
    </row>
    <row r="1887" spans="1:16" ht="10.5" customHeight="1" thickTop="1" thickBot="1">
      <c r="B1887" s="32" t="s">
        <v/>
      </c>
      <c r="C1887" s="23" t="s">
        <v/>
      </c>
      <c r="D1887" s="32" t="s">
        <v/>
      </c>
      <c r="E1887" s="32">
        <v/>
      </c>
      <c r="F1887" s="33">
        <v/>
      </c>
      <c r="G1887" s="34">
        <v/>
      </c>
      <c r="H1887" s="35">
        <v/>
      </c>
      <c r="I1887" s="36">
        <f/>
        <v/>
      </c>
      <c r="J1887" s="32">
        <v/>
      </c>
      <c r="K1887" s="32">
        <f/>
        <v/>
      </c>
      <c r="L1887" s="32" t="s">
        <v/>
      </c>
      <c r="M1887" s="32" t="s">
        <v/>
      </c>
      <c r="N1887" s="32" t="s">
        <v>10512</v>
      </c>
      <!--$VAR_NUOVA_CELLA_PREZZI$-->
    </row>
    <row r="1888" spans="1:16" ht="10.5" customHeight="1" thickTop="1" thickBot="1">
      <c r="B1888" s="32" t="s">
        <v/>
      </c>
      <c r="C1888" s="23" t="s">
        <v/>
      </c>
      <c r="D1888" s="32" t="s">
        <v>10513</v>
      </c>
      <c r="E1888" s="32">
        <v/>
      </c>
      <c r="F1888" s="33">
        <v/>
      </c>
      <c r="G1888" s="34">
        <v/>
      </c>
      <c r="H1888" s="35">
        <v/>
      </c>
      <c r="I1888" s="36">
        <f>ROUND(SUM(I1884:I1887),2)</f>
        <v>1.00</v>
      </c>
      <c r="J1888" s="32">
        <v>763.75</v>
      </c>
      <c r="K1888" s="32">
        <f>ROUND(PRODUCT(I1888:J1888),2)</f>
        <v>763.75</v>
      </c>
      <c r="L1888" s="32" t="s">
        <v/>
      </c>
      <c r="M1888" s="32" t="s">
        <v/>
      </c>
      <c r="N1888" s="32" t="s">
        <v/>
      </c>
      <!--$VAR_NUOVA_CELLA_PREZZI$-->
    </row>
    <row r="1889" spans="1:16" ht="10.5" customHeight="1" thickTop="1" thickBot="1">
      <c r="B1889" s="32" t="s">
        <v/>
      </c>
      <c r="C1889" s="23" t="s">
        <v/>
      </c>
      <c r="D1889" s="32" t="s">
        <v>10519</v>
      </c>
      <c r="E1889" s="32">
        <v/>
      </c>
      <c r="F1889" s="33">
        <v/>
      </c>
      <c r="G1889" s="34">
        <v/>
      </c>
      <c r="H1889" s="35">
        <v/>
      </c>
      <c r="I1889" s="36">
        <f/>
        <v/>
      </c>
      <c r="J1889" s="32">
        <v/>
      </c>
      <c r="K1889" s="32">
        <f/>
        <v/>
      </c>
      <c r="L1889" s="32" t="s">
        <v/>
      </c>
      <c r="M1889" s="32" t="s">
        <v/>
      </c>
      <c r="N1889" s="32" t="s">
        <v/>
      </c>
      <!--$VAR_NUOVA_CELLA_PREZZI$-->
    </row>
    <row r="1890" spans="1:16" ht="51.8333333333333" customHeight="1" thickTop="1" thickBot="1">
      <c r="B1890" s="32" t="s">
        <v>10520</v>
      </c>
      <c r="C1890" s="23" t="s">
        <v>10521</v>
      </c>
      <c r="D1890" s="62" t="s">
        <v>10522</v>
      </c>
      <c r="E1890" s="32">
        <v/>
      </c>
      <c r="F1890" s="33">
        <v/>
      </c>
      <c r="G1890" s="34">
        <v/>
      </c>
      <c r="H1890" s="35">
        <v/>
      </c>
      <c r="I1890" s="36">
        <f/>
        <v/>
      </c>
      <c r="J1890" s="32">
        <v/>
      </c>
      <c r="K1890" s="32">
        <f/>
        <v/>
      </c>
      <c r="L1890" s="32" t="s">
        <v/>
      </c>
      <c r="M1890" s="32" t="s">
        <v/>
      </c>
      <c r="N1890" s="32" t="s">
        <v/>
      </c>
      <!--$VAR_NUOVA_CELLA_PREZZI$-->
    </row>
    <row r="1891" spans="1:16" ht="10.5" customHeight="1" thickTop="1" thickBot="1">
      <c r="B1891" s="32" t="s">
        <v/>
      </c>
      <c r="C1891" s="23" t="s">
        <v/>
      </c>
      <c r="D1891" s="23" t="s">
        <v>10523</v>
      </c>
      <c r="E1891" s="32">
        <v/>
      </c>
      <c r="F1891" s="33">
        <v/>
      </c>
      <c r="G1891" s="34">
        <v/>
      </c>
      <c r="H1891" s="35">
        <v/>
      </c>
      <c r="I1891" s="36">
        <f/>
        <v/>
      </c>
      <c r="J1891" s="32">
        <v/>
      </c>
      <c r="K1891" s="32">
        <f/>
        <v/>
      </c>
      <c r="L1891" s="32" t="s">
        <v/>
      </c>
      <c r="M1891" s="32" t="s">
        <v/>
      </c>
      <c r="N1891" s="32" t="s">
        <v/>
      </c>
      <!--$VAR_NUOVA_CELLA_PREZZI$-->
    </row>
    <row r="1892" spans="1:16" ht="10.5" customHeight="1" thickTop="1" thickBot="1">
      <c r="B1892" s="32" t="s">
        <v/>
      </c>
      <c r="C1892" s="23" t="s">
        <v/>
      </c>
      <c r="D1892" s="23" t="s">
        <v>10524</v>
      </c>
      <c r="E1892" s="32">
        <v/>
      </c>
      <c r="F1892" s="33">
        <v/>
      </c>
      <c r="G1892" s="34">
        <v/>
      </c>
      <c r="H1892" s="35">
        <v>0</v>
      </c>
      <c r="I1892" s="36">
        <f>ROUND(PRODUCT(E1892:H1892),2)</f>
        <v>0.00</v>
      </c>
      <c r="J1892" s="32">
        <v/>
      </c>
      <c r="K1892" s="32">
        <f/>
        <v/>
      </c>
      <c r="L1892" s="32" t="s">
        <v/>
      </c>
      <c r="M1892" s="32" t="s">
        <v/>
      </c>
      <c r="N1892" s="32" t="s">
        <v/>
      </c>
      <!--$VAR_NUOVA_CELLA_PREZZI$-->
    </row>
    <row r="1893" spans="1:16" ht="10.5" customHeight="1" thickTop="1" thickBot="1">
      <c r="B1893" s="32" t="s">
        <v/>
      </c>
      <c r="C1893" s="23" t="s">
        <v/>
      </c>
      <c r="D1893" s="23" t="s">
        <v>10531</v>
      </c>
      <c r="E1893" s="32">
        <v/>
      </c>
      <c r="F1893" s="33">
        <v/>
      </c>
      <c r="G1893" s="34">
        <v/>
      </c>
      <c r="H1893" s="35">
        <v/>
      </c>
      <c r="I1893" s="36">
        <f>ROUND(PRODUCT(E1893:H1893,885.92),2)</f>
        <v>885.92</v>
      </c>
      <c r="J1893" s="32">
        <v/>
      </c>
      <c r="K1893" s="32">
        <f/>
        <v/>
      </c>
      <c r="L1893" s="32" t="s">
        <v/>
      </c>
      <c r="M1893" s="32" t="s">
        <v/>
      </c>
      <c r="N1893" s="32" t="s">
        <v/>
      </c>
      <!--$VAR_NUOVA_CELLA_PREZZI$-->
    </row>
    <row r="1894" spans="1:16" ht="10.5" customHeight="1" thickTop="1" thickBot="1">
      <c r="B1894" s="32" t="s">
        <v/>
      </c>
      <c r="C1894" s="23" t="s">
        <v/>
      </c>
      <c r="D1894" s="32" t="s">
        <v/>
      </c>
      <c r="E1894" s="32">
        <v/>
      </c>
      <c r="F1894" s="33">
        <v/>
      </c>
      <c r="G1894" s="34">
        <v/>
      </c>
      <c r="H1894" s="35">
        <v/>
      </c>
      <c r="I1894" s="36">
        <f/>
        <v/>
      </c>
      <c r="J1894" s="32">
        <v/>
      </c>
      <c r="K1894" s="32">
        <f/>
        <v/>
      </c>
      <c r="L1894" s="32" t="s">
        <v/>
      </c>
      <c r="M1894" s="32" t="s">
        <v/>
      </c>
      <c r="N1894" s="32" t="s">
        <v>10538</v>
      </c>
      <!--$VAR_NUOVA_CELLA_PREZZI$-->
    </row>
    <row r="1895" spans="1:16" ht="10.5" customHeight="1" thickTop="1" thickBot="1">
      <c r="B1895" s="32" t="s">
        <v/>
      </c>
      <c r="C1895" s="23" t="s">
        <v/>
      </c>
      <c r="D1895" s="32" t="s">
        <v>10539</v>
      </c>
      <c r="E1895" s="32">
        <v/>
      </c>
      <c r="F1895" s="33">
        <v/>
      </c>
      <c r="G1895" s="34">
        <v/>
      </c>
      <c r="H1895" s="35">
        <v/>
      </c>
      <c r="I1895" s="36">
        <f>ROUND(SUM(I1891:I1894),2)</f>
        <v>885.92</v>
      </c>
      <c r="J1895" s="32">
        <v>30.76</v>
      </c>
      <c r="K1895" s="32">
        <f>ROUND(PRODUCT(I1895:J1895),2)</f>
        <v>27250.90</v>
      </c>
      <c r="L1895" s="32" t="s">
        <v/>
      </c>
      <c r="M1895" s="32" t="s">
        <v/>
      </c>
      <c r="N1895" s="32" t="s">
        <v/>
      </c>
      <!--$VAR_NUOVA_CELLA_PREZZI$-->
    </row>
    <row r="1896" spans="1:16" ht="10.5" customHeight="1" thickTop="1" thickBot="1">
      <c r="B1896" s="32" t="s">
        <v/>
      </c>
      <c r="C1896" s="23" t="s">
        <v/>
      </c>
      <c r="D1896" s="32" t="s">
        <v>10545</v>
      </c>
      <c r="E1896" s="32">
        <v/>
      </c>
      <c r="F1896" s="33">
        <v/>
      </c>
      <c r="G1896" s="34">
        <v/>
      </c>
      <c r="H1896" s="35">
        <v/>
      </c>
      <c r="I1896" s="36">
        <f/>
        <v/>
      </c>
      <c r="J1896" s="32">
        <v/>
      </c>
      <c r="K1896" s="32">
        <f/>
        <v/>
      </c>
      <c r="L1896" s="32" t="s">
        <v/>
      </c>
      <c r="M1896" s="32" t="s">
        <v/>
      </c>
      <c r="N1896" s="32" t="s">
        <v/>
      </c>
      <!--$VAR_NUOVA_CELLA_PREZZI$-->
    </row>
    <row r="1897" spans="1:16" ht="60.5" customHeight="1" thickTop="1" thickBot="1">
      <c r="B1897" s="32" t="s">
        <v>10546</v>
      </c>
      <c r="C1897" s="23" t="s">
        <v>10547</v>
      </c>
      <c r="D1897" s="62" t="s">
        <v>10548</v>
      </c>
      <c r="E1897" s="32">
        <v/>
      </c>
      <c r="F1897" s="33">
        <v/>
      </c>
      <c r="G1897" s="34">
        <v/>
      </c>
      <c r="H1897" s="35">
        <v/>
      </c>
      <c r="I1897" s="36">
        <f/>
        <v/>
      </c>
      <c r="J1897" s="32">
        <v/>
      </c>
      <c r="K1897" s="32">
        <f/>
        <v/>
      </c>
      <c r="L1897" s="32" t="s">
        <v/>
      </c>
      <c r="M1897" s="32" t="s">
        <v/>
      </c>
      <c r="N1897" s="32" t="s">
        <v/>
      </c>
      <!--$VAR_NUOVA_CELLA_PREZZI$-->
    </row>
    <row r="1898" spans="1:16" ht="10.5" customHeight="1" thickTop="1" thickBot="1">
      <c r="B1898" s="32" t="s">
        <v/>
      </c>
      <c r="C1898" s="23" t="s">
        <v/>
      </c>
      <c r="D1898" s="23" t="s">
        <v>10549</v>
      </c>
      <c r="E1898" s="32">
        <v/>
      </c>
      <c r="F1898" s="33">
        <v/>
      </c>
      <c r="G1898" s="34">
        <v/>
      </c>
      <c r="H1898" s="35">
        <v/>
      </c>
      <c r="I1898" s="36">
        <f/>
        <v/>
      </c>
      <c r="J1898" s="32">
        <v/>
      </c>
      <c r="K1898" s="32">
        <f/>
        <v/>
      </c>
      <c r="L1898" s="32" t="s">
        <v/>
      </c>
      <c r="M1898" s="32" t="s">
        <v/>
      </c>
      <c r="N1898" s="32" t="s">
        <v/>
      </c>
      <!--$VAR_NUOVA_CELLA_PREZZI$-->
    </row>
    <row r="1899" spans="1:16" ht="10.5" customHeight="1" thickTop="1" thickBot="1">
      <c r="B1899" s="32" t="s">
        <v/>
      </c>
      <c r="C1899" s="23" t="s">
        <v/>
      </c>
      <c r="D1899" s="23" t="s">
        <v>10550</v>
      </c>
      <c r="E1899" s="32">
        <v/>
      </c>
      <c r="F1899" s="33">
        <v/>
      </c>
      <c r="G1899" s="34">
        <v/>
      </c>
      <c r="H1899" s="35">
        <v>0</v>
      </c>
      <c r="I1899" s="36">
        <f>ROUND(PRODUCT(E1899:H1899),2)</f>
        <v>0.00</v>
      </c>
      <c r="J1899" s="32">
        <v/>
      </c>
      <c r="K1899" s="32">
        <f/>
        <v/>
      </c>
      <c r="L1899" s="32" t="s">
        <v/>
      </c>
      <c r="M1899" s="32" t="s">
        <v/>
      </c>
      <c r="N1899" s="32" t="s">
        <v/>
      </c>
      <!--$VAR_NUOVA_CELLA_PREZZI$-->
    </row>
    <row r="1900" spans="1:16" ht="10.5" customHeight="1" thickTop="1" thickBot="1">
      <c r="B1900" s="32" t="s">
        <v/>
      </c>
      <c r="C1900" s="23" t="s">
        <v/>
      </c>
      <c r="D1900" s="23" t="s">
        <v>10557</v>
      </c>
      <c r="E1900" s="32">
        <v/>
      </c>
      <c r="F1900" s="33">
        <v>0.65</v>
      </c>
      <c r="G1900" s="34">
        <v>0.540</v>
      </c>
      <c r="H1900" s="35">
        <v>0.665</v>
      </c>
      <c r="I1900" s="36">
        <f>ROUND(PRODUCT(E1900:H1900),2)</f>
        <v>0.23</v>
      </c>
      <c r="J1900" s="32">
        <v/>
      </c>
      <c r="K1900" s="32">
        <f/>
        <v/>
      </c>
      <c r="L1900" s="32" t="s">
        <v/>
      </c>
      <c r="M1900" s="32" t="s">
        <v/>
      </c>
      <c r="N1900" s="32" t="s">
        <v/>
      </c>
      <!--$VAR_NUOVA_CELLA_PREZZI$-->
    </row>
    <row r="1901" spans="1:16" ht="10.5" customHeight="1" thickTop="1" thickBot="1">
      <c r="B1901" s="32" t="s">
        <v/>
      </c>
      <c r="C1901" s="23" t="s">
        <v/>
      </c>
      <c r="D1901" s="23" t="s">
        <v>10564</v>
      </c>
      <c r="E1901" s="32">
        <v/>
      </c>
      <c r="F1901" s="33">
        <v>2.55</v>
      </c>
      <c r="G1901" s="34">
        <v>0.400</v>
      </c>
      <c r="H1901" s="35">
        <v>3.180</v>
      </c>
      <c r="I1901" s="36">
        <f>ROUND(PRODUCT(E1901:H1901),2)</f>
        <v>3.24</v>
      </c>
      <c r="J1901" s="32">
        <v/>
      </c>
      <c r="K1901" s="32">
        <f/>
        <v/>
      </c>
      <c r="L1901" s="32" t="s">
        <v/>
      </c>
      <c r="M1901" s="32" t="s">
        <v/>
      </c>
      <c r="N1901" s="32" t="s">
        <v/>
      </c>
      <!--$VAR_NUOVA_CELLA_PREZZI$-->
    </row>
    <row r="1902" spans="1:16" ht="10.5" customHeight="1" thickTop="1" thickBot="1">
      <c r="B1902" s="32" t="s">
        <v/>
      </c>
      <c r="C1902" s="23" t="s">
        <v/>
      </c>
      <c r="D1902" s="23" t="s">
        <v>10571</v>
      </c>
      <c r="E1902" s="32">
        <v/>
      </c>
      <c r="F1902" s="33">
        <v>6.46</v>
      </c>
      <c r="G1902" s="34">
        <v>0.400</v>
      </c>
      <c r="H1902" s="35">
        <v>3.180</v>
      </c>
      <c r="I1902" s="36">
        <f>ROUND(PRODUCT(E1902:H1902),2)</f>
        <v>8.22</v>
      </c>
      <c r="J1902" s="32">
        <v/>
      </c>
      <c r="K1902" s="32">
        <f/>
        <v/>
      </c>
      <c r="L1902" s="32" t="s">
        <v/>
      </c>
      <c r="M1902" s="32" t="s">
        <v/>
      </c>
      <c r="N1902" s="32" t="s">
        <v/>
      </c>
      <!--$VAR_NUOVA_CELLA_PREZZI$-->
    </row>
    <row r="1903" spans="1:16" ht="10.5" customHeight="1" thickTop="1" thickBot="1">
      <c r="B1903" s="32" t="s">
        <v/>
      </c>
      <c r="C1903" s="23" t="s">
        <v/>
      </c>
      <c r="D1903" s="23" t="s">
        <v>10578</v>
      </c>
      <c r="E1903" s="32">
        <v/>
      </c>
      <c r="F1903" s="33">
        <v>3.06</v>
      </c>
      <c r="G1903" s="34">
        <v>0.400</v>
      </c>
      <c r="H1903" s="35">
        <v>3.180</v>
      </c>
      <c r="I1903" s="36">
        <f>ROUND(PRODUCT(E1903:H1903),2)</f>
        <v>3.89</v>
      </c>
      <c r="J1903" s="32">
        <v/>
      </c>
      <c r="K1903" s="32">
        <f/>
        <v/>
      </c>
      <c r="L1903" s="32" t="s">
        <v/>
      </c>
      <c r="M1903" s="32" t="s">
        <v/>
      </c>
      <c r="N1903" s="32" t="s">
        <v/>
      </c>
      <!--$VAR_NUOVA_CELLA_PREZZI$-->
    </row>
    <row r="1904" spans="1:16" ht="10.5" customHeight="1" thickTop="1" thickBot="1">
      <c r="B1904" s="32" t="s">
        <v/>
      </c>
      <c r="C1904" s="23" t="s">
        <v/>
      </c>
      <c r="D1904" s="23" t="s">
        <v>10585</v>
      </c>
      <c r="E1904" s="32">
        <v/>
      </c>
      <c r="F1904" s="33">
        <v>2.46</v>
      </c>
      <c r="G1904" s="34">
        <v>0.510</v>
      </c>
      <c r="H1904" s="35">
        <v>3.180</v>
      </c>
      <c r="I1904" s="36">
        <f>ROUND(PRODUCT(E1904:H1904),2)</f>
        <v>3.99</v>
      </c>
      <c r="J1904" s="32">
        <v/>
      </c>
      <c r="K1904" s="32">
        <f/>
        <v/>
      </c>
      <c r="L1904" s="32" t="s">
        <v/>
      </c>
      <c r="M1904" s="32" t="s">
        <v/>
      </c>
      <c r="N1904" s="32" t="s">
        <v/>
      </c>
      <!--$VAR_NUOVA_CELLA_PREZZI$-->
    </row>
    <row r="1905" spans="1:16" ht="10.5" customHeight="1" thickTop="1" thickBot="1">
      <c r="B1905" s="32" t="s">
        <v/>
      </c>
      <c r="C1905" s="23" t="s">
        <v/>
      </c>
      <c r="D1905" s="23" t="s">
        <v>10592</v>
      </c>
      <c r="E1905" s="32">
        <v/>
      </c>
      <c r="F1905" s="33">
        <v>0.95</v>
      </c>
      <c r="G1905" s="34">
        <v>0.250</v>
      </c>
      <c r="H1905" s="35">
        <v>3.180</v>
      </c>
      <c r="I1905" s="36">
        <f>ROUND(PRODUCT(E1905:H1905),2)</f>
        <v>0.76</v>
      </c>
      <c r="J1905" s="32">
        <v/>
      </c>
      <c r="K1905" s="32">
        <f/>
        <v/>
      </c>
      <c r="L1905" s="32" t="s">
        <v/>
      </c>
      <c r="M1905" s="32" t="s">
        <v/>
      </c>
      <c r="N1905" s="32" t="s">
        <v/>
      </c>
      <!--$VAR_NUOVA_CELLA_PREZZI$-->
    </row>
    <row r="1906" spans="1:16" ht="10.5" customHeight="1" thickTop="1" thickBot="1">
      <c r="B1906" s="32" t="s">
        <v/>
      </c>
      <c r="C1906" s="23" t="s">
        <v/>
      </c>
      <c r="D1906" s="23" t="s">
        <v>10599</v>
      </c>
      <c r="E1906" s="32">
        <v>2.00</v>
      </c>
      <c r="F1906" s="33">
        <v>0.95</v>
      </c>
      <c r="G1906" s="34">
        <v>0.200</v>
      </c>
      <c r="H1906" s="35">
        <v>3.180</v>
      </c>
      <c r="I1906" s="36">
        <f>ROUND(PRODUCT(E1906:H1906),2)</f>
        <v>1.21</v>
      </c>
      <c r="J1906" s="32">
        <v/>
      </c>
      <c r="K1906" s="32">
        <f/>
        <v/>
      </c>
      <c r="L1906" s="32" t="s">
        <v/>
      </c>
      <c r="M1906" s="32" t="s">
        <v/>
      </c>
      <c r="N1906" s="32" t="s">
        <v/>
      </c>
      <!--$VAR_NUOVA_CELLA_PREZZI$-->
    </row>
    <row r="1907" spans="1:16" ht="10.5" customHeight="1" thickTop="1" thickBot="1">
      <c r="B1907" s="32" t="s">
        <v/>
      </c>
      <c r="C1907" s="23" t="s">
        <v/>
      </c>
      <c r="D1907" s="23" t="s">
        <v>10606</v>
      </c>
      <c r="E1907" s="32">
        <v/>
      </c>
      <c r="F1907" s="33">
        <v>2.26</v>
      </c>
      <c r="G1907" s="34">
        <v>0.250</v>
      </c>
      <c r="H1907" s="35">
        <v>3.180</v>
      </c>
      <c r="I1907" s="36">
        <f>ROUND(PRODUCT(E1907:H1907),2)</f>
        <v>1.80</v>
      </c>
      <c r="J1907" s="32">
        <v/>
      </c>
      <c r="K1907" s="32">
        <f/>
        <v/>
      </c>
      <c r="L1907" s="32" t="s">
        <v/>
      </c>
      <c r="M1907" s="32" t="s">
        <v/>
      </c>
      <c r="N1907" s="32" t="s">
        <v/>
      </c>
      <!--$VAR_NUOVA_CELLA_PREZZI$-->
    </row>
    <row r="1908" spans="1:16" ht="10.5" customHeight="1" thickTop="1" thickBot="1">
      <c r="B1908" s="32" t="s">
        <v/>
      </c>
      <c r="C1908" s="23" t="s">
        <v/>
      </c>
      <c r="D1908" s="23" t="s">
        <v>10613</v>
      </c>
      <c r="E1908" s="32">
        <v/>
      </c>
      <c r="F1908" s="33">
        <v/>
      </c>
      <c r="G1908" s="34">
        <v/>
      </c>
      <c r="H1908" s="35">
        <v>0</v>
      </c>
      <c r="I1908" s="36">
        <f>ROUND(PRODUCT(E1908:H1908),2)</f>
        <v>0.00</v>
      </c>
      <c r="J1908" s="32">
        <v/>
      </c>
      <c r="K1908" s="32">
        <f/>
        <v/>
      </c>
      <c r="L1908" s="32" t="s">
        <v/>
      </c>
      <c r="M1908" s="32" t="s">
        <v/>
      </c>
      <c r="N1908" s="32" t="s">
        <v/>
      </c>
      <!--$VAR_NUOVA_CELLA_PREZZI$-->
    </row>
    <row r="1909" spans="1:16" ht="10.5" customHeight="1" thickTop="1" thickBot="1">
      <c r="B1909" s="32" t="s">
        <v/>
      </c>
      <c r="C1909" s="23" t="s">
        <v/>
      </c>
      <c r="D1909" s="23" t="s">
        <v>10620</v>
      </c>
      <c r="E1909" s="32">
        <v/>
      </c>
      <c r="F1909" s="33">
        <v>0.65</v>
      </c>
      <c r="G1909" s="34">
        <v>0.650</v>
      </c>
      <c r="H1909" s="35">
        <v>0.470</v>
      </c>
      <c r="I1909" s="36">
        <f>ROUND(PRODUCT(E1909:H1909),2)</f>
        <v>0.20</v>
      </c>
      <c r="J1909" s="32">
        <v/>
      </c>
      <c r="K1909" s="32">
        <f/>
        <v/>
      </c>
      <c r="L1909" s="32" t="s">
        <v/>
      </c>
      <c r="M1909" s="32" t="s">
        <v/>
      </c>
      <c r="N1909" s="32" t="s">
        <v/>
      </c>
      <!--$VAR_NUOVA_CELLA_PREZZI$-->
    </row>
    <row r="1910" spans="1:16" ht="10.5" customHeight="1" thickTop="1" thickBot="1">
      <c r="B1910" s="32" t="s">
        <v/>
      </c>
      <c r="C1910" s="23" t="s">
        <v/>
      </c>
      <c r="D1910" s="23" t="s">
        <v>10627</v>
      </c>
      <c r="E1910" s="32">
        <v/>
      </c>
      <c r="F1910" s="33">
        <v>0.77</v>
      </c>
      <c r="G1910" s="34">
        <v>0.330</v>
      </c>
      <c r="H1910" s="35">
        <v>0.780</v>
      </c>
      <c r="I1910" s="36">
        <f>ROUND(PRODUCT(E1910:H1910),2)</f>
        <v>0.20</v>
      </c>
      <c r="J1910" s="32">
        <v/>
      </c>
      <c r="K1910" s="32">
        <f/>
        <v/>
      </c>
      <c r="L1910" s="32" t="s">
        <v/>
      </c>
      <c r="M1910" s="32" t="s">
        <v/>
      </c>
      <c r="N1910" s="32" t="s">
        <v/>
      </c>
      <!--$VAR_NUOVA_CELLA_PREZZI$-->
    </row>
    <row r="1911" spans="1:16" ht="10.5" customHeight="1" thickTop="1" thickBot="1">
      <c r="B1911" s="32" t="s">
        <v/>
      </c>
      <c r="C1911" s="23" t="s">
        <v/>
      </c>
      <c r="D1911" s="23" t="s">
        <v>10634</v>
      </c>
      <c r="E1911" s="32">
        <v/>
      </c>
      <c r="F1911" s="33">
        <v/>
      </c>
      <c r="G1911" s="34">
        <v/>
      </c>
      <c r="H1911" s="35">
        <v>0</v>
      </c>
      <c r="I1911" s="36">
        <f>ROUND(PRODUCT(E1911:H1911),2)</f>
        <v>0.00</v>
      </c>
      <c r="J1911" s="32">
        <v/>
      </c>
      <c r="K1911" s="32">
        <f/>
        <v/>
      </c>
      <c r="L1911" s="32" t="s">
        <v/>
      </c>
      <c r="M1911" s="32" t="s">
        <v/>
      </c>
      <c r="N1911" s="32" t="s">
        <v/>
      </c>
      <!--$VAR_NUOVA_CELLA_PREZZI$-->
    </row>
    <row r="1912" spans="1:16" ht="10.5" customHeight="1" thickTop="1" thickBot="1">
      <c r="B1912" s="32" t="s">
        <v/>
      </c>
      <c r="C1912" s="23" t="s">
        <v/>
      </c>
      <c r="D1912" s="23" t="s">
        <v>10641</v>
      </c>
      <c r="E1912" s="32">
        <v>0.50</v>
      </c>
      <c r="F1912" s="33">
        <v>2.54</v>
      </c>
      <c r="G1912" s="34">
        <v>0.150</v>
      </c>
      <c r="H1912" s="35">
        <v>1.610</v>
      </c>
      <c r="I1912" s="36">
        <f>ROUND(PRODUCT(E1912:H1912),2)</f>
        <v>0.31</v>
      </c>
      <c r="J1912" s="32">
        <v/>
      </c>
      <c r="K1912" s="32">
        <f/>
        <v/>
      </c>
      <c r="L1912" s="32" t="s">
        <v/>
      </c>
      <c r="M1912" s="32" t="s">
        <v/>
      </c>
      <c r="N1912" s="32" t="s">
        <v/>
      </c>
      <!--$VAR_NUOVA_CELLA_PREZZI$-->
    </row>
    <row r="1913" spans="1:16" ht="10.5" customHeight="1" thickTop="1" thickBot="1">
      <c r="B1913" s="32" t="s">
        <v/>
      </c>
      <c r="C1913" s="23" t="s">
        <v/>
      </c>
      <c r="D1913" s="23" t="s">
        <v>10648</v>
      </c>
      <c r="E1913" s="32">
        <v/>
      </c>
      <c r="F1913" s="33">
        <v>0.80</v>
      </c>
      <c r="G1913" s="34">
        <v>0.350</v>
      </c>
      <c r="H1913" s="35">
        <v>1.800</v>
      </c>
      <c r="I1913" s="36">
        <f>ROUND(PRODUCT(E1913:H1913),2)</f>
        <v>0.50</v>
      </c>
      <c r="J1913" s="32">
        <v/>
      </c>
      <c r="K1913" s="32">
        <f/>
        <v/>
      </c>
      <c r="L1913" s="32" t="s">
        <v/>
      </c>
      <c r="M1913" s="32" t="s">
        <v/>
      </c>
      <c r="N1913" s="32" t="s">
        <v/>
      </c>
      <!--$VAR_NUOVA_CELLA_PREZZI$-->
    </row>
    <row r="1914" spans="1:16" ht="10.5" customHeight="1" thickTop="1" thickBot="1">
      <c r="B1914" s="32" t="s">
        <v/>
      </c>
      <c r="C1914" s="23" t="s">
        <v/>
      </c>
      <c r="D1914" s="23" t="s">
        <v>10655</v>
      </c>
      <c r="E1914" s="32">
        <v/>
      </c>
      <c r="F1914" s="33">
        <v/>
      </c>
      <c r="G1914" s="34">
        <v/>
      </c>
      <c r="H1914" s="35">
        <v>0</v>
      </c>
      <c r="I1914" s="36">
        <f>ROUND(PRODUCT(E1914:H1914),2)</f>
        <v>0.00</v>
      </c>
      <c r="J1914" s="32">
        <v/>
      </c>
      <c r="K1914" s="32">
        <f/>
        <v/>
      </c>
      <c r="L1914" s="32" t="s">
        <v/>
      </c>
      <c r="M1914" s="32" t="s">
        <v/>
      </c>
      <c r="N1914" s="32" t="s">
        <v/>
      </c>
      <!--$VAR_NUOVA_CELLA_PREZZI$-->
    </row>
    <row r="1915" spans="1:16" ht="10.5" customHeight="1" thickTop="1" thickBot="1">
      <c r="B1915" s="32" t="s">
        <v/>
      </c>
      <c r="C1915" s="23" t="s">
        <v/>
      </c>
      <c r="D1915" s="23" t="s">
        <v>10662</v>
      </c>
      <c r="E1915" s="32">
        <v>2.00</v>
      </c>
      <c r="F1915" s="33">
        <v>0.09</v>
      </c>
      <c r="G1915" s="34">
        <v>0.300</v>
      </c>
      <c r="H1915" s="35">
        <v>1.300</v>
      </c>
      <c r="I1915" s="36">
        <f>ROUND(PRODUCT(E1915:H1915),2)</f>
        <v>0.07</v>
      </c>
      <c r="J1915" s="32">
        <v/>
      </c>
      <c r="K1915" s="32">
        <f/>
        <v/>
      </c>
      <c r="L1915" s="32" t="s">
        <v/>
      </c>
      <c r="M1915" s="32" t="s">
        <v/>
      </c>
      <c r="N1915" s="32" t="s">
        <v/>
      </c>
      <!--$VAR_NUOVA_CELLA_PREZZI$-->
    </row>
    <row r="1916" spans="1:16" ht="10.5" customHeight="1" thickTop="1" thickBot="1">
      <c r="B1916" s="32" t="s">
        <v/>
      </c>
      <c r="C1916" s="23" t="s">
        <v/>
      </c>
      <c r="D1916" s="23" t="s">
        <v>10669</v>
      </c>
      <c r="E1916" s="32">
        <v/>
      </c>
      <c r="F1916" s="33">
        <v>0.87</v>
      </c>
      <c r="G1916" s="34">
        <v>0.300</v>
      </c>
      <c r="H1916" s="35">
        <v>0.690</v>
      </c>
      <c r="I1916" s="36">
        <f>ROUND(PRODUCT(E1916:H1916),2)</f>
        <v>0.18</v>
      </c>
      <c r="J1916" s="32">
        <v/>
      </c>
      <c r="K1916" s="32">
        <f/>
        <v/>
      </c>
      <c r="L1916" s="32" t="s">
        <v/>
      </c>
      <c r="M1916" s="32" t="s">
        <v/>
      </c>
      <c r="N1916" s="32" t="s">
        <v/>
      </c>
      <!--$VAR_NUOVA_CELLA_PREZZI$-->
    </row>
    <row r="1917" spans="1:16" ht="10.5" customHeight="1" thickTop="1" thickBot="1">
      <c r="B1917" s="32" t="s">
        <v/>
      </c>
      <c r="C1917" s="23" t="s">
        <v/>
      </c>
      <c r="D1917" s="32" t="s">
        <v/>
      </c>
      <c r="E1917" s="32">
        <v/>
      </c>
      <c r="F1917" s="33">
        <v/>
      </c>
      <c r="G1917" s="34">
        <v/>
      </c>
      <c r="H1917" s="35">
        <v/>
      </c>
      <c r="I1917" s="36">
        <f/>
        <v/>
      </c>
      <c r="J1917" s="32">
        <v/>
      </c>
      <c r="K1917" s="32">
        <f/>
        <v/>
      </c>
      <c r="L1917" s="32" t="s">
        <v/>
      </c>
      <c r="M1917" s="32" t="s">
        <v/>
      </c>
      <c r="N1917" s="32" t="s">
        <v>10676</v>
      </c>
      <!--$VAR_NUOVA_CELLA_PREZZI$-->
    </row>
    <row r="1918" spans="1:16" ht="10.5" customHeight="1" thickTop="1" thickBot="1">
      <c r="B1918" s="32" t="s">
        <v/>
      </c>
      <c r="C1918" s="23" t="s">
        <v/>
      </c>
      <c r="D1918" s="32" t="s">
        <v>10677</v>
      </c>
      <c r="E1918" s="32">
        <v/>
      </c>
      <c r="F1918" s="33">
        <v/>
      </c>
      <c r="G1918" s="34">
        <v/>
      </c>
      <c r="H1918" s="35">
        <v/>
      </c>
      <c r="I1918" s="36">
        <f>ROUND(SUM(I1898:I1917),2)</f>
        <v>24.80</v>
      </c>
      <c r="J1918" s="32">
        <v>758.60</v>
      </c>
      <c r="K1918" s="32">
        <f>ROUND(PRODUCT(I1918:J1918),2)</f>
        <v>18813.28</v>
      </c>
      <c r="L1918" s="32" t="s">
        <v/>
      </c>
      <c r="M1918" s="32" t="s">
        <v/>
      </c>
      <c r="N1918" s="32" t="s">
        <v/>
      </c>
      <!--$VAR_NUOVA_CELLA_PREZZI$-->
    </row>
    <row r="1919" spans="1:16" ht="10.5" customHeight="1" thickTop="1" thickBot="1">
      <c r="B1919" s="32" t="s">
        <v/>
      </c>
      <c r="C1919" s="23" t="s">
        <v/>
      </c>
      <c r="D1919" s="32" t="s">
        <v>10683</v>
      </c>
      <c r="E1919" s="32">
        <v/>
      </c>
      <c r="F1919" s="33">
        <v/>
      </c>
      <c r="G1919" s="34">
        <v/>
      </c>
      <c r="H1919" s="35">
        <v/>
      </c>
      <c r="I1919" s="36">
        <f/>
        <v/>
      </c>
      <c r="J1919" s="32">
        <v/>
      </c>
      <c r="K1919" s="32">
        <f/>
        <v/>
      </c>
      <c r="L1919" s="32" t="s">
        <v/>
      </c>
      <c r="M1919" s="32" t="s">
        <v/>
      </c>
      <c r="N1919" s="32" t="s">
        <v/>
      </c>
      <!--$VAR_NUOVA_CELLA_PREZZI$-->
    </row>
    <row r="1920" spans="1:16" ht="66.5" customHeight="1" thickTop="1" thickBot="1">
      <c r="B1920" s="32" t="s">
        <v>10684</v>
      </c>
      <c r="C1920" s="23" t="s">
        <v>10685</v>
      </c>
      <c r="D1920" s="62" t="s">
        <v>10686</v>
      </c>
      <c r="E1920" s="32">
        <v/>
      </c>
      <c r="F1920" s="33">
        <v/>
      </c>
      <c r="G1920" s="34">
        <v/>
      </c>
      <c r="H1920" s="35">
        <v/>
      </c>
      <c r="I1920" s="36">
        <f/>
        <v/>
      </c>
      <c r="J1920" s="32">
        <v/>
      </c>
      <c r="K1920" s="32">
        <f/>
        <v/>
      </c>
      <c r="L1920" s="32" t="s">
        <v/>
      </c>
      <c r="M1920" s="32" t="s">
        <v/>
      </c>
      <c r="N1920" s="32" t="s">
        <v/>
      </c>
      <!--$VAR_NUOVA_CELLA_PREZZI$-->
    </row>
    <row r="1921" spans="1:16" ht="10.5" customHeight="1" thickTop="1" thickBot="1">
      <c r="B1921" s="32" t="s">
        <v/>
      </c>
      <c r="C1921" s="23" t="s">
        <v/>
      </c>
      <c r="D1921" s="23" t="s">
        <v>10687</v>
      </c>
      <c r="E1921" s="32">
        <v/>
      </c>
      <c r="F1921" s="33">
        <v/>
      </c>
      <c r="G1921" s="34">
        <v/>
      </c>
      <c r="H1921" s="35">
        <v/>
      </c>
      <c r="I1921" s="36">
        <f/>
        <v/>
      </c>
      <c r="J1921" s="32">
        <v/>
      </c>
      <c r="K1921" s="32">
        <f/>
        <v/>
      </c>
      <c r="L1921" s="32" t="s">
        <v/>
      </c>
      <c r="M1921" s="32" t="s">
        <v/>
      </c>
      <c r="N1921" s="32" t="s">
        <v/>
      </c>
      <!--$VAR_NUOVA_CELLA_PREZZI$-->
    </row>
    <row r="1922" spans="1:16" ht="10.5" customHeight="1" thickTop="1" thickBot="1">
      <c r="B1922" s="32" t="s">
        <v/>
      </c>
      <c r="C1922" s="23" t="s">
        <v/>
      </c>
      <c r="D1922" s="23" t="s">
        <v>10688</v>
      </c>
      <c r="E1922" s="32">
        <v/>
      </c>
      <c r="F1922" s="33">
        <v/>
      </c>
      <c r="G1922" s="34">
        <v/>
      </c>
      <c r="H1922" s="35">
        <v>0</v>
      </c>
      <c r="I1922" s="36">
        <f>ROUND(PRODUCT(E1922:H1922),2)</f>
        <v>0.00</v>
      </c>
      <c r="J1922" s="32">
        <v/>
      </c>
      <c r="K1922" s="32">
        <f/>
        <v/>
      </c>
      <c r="L1922" s="32" t="s">
        <v/>
      </c>
      <c r="M1922" s="32" t="s">
        <v/>
      </c>
      <c r="N1922" s="32" t="s">
        <v/>
      </c>
      <!--$VAR_NUOVA_CELLA_PREZZI$-->
    </row>
    <row r="1923" spans="1:16" ht="10.5" customHeight="1" thickTop="1" thickBot="1">
      <c r="B1923" s="32" t="s">
        <v/>
      </c>
      <c r="C1923" s="23" t="s">
        <v/>
      </c>
      <c r="D1923" s="23" t="s">
        <v>10695</v>
      </c>
      <c r="E1923" s="32">
        <v/>
      </c>
      <c r="F1923" s="33">
        <v>0.95</v>
      </c>
      <c r="G1923" s="34">
        <v/>
      </c>
      <c r="H1923" s="35">
        <v>1.740</v>
      </c>
      <c r="I1923" s="36">
        <f>ROUND(PRODUCT(E1923:H1923),2)</f>
        <v>1.65</v>
      </c>
      <c r="J1923" s="32">
        <v/>
      </c>
      <c r="K1923" s="32">
        <f/>
        <v/>
      </c>
      <c r="L1923" s="32" t="s">
        <v/>
      </c>
      <c r="M1923" s="32" t="s">
        <v/>
      </c>
      <c r="N1923" s="32" t="s">
        <v/>
      </c>
      <!--$VAR_NUOVA_CELLA_PREZZI$-->
    </row>
    <row r="1924" spans="1:16" ht="10.5" customHeight="1" thickTop="1" thickBot="1">
      <c r="B1924" s="32" t="s">
        <v/>
      </c>
      <c r="C1924" s="23" t="s">
        <v/>
      </c>
      <c r="D1924" s="23" t="s">
        <v>10702</v>
      </c>
      <c r="E1924" s="32">
        <v/>
      </c>
      <c r="F1924" s="33">
        <v/>
      </c>
      <c r="G1924" s="34">
        <v/>
      </c>
      <c r="H1924" s="35">
        <v>0</v>
      </c>
      <c r="I1924" s="36">
        <f>ROUND(PRODUCT(E1924:H1924),2)</f>
        <v>0.00</v>
      </c>
      <c r="J1924" s="32">
        <v/>
      </c>
      <c r="K1924" s="32">
        <f/>
        <v/>
      </c>
      <c r="L1924" s="32" t="s">
        <v/>
      </c>
      <c r="M1924" s="32" t="s">
        <v/>
      </c>
      <c r="N1924" s="32" t="s">
        <v/>
      </c>
      <!--$VAR_NUOVA_CELLA_PREZZI$-->
    </row>
    <row r="1925" spans="1:16" ht="10.5" customHeight="1" thickTop="1" thickBot="1">
      <c r="B1925" s="32" t="s">
        <v/>
      </c>
      <c r="C1925" s="23" t="s">
        <v/>
      </c>
      <c r="D1925" s="23" t="s">
        <v>10709</v>
      </c>
      <c r="E1925" s="32">
        <v/>
      </c>
      <c r="F1925" s="33">
        <v>1.89</v>
      </c>
      <c r="G1925" s="34">
        <v/>
      </c>
      <c r="H1925" s="35">
        <v>2.930</v>
      </c>
      <c r="I1925" s="36">
        <f>ROUND(PRODUCT(E1925:H1925),2)</f>
        <v>5.54</v>
      </c>
      <c r="J1925" s="32">
        <v/>
      </c>
      <c r="K1925" s="32">
        <f/>
        <v/>
      </c>
      <c r="L1925" s="32" t="s">
        <v/>
      </c>
      <c r="M1925" s="32" t="s">
        <v/>
      </c>
      <c r="N1925" s="32" t="s">
        <v/>
      </c>
      <!--$VAR_NUOVA_CELLA_PREZZI$-->
    </row>
    <row r="1926" spans="1:16" ht="10.5" customHeight="1" thickTop="1" thickBot="1">
      <c r="B1926" s="32" t="s">
        <v/>
      </c>
      <c r="C1926" s="23" t="s">
        <v/>
      </c>
      <c r="D1926" s="23" t="s">
        <v>10716</v>
      </c>
      <c r="E1926" s="32">
        <v/>
      </c>
      <c r="F1926" s="33">
        <v>1.06</v>
      </c>
      <c r="G1926" s="34">
        <v/>
      </c>
      <c r="H1926" s="35">
        <v>1.200</v>
      </c>
      <c r="I1926" s="36">
        <f>ROUND(PRODUCT(E1926:H1926),2)</f>
        <v>1.27</v>
      </c>
      <c r="J1926" s="32">
        <v/>
      </c>
      <c r="K1926" s="32">
        <f/>
        <v/>
      </c>
      <c r="L1926" s="32" t="s">
        <v/>
      </c>
      <c r="M1926" s="32" t="s">
        <v/>
      </c>
      <c r="N1926" s="32" t="s">
        <v/>
      </c>
      <!--$VAR_NUOVA_CELLA_PREZZI$-->
    </row>
    <row r="1927" spans="1:16" ht="10.5" customHeight="1" thickTop="1" thickBot="1">
      <c r="B1927" s="32" t="s">
        <v/>
      </c>
      <c r="C1927" s="23" t="s">
        <v/>
      </c>
      <c r="D1927" s="23" t="s">
        <v>10723</v>
      </c>
      <c r="E1927" s="32">
        <v/>
      </c>
      <c r="F1927" s="33">
        <v>0.40</v>
      </c>
      <c r="G1927" s="34">
        <v/>
      </c>
      <c r="H1927" s="35">
        <v>1.990</v>
      </c>
      <c r="I1927" s="36">
        <f>ROUND(PRODUCT(E1927:H1927),2)</f>
        <v>0.80</v>
      </c>
      <c r="J1927" s="32">
        <v/>
      </c>
      <c r="K1927" s="32">
        <f/>
        <v/>
      </c>
      <c r="L1927" s="32" t="s">
        <v/>
      </c>
      <c r="M1927" s="32" t="s">
        <v/>
      </c>
      <c r="N1927" s="32" t="s">
        <v/>
      </c>
      <!--$VAR_NUOVA_CELLA_PREZZI$-->
    </row>
    <row r="1928" spans="1:16" ht="10.5" customHeight="1" thickTop="1" thickBot="1">
      <c r="B1928" s="32" t="s">
        <v/>
      </c>
      <c r="C1928" s="23" t="s">
        <v/>
      </c>
      <c r="D1928" s="32" t="s">
        <v/>
      </c>
      <c r="E1928" s="32">
        <v/>
      </c>
      <c r="F1928" s="33">
        <v/>
      </c>
      <c r="G1928" s="34">
        <v/>
      </c>
      <c r="H1928" s="35">
        <v/>
      </c>
      <c r="I1928" s="36">
        <f/>
        <v/>
      </c>
      <c r="J1928" s="32">
        <v/>
      </c>
      <c r="K1928" s="32">
        <f/>
        <v/>
      </c>
      <c r="L1928" s="32" t="s">
        <v/>
      </c>
      <c r="M1928" s="32" t="s">
        <v/>
      </c>
      <c r="N1928" s="32" t="s">
        <v>10730</v>
      </c>
      <!--$VAR_NUOVA_CELLA_PREZZI$-->
    </row>
    <row r="1929" spans="1:16" ht="10.5" customHeight="1" thickTop="1" thickBot="1">
      <c r="B1929" s="32" t="s">
        <v/>
      </c>
      <c r="C1929" s="23" t="s">
        <v/>
      </c>
      <c r="D1929" s="32" t="s">
        <v>10731</v>
      </c>
      <c r="E1929" s="32">
        <v/>
      </c>
      <c r="F1929" s="33">
        <v/>
      </c>
      <c r="G1929" s="34">
        <v/>
      </c>
      <c r="H1929" s="35">
        <v/>
      </c>
      <c r="I1929" s="36">
        <f>ROUND(SUM(I1921:I1928),2)</f>
        <v>9.26</v>
      </c>
      <c r="J1929" s="32">
        <v>76.60</v>
      </c>
      <c r="K1929" s="32">
        <f>ROUND(PRODUCT(I1929:J1929),2)</f>
        <v>709.32</v>
      </c>
      <c r="L1929" s="32" t="s">
        <v/>
      </c>
      <c r="M1929" s="32" t="s">
        <v/>
      </c>
      <c r="N1929" s="32" t="s">
        <v/>
      </c>
      <!--$VAR_NUOVA_CELLA_PREZZI$-->
    </row>
    <row r="1930" spans="1:16" ht="10.5" customHeight="1" thickTop="1" thickBot="1">
      <c r="B1930" s="32" t="s">
        <v/>
      </c>
      <c r="C1930" s="23" t="s">
        <v/>
      </c>
      <c r="D1930" s="32" t="s">
        <v>10737</v>
      </c>
      <c r="E1930" s="32">
        <v/>
      </c>
      <c r="F1930" s="33">
        <v/>
      </c>
      <c r="G1930" s="34">
        <v/>
      </c>
      <c r="H1930" s="35">
        <v/>
      </c>
      <c r="I1930" s="36">
        <f/>
        <v/>
      </c>
      <c r="J1930" s="32">
        <v/>
      </c>
      <c r="K1930" s="32">
        <f/>
        <v/>
      </c>
      <c r="L1930" s="32" t="s">
        <v/>
      </c>
      <c r="M1930" s="32" t="s">
        <v/>
      </c>
      <c r="N1930" s="32" t="s">
        <v/>
      </c>
      <!--$VAR_NUOVA_CELLA_PREZZI$-->
    </row>
    <row r="1931" spans="1:16" ht="64.8333333333333" customHeight="1" thickTop="1" thickBot="1">
      <c r="B1931" s="32" t="s">
        <v>10738</v>
      </c>
      <c r="C1931" s="23" t="s">
        <v>10739</v>
      </c>
      <c r="D1931" s="62" t="s">
        <v>10740</v>
      </c>
      <c r="E1931" s="32">
        <v/>
      </c>
      <c r="F1931" s="33">
        <v/>
      </c>
      <c r="G1931" s="34">
        <v/>
      </c>
      <c r="H1931" s="35">
        <v/>
      </c>
      <c r="I1931" s="36">
        <f/>
        <v/>
      </c>
      <c r="J1931" s="32">
        <v/>
      </c>
      <c r="K1931" s="32">
        <f/>
        <v/>
      </c>
      <c r="L1931" s="32" t="s">
        <v/>
      </c>
      <c r="M1931" s="32" t="s">
        <v/>
      </c>
      <c r="N1931" s="32" t="s">
        <v/>
      </c>
      <!--$VAR_NUOVA_CELLA_PREZZI$-->
    </row>
    <row r="1932" spans="1:16" ht="10.5" customHeight="1" thickTop="1" thickBot="1">
      <c r="B1932" s="32" t="s">
        <v/>
      </c>
      <c r="C1932" s="23" t="s">
        <v/>
      </c>
      <c r="D1932" s="23" t="s">
        <v>10741</v>
      </c>
      <c r="E1932" s="32">
        <v/>
      </c>
      <c r="F1932" s="33">
        <v/>
      </c>
      <c r="G1932" s="34">
        <v/>
      </c>
      <c r="H1932" s="35">
        <v/>
      </c>
      <c r="I1932" s="36">
        <f/>
        <v/>
      </c>
      <c r="J1932" s="32">
        <v/>
      </c>
      <c r="K1932" s="32">
        <f/>
        <v/>
      </c>
      <c r="L1932" s="32" t="s">
        <v/>
      </c>
      <c r="M1932" s="32" t="s">
        <v/>
      </c>
      <c r="N1932" s="32" t="s">
        <v/>
      </c>
      <!--$VAR_NUOVA_CELLA_PREZZI$-->
    </row>
    <row r="1933" spans="1:16" ht="10.5" customHeight="1" thickTop="1" thickBot="1">
      <c r="B1933" s="32" t="s">
        <v/>
      </c>
      <c r="C1933" s="23" t="s">
        <v/>
      </c>
      <c r="D1933" s="23" t="s">
        <v>10742</v>
      </c>
      <c r="E1933" s="32">
        <v/>
      </c>
      <c r="F1933" s="33">
        <v/>
      </c>
      <c r="G1933" s="34">
        <v/>
      </c>
      <c r="H1933" s="35">
        <v>0</v>
      </c>
      <c r="I1933" s="36">
        <f>ROUND(PRODUCT(E1933:H1933),2)</f>
        <v>0.00</v>
      </c>
      <c r="J1933" s="32">
        <v/>
      </c>
      <c r="K1933" s="32">
        <f/>
        <v/>
      </c>
      <c r="L1933" s="32" t="s">
        <v/>
      </c>
      <c r="M1933" s="32" t="s">
        <v/>
      </c>
      <c r="N1933" s="32" t="s">
        <v/>
      </c>
      <!--$VAR_NUOVA_CELLA_PREZZI$-->
    </row>
    <row r="1934" spans="1:16" ht="10.5" customHeight="1" thickTop="1" thickBot="1">
      <c r="B1934" s="32" t="s">
        <v/>
      </c>
      <c r="C1934" s="23" t="s">
        <v/>
      </c>
      <c r="D1934" s="23" t="s">
        <v>10749</v>
      </c>
      <c r="E1934" s="32">
        <v/>
      </c>
      <c r="F1934" s="33">
        <v>2.78</v>
      </c>
      <c r="G1934" s="34">
        <v>0.250</v>
      </c>
      <c r="H1934" s="35">
        <v>2.930</v>
      </c>
      <c r="I1934" s="36">
        <f>ROUND(PRODUCT(E1934:H1934),2)</f>
        <v>2.04</v>
      </c>
      <c r="J1934" s="32">
        <v/>
      </c>
      <c r="K1934" s="32">
        <f/>
        <v/>
      </c>
      <c r="L1934" s="32" t="s">
        <v/>
      </c>
      <c r="M1934" s="32" t="s">
        <v/>
      </c>
      <c r="N1934" s="32" t="s">
        <v/>
      </c>
      <!--$VAR_NUOVA_CELLA_PREZZI$-->
    </row>
    <row r="1935" spans="1:16" ht="10.5" customHeight="1" thickTop="1" thickBot="1">
      <c r="B1935" s="32" t="s">
        <v/>
      </c>
      <c r="C1935" s="23" t="s">
        <v/>
      </c>
      <c r="D1935" s="23" t="s">
        <v>10756</v>
      </c>
      <c r="E1935" s="32">
        <v/>
      </c>
      <c r="F1935" s="33">
        <v>1.06</v>
      </c>
      <c r="G1935" s="34">
        <v>0.200</v>
      </c>
      <c r="H1935" s="35">
        <v>2.000</v>
      </c>
      <c r="I1935" s="36">
        <f>ROUND(PRODUCT(E1935:H1935),2)</f>
        <v>0.42</v>
      </c>
      <c r="J1935" s="32">
        <v/>
      </c>
      <c r="K1935" s="32">
        <f/>
        <v/>
      </c>
      <c r="L1935" s="32" t="s">
        <v/>
      </c>
      <c r="M1935" s="32" t="s">
        <v/>
      </c>
      <c r="N1935" s="32" t="s">
        <v/>
      </c>
      <!--$VAR_NUOVA_CELLA_PREZZI$-->
    </row>
    <row r="1936" spans="1:16" ht="10.5" customHeight="1" thickTop="1" thickBot="1">
      <c r="B1936" s="32" t="s">
        <v/>
      </c>
      <c r="C1936" s="23" t="s">
        <v/>
      </c>
      <c r="D1936" s="23" t="s">
        <v>10763</v>
      </c>
      <c r="E1936" s="32">
        <v/>
      </c>
      <c r="F1936" s="33">
        <v>1.06</v>
      </c>
      <c r="G1936" s="34">
        <v>0.200</v>
      </c>
      <c r="H1936" s="35">
        <v>2.790</v>
      </c>
      <c r="I1936" s="36">
        <f>ROUND(PRODUCT(E1936:H1936),2)</f>
        <v>0.59</v>
      </c>
      <c r="J1936" s="32">
        <v/>
      </c>
      <c r="K1936" s="32">
        <f/>
        <v/>
      </c>
      <c r="L1936" s="32" t="s">
        <v/>
      </c>
      <c r="M1936" s="32" t="s">
        <v/>
      </c>
      <c r="N1936" s="32" t="s">
        <v/>
      </c>
      <!--$VAR_NUOVA_CELLA_PREZZI$-->
    </row>
    <row r="1937" spans="1:16" ht="10.5" customHeight="1" thickTop="1" thickBot="1">
      <c r="B1937" s="32" t="s">
        <v/>
      </c>
      <c r="C1937" s="23" t="s">
        <v/>
      </c>
      <c r="D1937" s="32" t="s">
        <v/>
      </c>
      <c r="E1937" s="32">
        <v/>
      </c>
      <c r="F1937" s="33">
        <v/>
      </c>
      <c r="G1937" s="34">
        <v/>
      </c>
      <c r="H1937" s="35">
        <v/>
      </c>
      <c r="I1937" s="36">
        <f/>
        <v/>
      </c>
      <c r="J1937" s="32">
        <v/>
      </c>
      <c r="K1937" s="32">
        <f/>
        <v/>
      </c>
      <c r="L1937" s="32" t="s">
        <v/>
      </c>
      <c r="M1937" s="32" t="s">
        <v/>
      </c>
      <c r="N1937" s="32" t="s">
        <v>10770</v>
      </c>
      <!--$VAR_NUOVA_CELLA_PREZZI$-->
    </row>
    <row r="1938" spans="1:16" ht="10.5" customHeight="1" thickTop="1" thickBot="1">
      <c r="B1938" s="32" t="s">
        <v/>
      </c>
      <c r="C1938" s="23" t="s">
        <v/>
      </c>
      <c r="D1938" s="32" t="s">
        <v>10771</v>
      </c>
      <c r="E1938" s="32">
        <v/>
      </c>
      <c r="F1938" s="33">
        <v/>
      </c>
      <c r="G1938" s="34">
        <v/>
      </c>
      <c r="H1938" s="35">
        <v/>
      </c>
      <c r="I1938" s="36">
        <f>ROUND(SUM(I1932:I1937),2)</f>
        <v>3.05</v>
      </c>
      <c r="J1938" s="32">
        <v>469.67</v>
      </c>
      <c r="K1938" s="32">
        <f>ROUND(PRODUCT(I1938:J1938),2)</f>
        <v>1432.49</v>
      </c>
      <c r="L1938" s="32" t="s">
        <v/>
      </c>
      <c r="M1938" s="32" t="s">
        <v/>
      </c>
      <c r="N1938" s="32" t="s">
        <v/>
      </c>
      <!--$VAR_NUOVA_CELLA_PREZZI$-->
    </row>
    <row r="1939" spans="1:16" ht="10.5" customHeight="1" thickTop="1" thickBot="1">
      <c r="B1939" s="32" t="s">
        <v/>
      </c>
      <c r="C1939" s="23" t="s">
        <v/>
      </c>
      <c r="D1939" s="32" t="s">
        <v>10777</v>
      </c>
      <c r="E1939" s="32">
        <v/>
      </c>
      <c r="F1939" s="33">
        <v/>
      </c>
      <c r="G1939" s="34">
        <v/>
      </c>
      <c r="H1939" s="35">
        <v/>
      </c>
      <c r="I1939" s="36">
        <f/>
        <v/>
      </c>
      <c r="J1939" s="32">
        <v/>
      </c>
      <c r="K1939" s="32">
        <f/>
        <v/>
      </c>
      <c r="L1939" s="32" t="s">
        <v/>
      </c>
      <c r="M1939" s="32" t="s">
        <v/>
      </c>
      <c r="N1939" s="32" t="s">
        <v/>
      </c>
      <!--$VAR_NUOVA_CELLA_PREZZI$-->
    </row>
    <row r="1940" spans="1:16" ht="59.1666666666667" customHeight="1" thickTop="1" thickBot="1">
      <c r="B1940" s="32" t="s">
        <v>10778</v>
      </c>
      <c r="C1940" s="23" t="s">
        <v>10779</v>
      </c>
      <c r="D1940" s="62" t="s">
        <v>10780</v>
      </c>
      <c r="E1940" s="32">
        <v/>
      </c>
      <c r="F1940" s="33">
        <v/>
      </c>
      <c r="G1940" s="34">
        <v/>
      </c>
      <c r="H1940" s="35">
        <v/>
      </c>
      <c r="I1940" s="36">
        <f/>
        <v/>
      </c>
      <c r="J1940" s="32">
        <v/>
      </c>
      <c r="K1940" s="32">
        <f/>
        <v/>
      </c>
      <c r="L1940" s="32" t="s">
        <v/>
      </c>
      <c r="M1940" s="32" t="s">
        <v/>
      </c>
      <c r="N1940" s="32" t="s">
        <v/>
      </c>
      <!--$VAR_NUOVA_CELLA_PREZZI$-->
    </row>
    <row r="1941" spans="1:16" ht="10.5" customHeight="1" thickTop="1" thickBot="1">
      <c r="B1941" s="32" t="s">
        <v/>
      </c>
      <c r="C1941" s="23" t="s">
        <v/>
      </c>
      <c r="D1941" s="23" t="s">
        <v>10781</v>
      </c>
      <c r="E1941" s="32">
        <v/>
      </c>
      <c r="F1941" s="33">
        <v/>
      </c>
      <c r="G1941" s="34">
        <v/>
      </c>
      <c r="H1941" s="35">
        <v/>
      </c>
      <c r="I1941" s="36">
        <f/>
        <v/>
      </c>
      <c r="J1941" s="32">
        <v/>
      </c>
      <c r="K1941" s="32">
        <f/>
        <v/>
      </c>
      <c r="L1941" s="32" t="s">
        <v/>
      </c>
      <c r="M1941" s="32" t="s">
        <v/>
      </c>
      <c r="N1941" s="32" t="s">
        <v/>
      </c>
      <!--$VAR_NUOVA_CELLA_PREZZI$-->
    </row>
    <row r="1942" spans="1:16" ht="10.5" customHeight="1" thickTop="1" thickBot="1">
      <c r="B1942" s="32" t="s">
        <v/>
      </c>
      <c r="C1942" s="23" t="s">
        <v/>
      </c>
      <c r="D1942" s="23" t="s">
        <v>10782</v>
      </c>
      <c r="E1942" s="32">
        <v/>
      </c>
      <c r="F1942" s="33">
        <v/>
      </c>
      <c r="G1942" s="34">
        <v/>
      </c>
      <c r="H1942" s="35">
        <v>0</v>
      </c>
      <c r="I1942" s="36">
        <f>ROUND(PRODUCT(E1942:H1942),2)</f>
        <v>0.00</v>
      </c>
      <c r="J1942" s="32">
        <v/>
      </c>
      <c r="K1942" s="32">
        <f/>
        <v/>
      </c>
      <c r="L1942" s="32" t="s">
        <v/>
      </c>
      <c r="M1942" s="32" t="s">
        <v/>
      </c>
      <c r="N1942" s="32" t="s">
        <v/>
      </c>
      <!--$VAR_NUOVA_CELLA_PREZZI$-->
    </row>
    <row r="1943" spans="1:16" ht="10.5" customHeight="1" thickTop="1" thickBot="1">
      <c r="B1943" s="32" t="s">
        <v/>
      </c>
      <c r="C1943" s="23" t="s">
        <v/>
      </c>
      <c r="D1943" s="23" t="s">
        <v>10789</v>
      </c>
      <c r="E1943" s="32">
        <v/>
      </c>
      <c r="F1943" s="33">
        <v/>
      </c>
      <c r="G1943" s="34">
        <v/>
      </c>
      <c r="H1943" s="35">
        <v>0</v>
      </c>
      <c r="I1943" s="36">
        <f>ROUND(PRODUCT(E1943:H1943),2)</f>
        <v>0.00</v>
      </c>
      <c r="J1943" s="32">
        <v/>
      </c>
      <c r="K1943" s="32">
        <f/>
        <v/>
      </c>
      <c r="L1943" s="32" t="s">
        <v/>
      </c>
      <c r="M1943" s="32" t="s">
        <v/>
      </c>
      <c r="N1943" s="32" t="s">
        <v/>
      </c>
      <!--$VAR_NUOVA_CELLA_PREZZI$-->
    </row>
    <row r="1944" spans="1:16" ht="10.5" customHeight="1" thickTop="1" thickBot="1">
      <c r="B1944" s="32" t="s">
        <v/>
      </c>
      <c r="C1944" s="23" t="s">
        <v/>
      </c>
      <c r="D1944" s="23" t="s">
        <v>10796</v>
      </c>
      <c r="E1944" s="32">
        <v/>
      </c>
      <c r="F1944" s="33">
        <v>3.83</v>
      </c>
      <c r="G1944" s="34">
        <v/>
      </c>
      <c r="H1944" s="35">
        <v>2.080</v>
      </c>
      <c r="I1944" s="36">
        <f>ROUND(PRODUCT(E1944:H1944),2)</f>
        <v>7.97</v>
      </c>
      <c r="J1944" s="32">
        <v/>
      </c>
      <c r="K1944" s="32">
        <f/>
        <v/>
      </c>
      <c r="L1944" s="32" t="s">
        <v/>
      </c>
      <c r="M1944" s="32" t="s">
        <v/>
      </c>
      <c r="N1944" s="32" t="s">
        <v/>
      </c>
      <!--$VAR_NUOVA_CELLA_PREZZI$-->
    </row>
    <row r="1945" spans="1:16" ht="10.5" customHeight="1" thickTop="1" thickBot="1">
      <c r="B1945" s="32" t="s">
        <v/>
      </c>
      <c r="C1945" s="23" t="s">
        <v/>
      </c>
      <c r="D1945" s="23" t="s">
        <v>10803</v>
      </c>
      <c r="E1945" s="32">
        <v/>
      </c>
      <c r="F1945" s="33">
        <v>0.22</v>
      </c>
      <c r="G1945" s="34">
        <v/>
      </c>
      <c r="H1945" s="35">
        <v>2.080</v>
      </c>
      <c r="I1945" s="36">
        <f>ROUND(PRODUCT(E1945:H1945),2)</f>
        <v>0.46</v>
      </c>
      <c r="J1945" s="32">
        <v/>
      </c>
      <c r="K1945" s="32">
        <f/>
        <v/>
      </c>
      <c r="L1945" s="32" t="s">
        <v/>
      </c>
      <c r="M1945" s="32" t="s">
        <v/>
      </c>
      <c r="N1945" s="32" t="s">
        <v/>
      </c>
      <!--$VAR_NUOVA_CELLA_PREZZI$-->
    </row>
    <row r="1946" spans="1:16" ht="10.5" customHeight="1" thickTop="1" thickBot="1">
      <c r="B1946" s="32" t="s">
        <v/>
      </c>
      <c r="C1946" s="23" t="s">
        <v/>
      </c>
      <c r="D1946" s="23" t="s">
        <v>10810</v>
      </c>
      <c r="E1946" s="32">
        <v/>
      </c>
      <c r="F1946" s="33">
        <v>0.49</v>
      </c>
      <c r="G1946" s="34">
        <v/>
      </c>
      <c r="H1946" s="35">
        <v>2.080</v>
      </c>
      <c r="I1946" s="36">
        <f>ROUND(PRODUCT(E1946:H1946),2)</f>
        <v>1.02</v>
      </c>
      <c r="J1946" s="32">
        <v/>
      </c>
      <c r="K1946" s="32">
        <f/>
        <v/>
      </c>
      <c r="L1946" s="32" t="s">
        <v/>
      </c>
      <c r="M1946" s="32" t="s">
        <v/>
      </c>
      <c r="N1946" s="32" t="s">
        <v/>
      </c>
      <!--$VAR_NUOVA_CELLA_PREZZI$-->
    </row>
    <row r="1947" spans="1:16" ht="10.5" customHeight="1" thickTop="1" thickBot="1">
      <c r="B1947" s="32" t="s">
        <v/>
      </c>
      <c r="C1947" s="23" t="s">
        <v/>
      </c>
      <c r="D1947" s="32" t="s">
        <v/>
      </c>
      <c r="E1947" s="32">
        <v/>
      </c>
      <c r="F1947" s="33">
        <v/>
      </c>
      <c r="G1947" s="34">
        <v/>
      </c>
      <c r="H1947" s="35">
        <v/>
      </c>
      <c r="I1947" s="36">
        <f/>
        <v/>
      </c>
      <c r="J1947" s="32">
        <v/>
      </c>
      <c r="K1947" s="32">
        <f/>
        <v/>
      </c>
      <c r="L1947" s="32" t="s">
        <v/>
      </c>
      <c r="M1947" s="32" t="s">
        <v/>
      </c>
      <c r="N1947" s="32" t="s">
        <v>10817</v>
      </c>
      <!--$VAR_NUOVA_CELLA_PREZZI$-->
    </row>
    <row r="1948" spans="1:16" ht="10.5" customHeight="1" thickTop="1" thickBot="1">
      <c r="B1948" s="32" t="s">
        <v/>
      </c>
      <c r="C1948" s="23" t="s">
        <v/>
      </c>
      <c r="D1948" s="32" t="s">
        <v>10818</v>
      </c>
      <c r="E1948" s="32">
        <v/>
      </c>
      <c r="F1948" s="33">
        <v/>
      </c>
      <c r="G1948" s="34">
        <v/>
      </c>
      <c r="H1948" s="35">
        <v/>
      </c>
      <c r="I1948" s="36">
        <f>ROUND(SUM(I1941:I1947),2)</f>
        <v>9.45</v>
      </c>
      <c r="J1948" s="32">
        <v>36.88</v>
      </c>
      <c r="K1948" s="32">
        <f>ROUND(PRODUCT(I1948:J1948),2)</f>
        <v>348.52</v>
      </c>
      <c r="L1948" s="32" t="s">
        <v/>
      </c>
      <c r="M1948" s="32" t="s">
        <v/>
      </c>
      <c r="N1948" s="32" t="s">
        <v/>
      </c>
      <!--$VAR_NUOVA_CELLA_PREZZI$-->
    </row>
    <row r="1949" spans="1:16" ht="10.5" customHeight="1" thickTop="1" thickBot="1">
      <c r="B1949" s="32" t="s">
        <v/>
      </c>
      <c r="C1949" s="23" t="s">
        <v/>
      </c>
      <c r="D1949" s="32" t="s">
        <v>10824</v>
      </c>
      <c r="E1949" s="32">
        <v/>
      </c>
      <c r="F1949" s="33">
        <v/>
      </c>
      <c r="G1949" s="34">
        <v/>
      </c>
      <c r="H1949" s="35">
        <v/>
      </c>
      <c r="I1949" s="36">
        <f/>
        <v/>
      </c>
      <c r="J1949" s="32">
        <v/>
      </c>
      <c r="K1949" s="32">
        <f/>
        <v/>
      </c>
      <c r="L1949" s="32" t="s">
        <v/>
      </c>
      <c r="M1949" s="32" t="s">
        <v/>
      </c>
      <c r="N1949" s="32" t="s">
        <v/>
      </c>
      <!--$VAR_NUOVA_CELLA_PREZZI$-->
    </row>
    <row r="1950" spans="1:16" ht="59.6666666666667" customHeight="1" thickTop="1" thickBot="1">
      <c r="B1950" s="32" t="s">
        <v>10825</v>
      </c>
      <c r="C1950" s="23" t="s">
        <v>10826</v>
      </c>
      <c r="D1950" s="62" t="s">
        <v>10827</v>
      </c>
      <c r="E1950" s="32">
        <v/>
      </c>
      <c r="F1950" s="33">
        <v/>
      </c>
      <c r="G1950" s="34">
        <v/>
      </c>
      <c r="H1950" s="35">
        <v/>
      </c>
      <c r="I1950" s="36">
        <f/>
        <v/>
      </c>
      <c r="J1950" s="32">
        <v/>
      </c>
      <c r="K1950" s="32">
        <f/>
        <v/>
      </c>
      <c r="L1950" s="32" t="s">
        <v/>
      </c>
      <c r="M1950" s="32" t="s">
        <v/>
      </c>
      <c r="N1950" s="32" t="s">
        <v/>
      </c>
      <!--$VAR_NUOVA_CELLA_PREZZI$-->
    </row>
    <row r="1951" spans="1:16" ht="10.5" customHeight="1" thickTop="1" thickBot="1">
      <c r="B1951" s="32" t="s">
        <v/>
      </c>
      <c r="C1951" s="23" t="s">
        <v/>
      </c>
      <c r="D1951" s="23" t="s">
        <v>10828</v>
      </c>
      <c r="E1951" s="32">
        <v/>
      </c>
      <c r="F1951" s="33">
        <v/>
      </c>
      <c r="G1951" s="34">
        <v/>
      </c>
      <c r="H1951" s="35">
        <v/>
      </c>
      <c r="I1951" s="36">
        <f/>
        <v/>
      </c>
      <c r="J1951" s="32">
        <v/>
      </c>
      <c r="K1951" s="32">
        <f/>
        <v/>
      </c>
      <c r="L1951" s="32" t="s">
        <v/>
      </c>
      <c r="M1951" s="32" t="s">
        <v/>
      </c>
      <c r="N1951" s="32" t="s">
        <v/>
      </c>
      <!--$VAR_NUOVA_CELLA_PREZZI$-->
    </row>
    <row r="1952" spans="1:16" ht="10.5" customHeight="1" thickTop="1" thickBot="1">
      <c r="B1952" s="32" t="s">
        <v/>
      </c>
      <c r="C1952" s="23" t="s">
        <v/>
      </c>
      <c r="D1952" s="23" t="s">
        <v>10829</v>
      </c>
      <c r="E1952" s="32">
        <v/>
      </c>
      <c r="F1952" s="33">
        <v/>
      </c>
      <c r="G1952" s="34">
        <v/>
      </c>
      <c r="H1952" s="35">
        <v>0</v>
      </c>
      <c r="I1952" s="36">
        <f>ROUND(PRODUCT(E1952:H1952),2)</f>
        <v>0.00</v>
      </c>
      <c r="J1952" s="32">
        <v/>
      </c>
      <c r="K1952" s="32">
        <f/>
        <v/>
      </c>
      <c r="L1952" s="32" t="s">
        <v/>
      </c>
      <c r="M1952" s="32" t="s">
        <v/>
      </c>
      <c r="N1952" s="32" t="s">
        <v/>
      </c>
      <!--$VAR_NUOVA_CELLA_PREZZI$-->
    </row>
    <row r="1953" spans="1:16" ht="10.5" customHeight="1" thickTop="1" thickBot="1">
      <c r="B1953" s="32" t="s">
        <v/>
      </c>
      <c r="C1953" s="23" t="s">
        <v/>
      </c>
      <c r="D1953" s="23" t="s">
        <v>10836</v>
      </c>
      <c r="E1953" s="32">
        <v/>
      </c>
      <c r="F1953" s="33">
        <v/>
      </c>
      <c r="G1953" s="34">
        <v/>
      </c>
      <c r="H1953" s="35">
        <v>0</v>
      </c>
      <c r="I1953" s="36">
        <f>ROUND(PRODUCT(E1953:H1953),2)</f>
        <v>0.00</v>
      </c>
      <c r="J1953" s="32">
        <v/>
      </c>
      <c r="K1953" s="32">
        <f/>
        <v/>
      </c>
      <c r="L1953" s="32" t="s">
        <v/>
      </c>
      <c r="M1953" s="32" t="s">
        <v/>
      </c>
      <c r="N1953" s="32" t="s">
        <v/>
      </c>
      <!--$VAR_NUOVA_CELLA_PREZZI$-->
    </row>
    <row r="1954" spans="1:16" ht="10.5" customHeight="1" thickTop="1" thickBot="1">
      <c r="B1954" s="32" t="s">
        <v/>
      </c>
      <c r="C1954" s="23" t="s">
        <v/>
      </c>
      <c r="D1954" s="23" t="s">
        <v>10843</v>
      </c>
      <c r="E1954" s="32">
        <v/>
      </c>
      <c r="F1954" s="33">
        <v>1.67</v>
      </c>
      <c r="G1954" s="34">
        <v/>
      </c>
      <c r="H1954" s="35">
        <v>2.930</v>
      </c>
      <c r="I1954" s="36">
        <f>ROUND(PRODUCT(E1954:H1954),2)</f>
        <v>4.89</v>
      </c>
      <c r="J1954" s="32">
        <v/>
      </c>
      <c r="K1954" s="32">
        <f/>
        <v/>
      </c>
      <c r="L1954" s="32" t="s">
        <v/>
      </c>
      <c r="M1954" s="32" t="s">
        <v/>
      </c>
      <c r="N1954" s="32" t="s">
        <v/>
      </c>
      <!--$VAR_NUOVA_CELLA_PREZZI$-->
    </row>
    <row r="1955" spans="1:16" ht="10.5" customHeight="1" thickTop="1" thickBot="1">
      <c r="B1955" s="32" t="s">
        <v/>
      </c>
      <c r="C1955" s="23" t="s">
        <v/>
      </c>
      <c r="D1955" s="23" t="s">
        <v>10850</v>
      </c>
      <c r="E1955" s="32">
        <v/>
      </c>
      <c r="F1955" s="33">
        <v>2.78</v>
      </c>
      <c r="G1955" s="34">
        <v/>
      </c>
      <c r="H1955" s="35">
        <v>2.930</v>
      </c>
      <c r="I1955" s="36">
        <f>ROUND(PRODUCT(E1955:H1955),2)</f>
        <v>8.15</v>
      </c>
      <c r="J1955" s="32">
        <v/>
      </c>
      <c r="K1955" s="32">
        <f/>
        <v/>
      </c>
      <c r="L1955" s="32" t="s">
        <v/>
      </c>
      <c r="M1955" s="32" t="s">
        <v/>
      </c>
      <c r="N1955" s="32" t="s">
        <v/>
      </c>
      <!--$VAR_NUOVA_CELLA_PREZZI$-->
    </row>
    <row r="1956" spans="1:16" ht="10.5" customHeight="1" thickTop="1" thickBot="1">
      <c r="B1956" s="32" t="s">
        <v/>
      </c>
      <c r="C1956" s="23" t="s">
        <v/>
      </c>
      <c r="D1956" s="23" t="s">
        <v>10857</v>
      </c>
      <c r="E1956" s="32">
        <v/>
      </c>
      <c r="F1956" s="33">
        <v/>
      </c>
      <c r="G1956" s="34">
        <v/>
      </c>
      <c r="H1956" s="35">
        <v>0</v>
      </c>
      <c r="I1956" s="36">
        <f>ROUND(PRODUCT(E1956:H1956),2)</f>
        <v>0.00</v>
      </c>
      <c r="J1956" s="32">
        <v/>
      </c>
      <c r="K1956" s="32">
        <f/>
        <v/>
      </c>
      <c r="L1956" s="32" t="s">
        <v/>
      </c>
      <c r="M1956" s="32" t="s">
        <v/>
      </c>
      <c r="N1956" s="32" t="s">
        <v/>
      </c>
      <!--$VAR_NUOVA_CELLA_PREZZI$-->
    </row>
    <row r="1957" spans="1:16" ht="10.5" customHeight="1" thickTop="1" thickBot="1">
      <c r="B1957" s="32" t="s">
        <v/>
      </c>
      <c r="C1957" s="23" t="s">
        <v/>
      </c>
      <c r="D1957" s="23" t="s">
        <v>10864</v>
      </c>
      <c r="E1957" s="32">
        <v/>
      </c>
      <c r="F1957" s="33">
        <v>1.50</v>
      </c>
      <c r="G1957" s="34">
        <v/>
      </c>
      <c r="H1957" s="35">
        <v>2.200</v>
      </c>
      <c r="I1957" s="36">
        <f>ROUND(PRODUCT(E1957:H1957),2)</f>
        <v>3.30</v>
      </c>
      <c r="J1957" s="32">
        <v/>
      </c>
      <c r="K1957" s="32">
        <f/>
        <v/>
      </c>
      <c r="L1957" s="32" t="s">
        <v/>
      </c>
      <c r="M1957" s="32" t="s">
        <v/>
      </c>
      <c r="N1957" s="32" t="s">
        <v/>
      </c>
      <!--$VAR_NUOVA_CELLA_PREZZI$-->
    </row>
    <row r="1958" spans="1:16" ht="10.5" customHeight="1" thickTop="1" thickBot="1">
      <c r="B1958" s="32" t="s">
        <v/>
      </c>
      <c r="C1958" s="23" t="s">
        <v/>
      </c>
      <c r="D1958" s="23" t="s">
        <v>10871</v>
      </c>
      <c r="E1958" s="32">
        <v/>
      </c>
      <c r="F1958" s="33">
        <v>1.50</v>
      </c>
      <c r="G1958" s="34">
        <v/>
      </c>
      <c r="H1958" s="35">
        <v>2.200</v>
      </c>
      <c r="I1958" s="36">
        <f>ROUND(PRODUCT(E1958:H1958),2)</f>
        <v>3.30</v>
      </c>
      <c r="J1958" s="32">
        <v/>
      </c>
      <c r="K1958" s="32">
        <f/>
        <v/>
      </c>
      <c r="L1958" s="32" t="s">
        <v/>
      </c>
      <c r="M1958" s="32" t="s">
        <v/>
      </c>
      <c r="N1958" s="32" t="s">
        <v/>
      </c>
      <!--$VAR_NUOVA_CELLA_PREZZI$-->
    </row>
    <row r="1959" spans="1:16" ht="10.5" customHeight="1" thickTop="1" thickBot="1">
      <c r="B1959" s="32" t="s">
        <v/>
      </c>
      <c r="C1959" s="23" t="s">
        <v/>
      </c>
      <c r="D1959" s="32" t="s">
        <v/>
      </c>
      <c r="E1959" s="32">
        <v/>
      </c>
      <c r="F1959" s="33">
        <v/>
      </c>
      <c r="G1959" s="34">
        <v/>
      </c>
      <c r="H1959" s="35">
        <v/>
      </c>
      <c r="I1959" s="36">
        <f/>
        <v/>
      </c>
      <c r="J1959" s="32">
        <v/>
      </c>
      <c r="K1959" s="32">
        <f/>
        <v/>
      </c>
      <c r="L1959" s="32" t="s">
        <v/>
      </c>
      <c r="M1959" s="32" t="s">
        <v/>
      </c>
      <c r="N1959" s="32" t="s">
        <v>10878</v>
      </c>
      <!--$VAR_NUOVA_CELLA_PREZZI$-->
    </row>
    <row r="1960" spans="1:16" ht="10.5" customHeight="1" thickTop="1" thickBot="1">
      <c r="B1960" s="32" t="s">
        <v/>
      </c>
      <c r="C1960" s="23" t="s">
        <v/>
      </c>
      <c r="D1960" s="32" t="s">
        <v>10879</v>
      </c>
      <c r="E1960" s="32">
        <v/>
      </c>
      <c r="F1960" s="33">
        <v/>
      </c>
      <c r="G1960" s="34">
        <v/>
      </c>
      <c r="H1960" s="35">
        <v/>
      </c>
      <c r="I1960" s="36">
        <f>ROUND(SUM(I1951:I1959),2)</f>
        <v>19.64</v>
      </c>
      <c r="J1960" s="32">
        <v>48.09</v>
      </c>
      <c r="K1960" s="32">
        <f>ROUND(PRODUCT(I1960:J1960),2)</f>
        <v>944.49</v>
      </c>
      <c r="L1960" s="32" t="s">
        <v/>
      </c>
      <c r="M1960" s="32" t="s">
        <v/>
      </c>
      <c r="N1960" s="32" t="s">
        <v/>
      </c>
      <!--$VAR_NUOVA_CELLA_PREZZI$-->
    </row>
    <row r="1961" spans="1:16" ht="10.5" customHeight="1" thickTop="1" thickBot="1">
      <c r="B1961" s="32" t="s">
        <v/>
      </c>
      <c r="C1961" s="23" t="s">
        <v/>
      </c>
      <c r="D1961" s="32" t="s">
        <v>10885</v>
      </c>
      <c r="E1961" s="32">
        <v/>
      </c>
      <c r="F1961" s="33">
        <v/>
      </c>
      <c r="G1961" s="34">
        <v/>
      </c>
      <c r="H1961" s="35">
        <v/>
      </c>
      <c r="I1961" s="36">
        <f/>
        <v/>
      </c>
      <c r="J1961" s="32">
        <v/>
      </c>
      <c r="K1961" s="32">
        <f/>
        <v/>
      </c>
      <c r="L1961" s="32" t="s">
        <v/>
      </c>
      <c r="M1961" s="32" t="s">
        <v/>
      </c>
      <c r="N1961" s="32" t="s">
        <v/>
      </c>
      <!--$VAR_NUOVA_CELLA_PREZZI$-->
    </row>
    <row r="1962" spans="1:16" ht="127.166666666667" customHeight="1" thickTop="1" thickBot="1">
      <c r="B1962" s="32" t="s">
        <v>10886</v>
      </c>
      <c r="C1962" s="23" t="s">
        <v>10887</v>
      </c>
      <c r="D1962" s="62" t="s">
        <v>10888</v>
      </c>
      <c r="E1962" s="32">
        <v/>
      </c>
      <c r="F1962" s="33">
        <v/>
      </c>
      <c r="G1962" s="34">
        <v/>
      </c>
      <c r="H1962" s="35">
        <v/>
      </c>
      <c r="I1962" s="36">
        <f/>
        <v/>
      </c>
      <c r="J1962" s="32">
        <v/>
      </c>
      <c r="K1962" s="32">
        <f/>
        <v/>
      </c>
      <c r="L1962" s="32" t="s">
        <v/>
      </c>
      <c r="M1962" s="32" t="s">
        <v/>
      </c>
      <c r="N1962" s="32" t="s">
        <v/>
      </c>
      <!--$VAR_NUOVA_CELLA_PREZZI$-->
    </row>
    <row r="1963" spans="1:16" ht="10.5" customHeight="1" thickTop="1" thickBot="1">
      <c r="B1963" s="32" t="s">
        <v/>
      </c>
      <c r="C1963" s="23" t="s">
        <v/>
      </c>
      <c r="D1963" s="23" t="s">
        <v>10889</v>
      </c>
      <c r="E1963" s="32">
        <v/>
      </c>
      <c r="F1963" s="33">
        <v/>
      </c>
      <c r="G1963" s="34">
        <v/>
      </c>
      <c r="H1963" s="35">
        <v/>
      </c>
      <c r="I1963" s="36">
        <f/>
        <v/>
      </c>
      <c r="J1963" s="32">
        <v/>
      </c>
      <c r="K1963" s="32">
        <f/>
        <v/>
      </c>
      <c r="L1963" s="32" t="s">
        <v/>
      </c>
      <c r="M1963" s="32" t="s">
        <v/>
      </c>
      <c r="N1963" s="32" t="s">
        <v/>
      </c>
      <!--$VAR_NUOVA_CELLA_PREZZI$-->
    </row>
    <row r="1964" spans="1:16" ht="10.5" customHeight="1" thickTop="1" thickBot="1">
      <c r="B1964" s="32" t="s">
        <v/>
      </c>
      <c r="C1964" s="23" t="s">
        <v/>
      </c>
      <c r="D1964" s="23" t="s">
        <v>10890</v>
      </c>
      <c r="E1964" s="32">
        <v/>
      </c>
      <c r="F1964" s="33">
        <v/>
      </c>
      <c r="G1964" s="34">
        <v/>
      </c>
      <c r="H1964" s="35">
        <v>0</v>
      </c>
      <c r="I1964" s="36">
        <f>ROUND(PRODUCT(E1964:H1964),2)</f>
        <v>0.00</v>
      </c>
      <c r="J1964" s="32">
        <v/>
      </c>
      <c r="K1964" s="32">
        <f/>
        <v/>
      </c>
      <c r="L1964" s="32" t="s">
        <v/>
      </c>
      <c r="M1964" s="32" t="s">
        <v/>
      </c>
      <c r="N1964" s="32" t="s">
        <v/>
      </c>
      <!--$VAR_NUOVA_CELLA_PREZZI$-->
    </row>
    <row r="1965" spans="1:16" ht="10.5" customHeight="1" thickTop="1" thickBot="1">
      <c r="B1965" s="32" t="s">
        <v/>
      </c>
      <c r="C1965" s="23" t="s">
        <v/>
      </c>
      <c r="D1965" s="23" t="s">
        <v>10897</v>
      </c>
      <c r="E1965" s="32">
        <v/>
      </c>
      <c r="F1965" s="33">
        <v/>
      </c>
      <c r="G1965" s="34">
        <v/>
      </c>
      <c r="H1965" s="35">
        <v>0</v>
      </c>
      <c r="I1965" s="36">
        <f>ROUND(PRODUCT(E1965:H1965),2)</f>
        <v>0.00</v>
      </c>
      <c r="J1965" s="32">
        <v/>
      </c>
      <c r="K1965" s="32">
        <f/>
        <v/>
      </c>
      <c r="L1965" s="32" t="s">
        <v/>
      </c>
      <c r="M1965" s="32" t="s">
        <v/>
      </c>
      <c r="N1965" s="32" t="s">
        <v/>
      </c>
      <!--$VAR_NUOVA_CELLA_PREZZI$-->
    </row>
    <row r="1966" spans="1:16" ht="10.5" customHeight="1" thickTop="1" thickBot="1">
      <c r="B1966" s="32" t="s">
        <v/>
      </c>
      <c r="C1966" s="23" t="s">
        <v/>
      </c>
      <c r="D1966" s="23" t="s">
        <v>10904</v>
      </c>
      <c r="E1966" s="32">
        <v/>
      </c>
      <c r="F1966" s="33">
        <v>1.40</v>
      </c>
      <c r="G1966" s="34">
        <v/>
      </c>
      <c r="H1966" s="35">
        <v>2.200</v>
      </c>
      <c r="I1966" s="36">
        <f>ROUND(PRODUCT(E1966:H1966),2)</f>
        <v>3.08</v>
      </c>
      <c r="J1966" s="32">
        <v/>
      </c>
      <c r="K1966" s="32">
        <f/>
        <v/>
      </c>
      <c r="L1966" s="32" t="s">
        <v/>
      </c>
      <c r="M1966" s="32" t="s">
        <v/>
      </c>
      <c r="N1966" s="32" t="s">
        <v/>
      </c>
      <!--$VAR_NUOVA_CELLA_PREZZI$-->
    </row>
    <row r="1967" spans="1:16" ht="10.5" customHeight="1" thickTop="1" thickBot="1">
      <c r="B1967" s="32" t="s">
        <v/>
      </c>
      <c r="C1967" s="23" t="s">
        <v/>
      </c>
      <c r="D1967" s="23" t="s">
        <v>10911</v>
      </c>
      <c r="E1967" s="32">
        <v/>
      </c>
      <c r="F1967" s="33">
        <v/>
      </c>
      <c r="G1967" s="34">
        <v/>
      </c>
      <c r="H1967" s="35">
        <v>0</v>
      </c>
      <c r="I1967" s="36">
        <f>ROUND(PRODUCT(E1967:H1967),2)</f>
        <v>0.00</v>
      </c>
      <c r="J1967" s="32">
        <v/>
      </c>
      <c r="K1967" s="32">
        <f/>
        <v/>
      </c>
      <c r="L1967" s="32" t="s">
        <v/>
      </c>
      <c r="M1967" s="32" t="s">
        <v/>
      </c>
      <c r="N1967" s="32" t="s">
        <v/>
      </c>
      <!--$VAR_NUOVA_CELLA_PREZZI$-->
    </row>
    <row r="1968" spans="1:16" ht="10.5" customHeight="1" thickTop="1" thickBot="1">
      <c r="B1968" s="32" t="s">
        <v/>
      </c>
      <c r="C1968" s="23" t="s">
        <v/>
      </c>
      <c r="D1968" s="23" t="s">
        <v>10918</v>
      </c>
      <c r="E1968" s="32">
        <v/>
      </c>
      <c r="F1968" s="33">
        <v>1.26</v>
      </c>
      <c r="G1968" s="34">
        <v/>
      </c>
      <c r="H1968" s="35">
        <v>2.200</v>
      </c>
      <c r="I1968" s="36">
        <f>ROUND(PRODUCT(E1968:H1968),2)</f>
        <v>2.77</v>
      </c>
      <c r="J1968" s="32">
        <v/>
      </c>
      <c r="K1968" s="32">
        <f/>
        <v/>
      </c>
      <c r="L1968" s="32" t="s">
        <v/>
      </c>
      <c r="M1968" s="32" t="s">
        <v/>
      </c>
      <c r="N1968" s="32" t="s">
        <v/>
      </c>
      <!--$VAR_NUOVA_CELLA_PREZZI$-->
    </row>
    <row r="1969" spans="1:16" ht="10.5" customHeight="1" thickTop="1" thickBot="1">
      <c r="B1969" s="32" t="s">
        <v/>
      </c>
      <c r="C1969" s="23" t="s">
        <v/>
      </c>
      <c r="D1969" s="23" t="s">
        <v>10925</v>
      </c>
      <c r="E1969" s="32">
        <v/>
      </c>
      <c r="F1969" s="33">
        <v>1.25</v>
      </c>
      <c r="G1969" s="34">
        <v/>
      </c>
      <c r="H1969" s="35">
        <v>2.200</v>
      </c>
      <c r="I1969" s="36">
        <f>ROUND(PRODUCT(E1969:H1969),2)</f>
        <v>2.75</v>
      </c>
      <c r="J1969" s="32">
        <v/>
      </c>
      <c r="K1969" s="32">
        <f/>
        <v/>
      </c>
      <c r="L1969" s="32" t="s">
        <v/>
      </c>
      <c r="M1969" s="32" t="s">
        <v/>
      </c>
      <c r="N1969" s="32" t="s">
        <v/>
      </c>
      <!--$VAR_NUOVA_CELLA_PREZZI$-->
    </row>
    <row r="1970" spans="1:16" ht="10.5" customHeight="1" thickTop="1" thickBot="1">
      <c r="B1970" s="32" t="s">
        <v/>
      </c>
      <c r="C1970" s="23" t="s">
        <v/>
      </c>
      <c r="D1970" s="32" t="s">
        <v/>
      </c>
      <c r="E1970" s="32">
        <v/>
      </c>
      <c r="F1970" s="33">
        <v/>
      </c>
      <c r="G1970" s="34">
        <v/>
      </c>
      <c r="H1970" s="35">
        <v/>
      </c>
      <c r="I1970" s="36">
        <f/>
        <v/>
      </c>
      <c r="J1970" s="32">
        <v/>
      </c>
      <c r="K1970" s="32">
        <f/>
        <v/>
      </c>
      <c r="L1970" s="32" t="s">
        <v/>
      </c>
      <c r="M1970" s="32" t="s">
        <v/>
      </c>
      <c r="N1970" s="32" t="s">
        <v>10932</v>
      </c>
      <!--$VAR_NUOVA_CELLA_PREZZI$-->
    </row>
    <row r="1971" spans="1:16" ht="10.5" customHeight="1" thickTop="1" thickBot="1">
      <c r="B1971" s="32" t="s">
        <v/>
      </c>
      <c r="C1971" s="23" t="s">
        <v/>
      </c>
      <c r="D1971" s="32" t="s">
        <v>10933</v>
      </c>
      <c r="E1971" s="32">
        <v/>
      </c>
      <c r="F1971" s="33">
        <v/>
      </c>
      <c r="G1971" s="34">
        <v/>
      </c>
      <c r="H1971" s="35">
        <v/>
      </c>
      <c r="I1971" s="36">
        <f>ROUND(SUM(I1963:I1970),2)</f>
        <v>8.60</v>
      </c>
      <c r="J1971" s="32">
        <v>32.85</v>
      </c>
      <c r="K1971" s="32">
        <f>ROUND(PRODUCT(I1971:J1971),2)</f>
        <v>282.51</v>
      </c>
      <c r="L1971" s="32" t="s">
        <v/>
      </c>
      <c r="M1971" s="32" t="s">
        <v/>
      </c>
      <c r="N1971" s="32" t="s">
        <v/>
      </c>
      <!--$VAR_NUOVA_CELLA_PREZZI$-->
    </row>
    <row r="1972" spans="1:16" ht="10.5" customHeight="1" thickTop="1" thickBot="1">
      <c r="B1972" s="32" t="s">
        <v/>
      </c>
      <c r="C1972" s="23" t="s">
        <v/>
      </c>
      <c r="D1972" s="32" t="s">
        <v>10939</v>
      </c>
      <c r="E1972" s="32">
        <v/>
      </c>
      <c r="F1972" s="33">
        <v/>
      </c>
      <c r="G1972" s="34">
        <v/>
      </c>
      <c r="H1972" s="35">
        <v/>
      </c>
      <c r="I1972" s="36">
        <f/>
        <v/>
      </c>
      <c r="J1972" s="32">
        <v/>
      </c>
      <c r="K1972" s="32">
        <f/>
        <v/>
      </c>
      <c r="L1972" s="32" t="s">
        <v/>
      </c>
      <c r="M1972" s="32" t="s">
        <v/>
      </c>
      <c r="N1972" s="32" t="s">
        <v/>
      </c>
      <!--$VAR_NUOVA_CELLA_PREZZI$-->
    </row>
    <row r="1973" spans="1:16" ht="119.666666666667" customHeight="1" thickTop="1" thickBot="1">
      <c r="B1973" s="32" t="s">
        <v>10940</v>
      </c>
      <c r="C1973" s="23" t="s">
        <v>10941</v>
      </c>
      <c r="D1973" s="62" t="s">
        <v>10942</v>
      </c>
      <c r="E1973" s="32">
        <v/>
      </c>
      <c r="F1973" s="33">
        <v/>
      </c>
      <c r="G1973" s="34">
        <v/>
      </c>
      <c r="H1973" s="35">
        <v/>
      </c>
      <c r="I1973" s="36">
        <f/>
        <v/>
      </c>
      <c r="J1973" s="32">
        <v/>
      </c>
      <c r="K1973" s="32">
        <f/>
        <v/>
      </c>
      <c r="L1973" s="32" t="s">
        <v/>
      </c>
      <c r="M1973" s="32" t="s">
        <v/>
      </c>
      <c r="N1973" s="32" t="s">
        <v/>
      </c>
      <!--$VAR_NUOVA_CELLA_PREZZI$-->
    </row>
    <row r="1974" spans="1:16" ht="10.5" customHeight="1" thickTop="1" thickBot="1">
      <c r="B1974" s="32" t="s">
        <v/>
      </c>
      <c r="C1974" s="23" t="s">
        <v/>
      </c>
      <c r="D1974" s="23" t="s">
        <v>10943</v>
      </c>
      <c r="E1974" s="32">
        <v/>
      </c>
      <c r="F1974" s="33">
        <v/>
      </c>
      <c r="G1974" s="34">
        <v/>
      </c>
      <c r="H1974" s="35">
        <v/>
      </c>
      <c r="I1974" s="36">
        <f/>
        <v/>
      </c>
      <c r="J1974" s="32">
        <v/>
      </c>
      <c r="K1974" s="32">
        <f/>
        <v/>
      </c>
      <c r="L1974" s="32" t="s">
        <v/>
      </c>
      <c r="M1974" s="32" t="s">
        <v/>
      </c>
      <c r="N1974" s="32" t="s">
        <v/>
      </c>
      <!--$VAR_NUOVA_CELLA_PREZZI$-->
    </row>
    <row r="1975" spans="1:16" ht="10.5" customHeight="1" thickTop="1" thickBot="1">
      <c r="B1975" s="32" t="s">
        <v/>
      </c>
      <c r="C1975" s="23" t="s">
        <v/>
      </c>
      <c r="D1975" s="23" t="s">
        <v>10944</v>
      </c>
      <c r="E1975" s="32">
        <v/>
      </c>
      <c r="F1975" s="33">
        <v/>
      </c>
      <c r="G1975" s="34">
        <v/>
      </c>
      <c r="H1975" s="35">
        <v>0</v>
      </c>
      <c r="I1975" s="36">
        <f>ROUND(PRODUCT(E1975:H1975),2)</f>
        <v>0.00</v>
      </c>
      <c r="J1975" s="32">
        <v/>
      </c>
      <c r="K1975" s="32">
        <f/>
        <v/>
      </c>
      <c r="L1975" s="32" t="s">
        <v/>
      </c>
      <c r="M1975" s="32" t="s">
        <v/>
      </c>
      <c r="N1975" s="32" t="s">
        <v/>
      </c>
      <!--$VAR_NUOVA_CELLA_PREZZI$-->
    </row>
    <row r="1976" spans="1:16" ht="10.5" customHeight="1" thickTop="1" thickBot="1">
      <c r="B1976" s="32" t="s">
        <v/>
      </c>
      <c r="C1976" s="23" t="s">
        <v/>
      </c>
      <c r="D1976" s="23" t="s">
        <v>10951</v>
      </c>
      <c r="E1976" s="32">
        <v/>
      </c>
      <c r="F1976" s="33">
        <v/>
      </c>
      <c r="G1976" s="34">
        <v/>
      </c>
      <c r="H1976" s="35">
        <v>0</v>
      </c>
      <c r="I1976" s="36">
        <f>ROUND(PRODUCT(E1976:H1976),2)</f>
        <v>0.00</v>
      </c>
      <c r="J1976" s="32">
        <v/>
      </c>
      <c r="K1976" s="32">
        <f/>
        <v/>
      </c>
      <c r="L1976" s="32" t="s">
        <v/>
      </c>
      <c r="M1976" s="32" t="s">
        <v/>
      </c>
      <c r="N1976" s="32" t="s">
        <v/>
      </c>
      <!--$VAR_NUOVA_CELLA_PREZZI$-->
    </row>
    <row r="1977" spans="1:16" ht="10.5" customHeight="1" thickTop="1" thickBot="1">
      <c r="B1977" s="32" t="s">
        <v/>
      </c>
      <c r="C1977" s="23" t="s">
        <v/>
      </c>
      <c r="D1977" s="23" t="s">
        <v>10958</v>
      </c>
      <c r="E1977" s="32">
        <v/>
      </c>
      <c r="F1977" s="33">
        <v>1.67</v>
      </c>
      <c r="G1977" s="34">
        <v/>
      </c>
      <c r="H1977" s="35">
        <v>2.930</v>
      </c>
      <c r="I1977" s="36">
        <f>ROUND(PRODUCT(E1977:H1977),2)</f>
        <v>4.89</v>
      </c>
      <c r="J1977" s="32">
        <v/>
      </c>
      <c r="K1977" s="32">
        <f/>
        <v/>
      </c>
      <c r="L1977" s="32" t="s">
        <v/>
      </c>
      <c r="M1977" s="32" t="s">
        <v/>
      </c>
      <c r="N1977" s="32" t="s">
        <v/>
      </c>
      <!--$VAR_NUOVA_CELLA_PREZZI$-->
    </row>
    <row r="1978" spans="1:16" ht="10.5" customHeight="1" thickTop="1" thickBot="1">
      <c r="B1978" s="32" t="s">
        <v/>
      </c>
      <c r="C1978" s="23" t="s">
        <v/>
      </c>
      <c r="D1978" s="32" t="s">
        <v/>
      </c>
      <c r="E1978" s="32">
        <v/>
      </c>
      <c r="F1978" s="33">
        <v/>
      </c>
      <c r="G1978" s="34">
        <v/>
      </c>
      <c r="H1978" s="35">
        <v/>
      </c>
      <c r="I1978" s="36">
        <f/>
        <v/>
      </c>
      <c r="J1978" s="32">
        <v/>
      </c>
      <c r="K1978" s="32">
        <f/>
        <v/>
      </c>
      <c r="L1978" s="32" t="s">
        <v/>
      </c>
      <c r="M1978" s="32" t="s">
        <v/>
      </c>
      <c r="N1978" s="32" t="s">
        <v>10965</v>
      </c>
      <!--$VAR_NUOVA_CELLA_PREZZI$-->
    </row>
    <row r="1979" spans="1:16" ht="10.5" customHeight="1" thickTop="1" thickBot="1">
      <c r="B1979" s="32" t="s">
        <v/>
      </c>
      <c r="C1979" s="23" t="s">
        <v/>
      </c>
      <c r="D1979" s="32" t="s">
        <v>10966</v>
      </c>
      <c r="E1979" s="32">
        <v/>
      </c>
      <c r="F1979" s="33">
        <v/>
      </c>
      <c r="G1979" s="34">
        <v/>
      </c>
      <c r="H1979" s="35">
        <v/>
      </c>
      <c r="I1979" s="36">
        <f>ROUND(SUM(I1974:I1978),2)</f>
        <v>4.89</v>
      </c>
      <c r="J1979" s="32">
        <v>22.69</v>
      </c>
      <c r="K1979" s="32">
        <f>ROUND(PRODUCT(I1979:J1979),2)</f>
        <v>110.95</v>
      </c>
      <c r="L1979" s="32" t="s">
        <v/>
      </c>
      <c r="M1979" s="32" t="s">
        <v/>
      </c>
      <c r="N1979" s="32" t="s">
        <v/>
      </c>
      <!--$VAR_NUOVA_CELLA_PREZZI$-->
    </row>
    <row r="1980" spans="1:16" ht="10.5" customHeight="1" thickTop="1" thickBot="1">
      <c r="B1980" s="32" t="s">
        <v/>
      </c>
      <c r="C1980" s="23" t="s">
        <v/>
      </c>
      <c r="D1980" s="32" t="s">
        <v>10972</v>
      </c>
      <c r="E1980" s="32">
        <v/>
      </c>
      <c r="F1980" s="33">
        <v/>
      </c>
      <c r="G1980" s="34">
        <v/>
      </c>
      <c r="H1980" s="35">
        <v/>
      </c>
      <c r="I1980" s="36">
        <f/>
        <v/>
      </c>
      <c r="J1980" s="32">
        <v/>
      </c>
      <c r="K1980" s="32">
        <f/>
        <v/>
      </c>
      <c r="L1980" s="32" t="s">
        <v/>
      </c>
      <c r="M1980" s="32" t="s">
        <v/>
      </c>
      <c r="N1980" s="32" t="s">
        <v/>
      </c>
      <!--$VAR_NUOVA_CELLA_PREZZI$-->
    </row>
    <row r="1981" spans="1:16" ht="118.5" customHeight="1" thickTop="1" thickBot="1">
      <c r="B1981" s="32" t="s">
        <v>10973</v>
      </c>
      <c r="C1981" s="23" t="s">
        <v>10974</v>
      </c>
      <c r="D1981" s="62" t="s">
        <v>10975</v>
      </c>
      <c r="E1981" s="32">
        <v/>
      </c>
      <c r="F1981" s="33">
        <v/>
      </c>
      <c r="G1981" s="34">
        <v/>
      </c>
      <c r="H1981" s="35">
        <v/>
      </c>
      <c r="I1981" s="36">
        <f/>
        <v/>
      </c>
      <c r="J1981" s="32">
        <v/>
      </c>
      <c r="K1981" s="32">
        <f/>
        <v/>
      </c>
      <c r="L1981" s="32" t="s">
        <v/>
      </c>
      <c r="M1981" s="32" t="s">
        <v/>
      </c>
      <c r="N1981" s="32" t="s">
        <v/>
      </c>
      <!--$VAR_NUOVA_CELLA_PREZZI$-->
    </row>
    <row r="1982" spans="1:16" ht="10.5" customHeight="1" thickTop="1" thickBot="1">
      <c r="B1982" s="32" t="s">
        <v/>
      </c>
      <c r="C1982" s="23" t="s">
        <v/>
      </c>
      <c r="D1982" s="23" t="s">
        <v>10976</v>
      </c>
      <c r="E1982" s="32">
        <v/>
      </c>
      <c r="F1982" s="33">
        <v/>
      </c>
      <c r="G1982" s="34">
        <v/>
      </c>
      <c r="H1982" s="35">
        <v/>
      </c>
      <c r="I1982" s="36">
        <f/>
        <v/>
      </c>
      <c r="J1982" s="32">
        <v/>
      </c>
      <c r="K1982" s="32">
        <f/>
        <v/>
      </c>
      <c r="L1982" s="32" t="s">
        <v/>
      </c>
      <c r="M1982" s="32" t="s">
        <v/>
      </c>
      <c r="N1982" s="32" t="s">
        <v/>
      </c>
      <!--$VAR_NUOVA_CELLA_PREZZI$-->
    </row>
    <row r="1983" spans="1:16" ht="10.5" customHeight="1" thickTop="1" thickBot="1">
      <c r="B1983" s="32" t="s">
        <v/>
      </c>
      <c r="C1983" s="23" t="s">
        <v/>
      </c>
      <c r="D1983" s="23" t="s">
        <v>10977</v>
      </c>
      <c r="E1983" s="32">
        <v/>
      </c>
      <c r="F1983" s="33">
        <v/>
      </c>
      <c r="G1983" s="34">
        <v/>
      </c>
      <c r="H1983" s="35">
        <v/>
      </c>
      <c r="I1983" s="36">
        <f>ROUND(PRODUCT(E1983:H1983,8.60),2)</f>
        <v>8.60</v>
      </c>
      <c r="J1983" s="32">
        <v/>
      </c>
      <c r="K1983" s="32">
        <f/>
        <v/>
      </c>
      <c r="L1983" s="32" t="s">
        <v/>
      </c>
      <c r="M1983" s="32" t="s">
        <v/>
      </c>
      <c r="N1983" s="32" t="s">
        <v/>
      </c>
      <!--$VAR_NUOVA_CELLA_PREZZI$-->
    </row>
    <row r="1984" spans="1:16" ht="10.5" customHeight="1" thickTop="1" thickBot="1">
      <c r="B1984" s="32" t="s">
        <v/>
      </c>
      <c r="C1984" s="23" t="s">
        <v/>
      </c>
      <c r="D1984" s="23" t="s">
        <v>10984</v>
      </c>
      <c r="E1984" s="32">
        <v/>
      </c>
      <c r="F1984" s="33">
        <v/>
      </c>
      <c r="G1984" s="34">
        <v/>
      </c>
      <c r="H1984" s="35">
        <v/>
      </c>
      <c r="I1984" s="36">
        <f>ROUND(PRODUCT(E1984:H1984,4.89),2)</f>
        <v>4.89</v>
      </c>
      <c r="J1984" s="32">
        <v/>
      </c>
      <c r="K1984" s="32">
        <f/>
        <v/>
      </c>
      <c r="L1984" s="32" t="s">
        <v/>
      </c>
      <c r="M1984" s="32" t="s">
        <v/>
      </c>
      <c r="N1984" s="32" t="s">
        <v/>
      </c>
      <!--$VAR_NUOVA_CELLA_PREZZI$-->
    </row>
    <row r="1985" spans="1:16" ht="10.5" customHeight="1" thickTop="1" thickBot="1">
      <c r="B1985" s="32" t="s">
        <v/>
      </c>
      <c r="C1985" s="23" t="s">
        <v/>
      </c>
      <c r="D1985" s="32" t="s">
        <v/>
      </c>
      <c r="E1985" s="32">
        <v/>
      </c>
      <c r="F1985" s="33">
        <v/>
      </c>
      <c r="G1985" s="34">
        <v/>
      </c>
      <c r="H1985" s="35">
        <v/>
      </c>
      <c r="I1985" s="36">
        <f/>
        <v/>
      </c>
      <c r="J1985" s="32">
        <v/>
      </c>
      <c r="K1985" s="32">
        <f/>
        <v/>
      </c>
      <c r="L1985" s="32" t="s">
        <v/>
      </c>
      <c r="M1985" s="32" t="s">
        <v/>
      </c>
      <c r="N1985" s="32" t="s">
        <v>10991</v>
      </c>
      <!--$VAR_NUOVA_CELLA_PREZZI$-->
    </row>
    <row r="1986" spans="1:16" ht="10.5" customHeight="1" thickTop="1" thickBot="1">
      <c r="B1986" s="32" t="s">
        <v/>
      </c>
      <c r="C1986" s="23" t="s">
        <v/>
      </c>
      <c r="D1986" s="32" t="s">
        <v>10992</v>
      </c>
      <c r="E1986" s="32">
        <v/>
      </c>
      <c r="F1986" s="33">
        <v/>
      </c>
      <c r="G1986" s="34">
        <v/>
      </c>
      <c r="H1986" s="35">
        <v/>
      </c>
      <c r="I1986" s="36">
        <f>ROUND(SUM(I1982:I1985),2)</f>
        <v>13.49</v>
      </c>
      <c r="J1986" s="32">
        <v>15.10</v>
      </c>
      <c r="K1986" s="32">
        <f>ROUND(PRODUCT(I1986:J1986),2)</f>
        <v>203.70</v>
      </c>
      <c r="L1986" s="32" t="s">
        <v/>
      </c>
      <c r="M1986" s="32" t="s">
        <v/>
      </c>
      <c r="N1986" s="32" t="s">
        <v/>
      </c>
      <!--$VAR_NUOVA_CELLA_PREZZI$-->
    </row>
    <row r="1987" spans="1:16" ht="10.5" customHeight="1" thickTop="1" thickBot="1">
      <c r="B1987" s="32" t="s">
        <v/>
      </c>
      <c r="C1987" s="23" t="s">
        <v/>
      </c>
      <c r="D1987" s="32" t="s">
        <v>10998</v>
      </c>
      <c r="E1987" s="32">
        <v/>
      </c>
      <c r="F1987" s="33">
        <v/>
      </c>
      <c r="G1987" s="34">
        <v/>
      </c>
      <c r="H1987" s="35">
        <v/>
      </c>
      <c r="I1987" s="36">
        <f/>
        <v/>
      </c>
      <c r="J1987" s="32">
        <v/>
      </c>
      <c r="K1987" s="32">
        <f/>
        <v/>
      </c>
      <c r="L1987" s="32" t="s">
        <v/>
      </c>
      <c r="M1987" s="32" t="s">
        <v/>
      </c>
      <c r="N1987" s="32" t="s">
        <v/>
      </c>
      <!--$VAR_NUOVA_CELLA_PREZZI$-->
    </row>
    <row r="1988" spans="1:16" ht="122.5" customHeight="1" thickTop="1" thickBot="1">
      <c r="B1988" s="32" t="s">
        <v>10999</v>
      </c>
      <c r="C1988" s="23" t="s">
        <v>11000</v>
      </c>
      <c r="D1988" s="62" t="s">
        <v>11001</v>
      </c>
      <c r="E1988" s="32">
        <v/>
      </c>
      <c r="F1988" s="33">
        <v/>
      </c>
      <c r="G1988" s="34">
        <v/>
      </c>
      <c r="H1988" s="35">
        <v/>
      </c>
      <c r="I1988" s="36">
        <f/>
        <v/>
      </c>
      <c r="J1988" s="32">
        <v/>
      </c>
      <c r="K1988" s="32">
        <f/>
        <v/>
      </c>
      <c r="L1988" s="32" t="s">
        <v/>
      </c>
      <c r="M1988" s="32" t="s">
        <v/>
      </c>
      <c r="N1988" s="32" t="s">
        <v/>
      </c>
      <!--$VAR_NUOVA_CELLA_PREZZI$-->
    </row>
    <row r="1989" spans="1:16" ht="10.5" customHeight="1" thickTop="1" thickBot="1">
      <c r="B1989" s="32" t="s">
        <v/>
      </c>
      <c r="C1989" s="23" t="s">
        <v/>
      </c>
      <c r="D1989" s="23" t="s">
        <v>11002</v>
      </c>
      <c r="E1989" s="32">
        <v/>
      </c>
      <c r="F1989" s="33">
        <v/>
      </c>
      <c r="G1989" s="34">
        <v/>
      </c>
      <c r="H1989" s="35">
        <v/>
      </c>
      <c r="I1989" s="36">
        <f/>
        <v/>
      </c>
      <c r="J1989" s="32">
        <v/>
      </c>
      <c r="K1989" s="32">
        <f/>
        <v/>
      </c>
      <c r="L1989" s="32" t="s">
        <v/>
      </c>
      <c r="M1989" s="32" t="s">
        <v/>
      </c>
      <c r="N1989" s="32" t="s">
        <v/>
      </c>
      <!--$VAR_NUOVA_CELLA_PREZZI$-->
    </row>
    <row r="1990" spans="1:16" ht="10.5" customHeight="1" thickTop="1" thickBot="1">
      <c r="B1990" s="32" t="s">
        <v/>
      </c>
      <c r="C1990" s="23" t="s">
        <v/>
      </c>
      <c r="D1990" s="23" t="s">
        <v>11003</v>
      </c>
      <c r="E1990" s="32">
        <v/>
      </c>
      <c r="F1990" s="33">
        <v/>
      </c>
      <c r="G1990" s="34">
        <v/>
      </c>
      <c r="H1990" s="35">
        <v/>
      </c>
      <c r="I1990" s="36">
        <f>ROUND(PRODUCT(E1990:H1990,9.45),2)</f>
        <v>9.45</v>
      </c>
      <c r="J1990" s="32">
        <v/>
      </c>
      <c r="K1990" s="32">
        <f/>
        <v/>
      </c>
      <c r="L1990" s="32" t="s">
        <v/>
      </c>
      <c r="M1990" s="32" t="s">
        <v/>
      </c>
      <c r="N1990" s="32" t="s">
        <v/>
      </c>
      <!--$VAR_NUOVA_CELLA_PREZZI$-->
    </row>
    <row r="1991" spans="1:16" ht="10.5" customHeight="1" thickTop="1" thickBot="1">
      <c r="B1991" s="32" t="s">
        <v/>
      </c>
      <c r="C1991" s="23" t="s">
        <v/>
      </c>
      <c r="D1991" s="23" t="s">
        <v>11010</v>
      </c>
      <c r="E1991" s="32">
        <v/>
      </c>
      <c r="F1991" s="33">
        <v/>
      </c>
      <c r="G1991" s="34">
        <v/>
      </c>
      <c r="H1991" s="35">
        <v/>
      </c>
      <c r="I1991" s="36">
        <f>ROUND(PRODUCT(E1991:H1991,19.64),2)</f>
        <v>19.64</v>
      </c>
      <c r="J1991" s="32">
        <v/>
      </c>
      <c r="K1991" s="32">
        <f/>
        <v/>
      </c>
      <c r="L1991" s="32" t="s">
        <v/>
      </c>
      <c r="M1991" s="32" t="s">
        <v/>
      </c>
      <c r="N1991" s="32" t="s">
        <v/>
      </c>
      <!--$VAR_NUOVA_CELLA_PREZZI$-->
    </row>
    <row r="1992" spans="1:16" ht="10.5" customHeight="1" thickTop="1" thickBot="1">
      <c r="B1992" s="32" t="s">
        <v/>
      </c>
      <c r="C1992" s="23" t="s">
        <v/>
      </c>
      <c r="D1992" s="23" t="s">
        <v>11017</v>
      </c>
      <c r="E1992" s="32">
        <v/>
      </c>
      <c r="F1992" s="33">
        <v/>
      </c>
      <c r="G1992" s="34">
        <v/>
      </c>
      <c r="H1992" s="35">
        <v/>
      </c>
      <c r="I1992" s="36">
        <f>ROUND(PRODUCT(E1992:H1992,8.60),2)</f>
        <v>8.60</v>
      </c>
      <c r="J1992" s="32">
        <v/>
      </c>
      <c r="K1992" s="32">
        <f/>
        <v/>
      </c>
      <c r="L1992" s="32" t="s">
        <v/>
      </c>
      <c r="M1992" s="32" t="s">
        <v/>
      </c>
      <c r="N1992" s="32" t="s">
        <v/>
      </c>
      <!--$VAR_NUOVA_CELLA_PREZZI$-->
    </row>
    <row r="1993" spans="1:16" ht="10.5" customHeight="1" thickTop="1" thickBot="1">
      <c r="B1993" s="32" t="s">
        <v/>
      </c>
      <c r="C1993" s="23" t="s">
        <v/>
      </c>
      <c r="D1993" s="23" t="s">
        <v>11024</v>
      </c>
      <c r="E1993" s="32">
        <v/>
      </c>
      <c r="F1993" s="33">
        <v/>
      </c>
      <c r="G1993" s="34">
        <v/>
      </c>
      <c r="H1993" s="35">
        <v/>
      </c>
      <c r="I1993" s="36">
        <f>ROUND(PRODUCT(E1993:H1993,4.89),2)</f>
        <v>4.89</v>
      </c>
      <c r="J1993" s="32">
        <v/>
      </c>
      <c r="K1993" s="32">
        <f/>
        <v/>
      </c>
      <c r="L1993" s="32" t="s">
        <v/>
      </c>
      <c r="M1993" s="32" t="s">
        <v/>
      </c>
      <c r="N1993" s="32" t="s">
        <v/>
      </c>
      <!--$VAR_NUOVA_CELLA_PREZZI$-->
    </row>
    <row r="1994" spans="1:16" ht="10.5" customHeight="1" thickTop="1" thickBot="1">
      <c r="B1994" s="32" t="s">
        <v/>
      </c>
      <c r="C1994" s="23" t="s">
        <v/>
      </c>
      <c r="D1994" s="32" t="s">
        <v/>
      </c>
      <c r="E1994" s="32">
        <v/>
      </c>
      <c r="F1994" s="33">
        <v/>
      </c>
      <c r="G1994" s="34">
        <v/>
      </c>
      <c r="H1994" s="35">
        <v/>
      </c>
      <c r="I1994" s="36">
        <f/>
        <v/>
      </c>
      <c r="J1994" s="32">
        <v/>
      </c>
      <c r="K1994" s="32">
        <f/>
        <v/>
      </c>
      <c r="L1994" s="32" t="s">
        <v/>
      </c>
      <c r="M1994" s="32" t="s">
        <v/>
      </c>
      <c r="N1994" s="32" t="s">
        <v>11031</v>
      </c>
      <!--$VAR_NUOVA_CELLA_PREZZI$-->
    </row>
    <row r="1995" spans="1:16" ht="10.5" customHeight="1" thickTop="1" thickBot="1">
      <c r="B1995" s="32" t="s">
        <v/>
      </c>
      <c r="C1995" s="23" t="s">
        <v/>
      </c>
      <c r="D1995" s="32" t="s">
        <v>11032</v>
      </c>
      <c r="E1995" s="32">
        <v/>
      </c>
      <c r="F1995" s="33">
        <v/>
      </c>
      <c r="G1995" s="34">
        <v/>
      </c>
      <c r="H1995" s="35">
        <v/>
      </c>
      <c r="I1995" s="36">
        <f>ROUND(SUM(I1989:I1994),2)</f>
        <v>42.58</v>
      </c>
      <c r="J1995" s="32">
        <v>21.35</v>
      </c>
      <c r="K1995" s="32">
        <f>ROUND(PRODUCT(I1995:J1995),2)</f>
        <v>909.08</v>
      </c>
      <c r="L1995" s="32" t="s">
        <v/>
      </c>
      <c r="M1995" s="32" t="s">
        <v/>
      </c>
      <c r="N1995" s="32" t="s">
        <v/>
      </c>
      <!--$VAR_NUOVA_CELLA_PREZZI$-->
    </row>
    <row r="1996" spans="1:16" ht="10.5" customHeight="1" thickTop="1" thickBot="1">
      <c r="B1996" s="32" t="s">
        <v/>
      </c>
      <c r="C1996" s="23" t="s">
        <v/>
      </c>
      <c r="D1996" s="32" t="s">
        <v>11038</v>
      </c>
      <c r="E1996" s="32">
        <v/>
      </c>
      <c r="F1996" s="33">
        <v/>
      </c>
      <c r="G1996" s="34">
        <v/>
      </c>
      <c r="H1996" s="35">
        <v/>
      </c>
      <c r="I1996" s="36">
        <f/>
        <v/>
      </c>
      <c r="J1996" s="32">
        <v/>
      </c>
      <c r="K1996" s="32">
        <f/>
        <v/>
      </c>
      <c r="L1996" s="32" t="s">
        <v/>
      </c>
      <c r="M1996" s="32" t="s">
        <v/>
      </c>
      <c r="N1996" s="32" t="s">
        <v/>
      </c>
      <!--$VAR_NUOVA_CELLA_PREZZI$-->
    </row>
    <row r="1997" spans="1:16" ht="125.166666666667" customHeight="1" thickTop="1" thickBot="1">
      <c r="B1997" s="32" t="s">
        <v>11039</v>
      </c>
      <c r="C1997" s="23" t="s">
        <v>11040</v>
      </c>
      <c r="D1997" s="62" t="s">
        <v>11041</v>
      </c>
      <c r="E1997" s="32">
        <v/>
      </c>
      <c r="F1997" s="33">
        <v/>
      </c>
      <c r="G1997" s="34">
        <v/>
      </c>
      <c r="H1997" s="35">
        <v/>
      </c>
      <c r="I1997" s="36">
        <f/>
        <v/>
      </c>
      <c r="J1997" s="32">
        <v/>
      </c>
      <c r="K1997" s="32">
        <f/>
        <v/>
      </c>
      <c r="L1997" s="32" t="s">
        <v/>
      </c>
      <c r="M1997" s="32" t="s">
        <v/>
      </c>
      <c r="N1997" s="32" t="s">
        <v/>
      </c>
      <!--$VAR_NUOVA_CELLA_PREZZI$-->
    </row>
    <row r="1998" spans="1:16" ht="10.5" customHeight="1" thickTop="1" thickBot="1">
      <c r="B1998" s="32" t="s">
        <v/>
      </c>
      <c r="C1998" s="23" t="s">
        <v/>
      </c>
      <c r="D1998" s="23" t="s">
        <v>11042</v>
      </c>
      <c r="E1998" s="32">
        <v/>
      </c>
      <c r="F1998" s="33">
        <v/>
      </c>
      <c r="G1998" s="34">
        <v/>
      </c>
      <c r="H1998" s="35">
        <v/>
      </c>
      <c r="I1998" s="36">
        <f/>
        <v/>
      </c>
      <c r="J1998" s="32">
        <v/>
      </c>
      <c r="K1998" s="32">
        <f/>
        <v/>
      </c>
      <c r="L1998" s="32" t="s">
        <v/>
      </c>
      <c r="M1998" s="32" t="s">
        <v/>
      </c>
      <c r="N1998" s="32" t="s">
        <v/>
      </c>
      <!--$VAR_NUOVA_CELLA_PREZZI$-->
    </row>
    <row r="1999" spans="1:16" ht="10.5" customHeight="1" thickTop="1" thickBot="1">
      <c r="B1999" s="32" t="s">
        <v/>
      </c>
      <c r="C1999" s="23" t="s">
        <v/>
      </c>
      <c r="D1999" s="23" t="s">
        <v>11043</v>
      </c>
      <c r="E1999" s="32">
        <v>6.00</v>
      </c>
      <c r="F1999" s="33">
        <v/>
      </c>
      <c r="G1999" s="34">
        <v/>
      </c>
      <c r="H1999" s="35">
        <v/>
      </c>
      <c r="I1999" s="36">
        <f>ROUND(PRODUCT(E1999:H1999,8.60),2)</f>
        <v>51.60</v>
      </c>
      <c r="J1999" s="32">
        <v/>
      </c>
      <c r="K1999" s="32">
        <f/>
        <v/>
      </c>
      <c r="L1999" s="32" t="s">
        <v/>
      </c>
      <c r="M1999" s="32" t="s">
        <v/>
      </c>
      <c r="N1999" s="32" t="s">
        <v/>
      </c>
      <!--$VAR_NUOVA_CELLA_PREZZI$-->
    </row>
    <row r="2000" spans="1:16" ht="10.5" customHeight="1" thickTop="1" thickBot="1">
      <c r="B2000" s="32" t="s">
        <v/>
      </c>
      <c r="C2000" s="23" t="s">
        <v/>
      </c>
      <c r="D2000" s="23" t="s">
        <v>11050</v>
      </c>
      <c r="E2000" s="32">
        <v>3.00</v>
      </c>
      <c r="F2000" s="33">
        <v/>
      </c>
      <c r="G2000" s="34">
        <v/>
      </c>
      <c r="H2000" s="35">
        <v/>
      </c>
      <c r="I2000" s="36">
        <f>ROUND(PRODUCT(E2000:H2000,13.49),2)</f>
        <v>40.47</v>
      </c>
      <c r="J2000" s="32">
        <v/>
      </c>
      <c r="K2000" s="32">
        <f/>
        <v/>
      </c>
      <c r="L2000" s="32" t="s">
        <v/>
      </c>
      <c r="M2000" s="32" t="s">
        <v/>
      </c>
      <c r="N2000" s="32" t="s">
        <v/>
      </c>
      <!--$VAR_NUOVA_CELLA_PREZZI$-->
    </row>
    <row r="2001" spans="1:16" ht="10.5" customHeight="1" thickTop="1" thickBot="1">
      <c r="B2001" s="32" t="s">
        <v/>
      </c>
      <c r="C2001" s="23" t="s">
        <v/>
      </c>
      <c r="D2001" s="32" t="s">
        <v/>
      </c>
      <c r="E2001" s="32">
        <v/>
      </c>
      <c r="F2001" s="33">
        <v/>
      </c>
      <c r="G2001" s="34">
        <v/>
      </c>
      <c r="H2001" s="35">
        <v/>
      </c>
      <c r="I2001" s="36">
        <f/>
        <v/>
      </c>
      <c r="J2001" s="32">
        <v/>
      </c>
      <c r="K2001" s="32">
        <f/>
        <v/>
      </c>
      <c r="L2001" s="32" t="s">
        <v/>
      </c>
      <c r="M2001" s="32" t="s">
        <v/>
      </c>
      <c r="N2001" s="32" t="s">
        <v>11057</v>
      </c>
      <!--$VAR_NUOVA_CELLA_PREZZI$-->
    </row>
    <row r="2002" spans="1:16" ht="10.5" customHeight="1" thickTop="1" thickBot="1">
      <c r="B2002" s="32" t="s">
        <v/>
      </c>
      <c r="C2002" s="23" t="s">
        <v/>
      </c>
      <c r="D2002" s="32" t="s">
        <v>11058</v>
      </c>
      <c r="E2002" s="32">
        <v/>
      </c>
      <c r="F2002" s="33">
        <v/>
      </c>
      <c r="G2002" s="34">
        <v/>
      </c>
      <c r="H2002" s="35">
        <v/>
      </c>
      <c r="I2002" s="36">
        <f>ROUND(SUM(I1998:I2001),2)</f>
        <v>92.07</v>
      </c>
      <c r="J2002" s="32">
        <v>3.54</v>
      </c>
      <c r="K2002" s="32">
        <f>ROUND(PRODUCT(I2002:J2002),2)</f>
        <v>325.93</v>
      </c>
      <c r="L2002" s="32" t="s">
        <v/>
      </c>
      <c r="M2002" s="32" t="s">
        <v/>
      </c>
      <c r="N2002" s="32" t="s">
        <v/>
      </c>
      <!--$VAR_NUOVA_CELLA_PREZZI$-->
    </row>
    <row r="2003" spans="1:16" ht="10.5" customHeight="1" thickTop="1" thickBot="1">
      <c r="B2003" s="32" t="s">
        <v/>
      </c>
      <c r="C2003" s="23" t="s">
        <v/>
      </c>
      <c r="D2003" s="32" t="s">
        <v>11064</v>
      </c>
      <c r="E2003" s="32">
        <v/>
      </c>
      <c r="F2003" s="33">
        <v/>
      </c>
      <c r="G2003" s="34">
        <v/>
      </c>
      <c r="H2003" s="35">
        <v/>
      </c>
      <c r="I2003" s="36">
        <f/>
        <v/>
      </c>
      <c r="J2003" s="32">
        <v/>
      </c>
      <c r="K2003" s="32">
        <f/>
        <v/>
      </c>
      <c r="L2003" s="32" t="s">
        <v/>
      </c>
      <c r="M2003" s="32" t="s">
        <v/>
      </c>
      <c r="N2003" s="32" t="s">
        <v/>
      </c>
      <!--$VAR_NUOVA_CELLA_PREZZI$-->
    </row>
    <row r="2004" spans="1:16" ht="110.5" customHeight="1" thickTop="1" thickBot="1">
      <c r="B2004" s="32" t="s">
        <v>11065</v>
      </c>
      <c r="C2004" s="23" t="s">
        <v>11066</v>
      </c>
      <c r="D2004" s="62" t="s">
        <v>11067</v>
      </c>
      <c r="E2004" s="32">
        <v/>
      </c>
      <c r="F2004" s="33">
        <v/>
      </c>
      <c r="G2004" s="34">
        <v/>
      </c>
      <c r="H2004" s="35">
        <v/>
      </c>
      <c r="I2004" s="36">
        <f/>
        <v/>
      </c>
      <c r="J2004" s="32">
        <v/>
      </c>
      <c r="K2004" s="32">
        <f/>
        <v/>
      </c>
      <c r="L2004" s="32" t="s">
        <v/>
      </c>
      <c r="M2004" s="32" t="s">
        <v/>
      </c>
      <c r="N2004" s="32" t="s">
        <v/>
      </c>
      <!--$VAR_NUOVA_CELLA_PREZZI$-->
    </row>
    <row r="2005" spans="1:16" ht="10.5" customHeight="1" thickTop="1" thickBot="1">
      <c r="B2005" s="32" t="s">
        <v/>
      </c>
      <c r="C2005" s="23" t="s">
        <v/>
      </c>
      <c r="D2005" s="23" t="s">
        <v>11068</v>
      </c>
      <c r="E2005" s="32">
        <v/>
      </c>
      <c r="F2005" s="33">
        <v/>
      </c>
      <c r="G2005" s="34">
        <v/>
      </c>
      <c r="H2005" s="35">
        <v/>
      </c>
      <c r="I2005" s="36">
        <f/>
        <v/>
      </c>
      <c r="J2005" s="32">
        <v/>
      </c>
      <c r="K2005" s="32">
        <f/>
        <v/>
      </c>
      <c r="L2005" s="32" t="s">
        <v/>
      </c>
      <c r="M2005" s="32" t="s">
        <v/>
      </c>
      <c r="N2005" s="32" t="s">
        <v/>
      </c>
      <!--$VAR_NUOVA_CELLA_PREZZI$-->
    </row>
    <row r="2006" spans="1:16" ht="10.5" customHeight="1" thickTop="1" thickBot="1">
      <c r="B2006" s="32" t="s">
        <v/>
      </c>
      <c r="C2006" s="23" t="s">
        <v/>
      </c>
      <c r="D2006" s="23" t="s">
        <v>11069</v>
      </c>
      <c r="E2006" s="32">
        <v>2.00</v>
      </c>
      <c r="F2006" s="33">
        <v/>
      </c>
      <c r="G2006" s="34">
        <v/>
      </c>
      <c r="H2006" s="35">
        <v/>
      </c>
      <c r="I2006" s="36">
        <f>ROUND(PRODUCT(E2006:H2006,19.64),2)</f>
        <v>39.28</v>
      </c>
      <c r="J2006" s="32">
        <v/>
      </c>
      <c r="K2006" s="32">
        <f/>
        <v/>
      </c>
      <c r="L2006" s="32" t="s">
        <v/>
      </c>
      <c r="M2006" s="32" t="s">
        <v/>
      </c>
      <c r="N2006" s="32" t="s">
        <v/>
      </c>
      <!--$VAR_NUOVA_CELLA_PREZZI$-->
    </row>
    <row r="2007" spans="1:16" ht="10.5" customHeight="1" thickTop="1" thickBot="1">
      <c r="B2007" s="32" t="s">
        <v/>
      </c>
      <c r="C2007" s="23" t="s">
        <v/>
      </c>
      <c r="D2007" s="23" t="s">
        <v>11076</v>
      </c>
      <c r="E2007" s="32">
        <v>2.00</v>
      </c>
      <c r="F2007" s="33">
        <v/>
      </c>
      <c r="G2007" s="34">
        <v/>
      </c>
      <c r="H2007" s="35">
        <v/>
      </c>
      <c r="I2007" s="36">
        <f>ROUND(PRODUCT(E2007:H2007,8.60),2)</f>
        <v>17.20</v>
      </c>
      <c r="J2007" s="32">
        <v/>
      </c>
      <c r="K2007" s="32">
        <f/>
        <v/>
      </c>
      <c r="L2007" s="32" t="s">
        <v/>
      </c>
      <c r="M2007" s="32" t="s">
        <v/>
      </c>
      <c r="N2007" s="32" t="s">
        <v/>
      </c>
      <!--$VAR_NUOVA_CELLA_PREZZI$-->
    </row>
    <row r="2008" spans="1:16" ht="10.5" customHeight="1" thickTop="1" thickBot="1">
      <c r="B2008" s="32" t="s">
        <v/>
      </c>
      <c r="C2008" s="23" t="s">
        <v/>
      </c>
      <c r="D2008" s="23" t="s">
        <v>11083</v>
      </c>
      <c r="E2008" s="32">
        <v/>
      </c>
      <c r="F2008" s="33">
        <v/>
      </c>
      <c r="G2008" s="34">
        <v/>
      </c>
      <c r="H2008" s="35">
        <v/>
      </c>
      <c r="I2008" s="36">
        <f>ROUND(PRODUCT(E2008:H2008,4.89),2)</f>
        <v>4.89</v>
      </c>
      <c r="J2008" s="32">
        <v/>
      </c>
      <c r="K2008" s="32">
        <f/>
        <v/>
      </c>
      <c r="L2008" s="32" t="s">
        <v/>
      </c>
      <c r="M2008" s="32" t="s">
        <v/>
      </c>
      <c r="N2008" s="32" t="s">
        <v/>
      </c>
      <!--$VAR_NUOVA_CELLA_PREZZI$-->
    </row>
    <row r="2009" spans="1:16" ht="10.5" customHeight="1" thickTop="1" thickBot="1">
      <c r="B2009" s="32" t="s">
        <v/>
      </c>
      <c r="C2009" s="23" t="s">
        <v/>
      </c>
      <c r="D2009" s="32" t="s">
        <v/>
      </c>
      <c r="E2009" s="32">
        <v/>
      </c>
      <c r="F2009" s="33">
        <v/>
      </c>
      <c r="G2009" s="34">
        <v/>
      </c>
      <c r="H2009" s="35">
        <v/>
      </c>
      <c r="I2009" s="36">
        <f/>
        <v/>
      </c>
      <c r="J2009" s="32">
        <v/>
      </c>
      <c r="K2009" s="32">
        <f/>
        <v/>
      </c>
      <c r="L2009" s="32" t="s">
        <v/>
      </c>
      <c r="M2009" s="32" t="s">
        <v/>
      </c>
      <c r="N2009" s="32" t="s">
        <v>11090</v>
      </c>
      <!--$VAR_NUOVA_CELLA_PREZZI$-->
    </row>
    <row r="2010" spans="1:16" ht="10.5" customHeight="1" thickTop="1" thickBot="1">
      <c r="B2010" s="32" t="s">
        <v/>
      </c>
      <c r="C2010" s="23" t="s">
        <v/>
      </c>
      <c r="D2010" s="32" t="s">
        <v>11091</v>
      </c>
      <c r="E2010" s="32">
        <v/>
      </c>
      <c r="F2010" s="33">
        <v/>
      </c>
      <c r="G2010" s="34">
        <v/>
      </c>
      <c r="H2010" s="35">
        <v/>
      </c>
      <c r="I2010" s="36">
        <f>ROUND(SUM(I2005:I2009),2)</f>
        <v>61.37</v>
      </c>
      <c r="J2010" s="32">
        <v>4.36</v>
      </c>
      <c r="K2010" s="32">
        <f>ROUND(PRODUCT(I2010:J2010),2)</f>
        <v>267.57</v>
      </c>
      <c r="L2010" s="32" t="s">
        <v/>
      </c>
      <c r="M2010" s="32" t="s">
        <v/>
      </c>
      <c r="N2010" s="32" t="s">
        <v/>
      </c>
      <!--$VAR_NUOVA_CELLA_PREZZI$-->
    </row>
    <row r="2011" spans="1:16" ht="10.5" customHeight="1" thickTop="1" thickBot="1">
      <c r="B2011" s="32" t="s">
        <v/>
      </c>
      <c r="C2011" s="23" t="s">
        <v/>
      </c>
      <c r="D2011" s="32" t="s">
        <v>11097</v>
      </c>
      <c r="E2011" s="32">
        <v/>
      </c>
      <c r="F2011" s="33">
        <v/>
      </c>
      <c r="G2011" s="34">
        <v/>
      </c>
      <c r="H2011" s="35">
        <v/>
      </c>
      <c r="I2011" s="36">
        <f/>
        <v/>
      </c>
      <c r="J2011" s="32">
        <v/>
      </c>
      <c r="K2011" s="32">
        <f/>
        <v/>
      </c>
      <c r="L2011" s="32" t="s">
        <v/>
      </c>
      <c r="M2011" s="32" t="s">
        <v/>
      </c>
      <c r="N2011" s="32" t="s">
        <v/>
      </c>
      <!--$VAR_NUOVA_CELLA_PREZZI$-->
    </row>
    <row r="2012" spans="1:16" ht="146.166666666667" customHeight="1" thickTop="1" thickBot="1">
      <c r="B2012" s="32" t="s">
        <v>11098</v>
      </c>
      <c r="C2012" s="23" t="s">
        <v>11099</v>
      </c>
      <c r="D2012" s="62" t="s">
        <v>11100</v>
      </c>
      <c r="E2012" s="32">
        <v/>
      </c>
      <c r="F2012" s="33">
        <v/>
      </c>
      <c r="G2012" s="34">
        <v/>
      </c>
      <c r="H2012" s="35">
        <v/>
      </c>
      <c r="I2012" s="36">
        <f/>
        <v/>
      </c>
      <c r="J2012" s="32">
        <v/>
      </c>
      <c r="K2012" s="32">
        <f/>
        <v/>
      </c>
      <c r="L2012" s="32" t="s">
        <v/>
      </c>
      <c r="M2012" s="32" t="s">
        <v/>
      </c>
      <c r="N2012" s="32" t="s">
        <v/>
      </c>
      <!--$VAR_NUOVA_CELLA_PREZZI$-->
    </row>
    <row r="2013" spans="1:16" ht="10.5" customHeight="1" thickTop="1" thickBot="1">
      <c r="B2013" s="32" t="s">
        <v/>
      </c>
      <c r="C2013" s="23" t="s">
        <v/>
      </c>
      <c r="D2013" s="23" t="s">
        <v>11101</v>
      </c>
      <c r="E2013" s="32">
        <v/>
      </c>
      <c r="F2013" s="33">
        <v/>
      </c>
      <c r="G2013" s="34">
        <v/>
      </c>
      <c r="H2013" s="35">
        <v/>
      </c>
      <c r="I2013" s="36">
        <f/>
        <v/>
      </c>
      <c r="J2013" s="32">
        <v/>
      </c>
      <c r="K2013" s="32">
        <f/>
        <v/>
      </c>
      <c r="L2013" s="32" t="s">
        <v/>
      </c>
      <c r="M2013" s="32" t="s">
        <v/>
      </c>
      <c r="N2013" s="32" t="s">
        <v/>
      </c>
      <!--$VAR_NUOVA_CELLA_PREZZI$-->
    </row>
    <row r="2014" spans="1:16" ht="10.5" customHeight="1" thickTop="1" thickBot="1">
      <c r="B2014" s="32" t="s">
        <v/>
      </c>
      <c r="C2014" s="23" t="s">
        <v/>
      </c>
      <c r="D2014" s="23" t="s">
        <v>11102</v>
      </c>
      <c r="E2014" s="32">
        <v/>
      </c>
      <c r="F2014" s="33">
        <v/>
      </c>
      <c r="G2014" s="34">
        <v/>
      </c>
      <c r="H2014" s="35">
        <v>0</v>
      </c>
      <c r="I2014" s="36">
        <f>ROUND(PRODUCT(E2014:H2014),2)</f>
        <v>0.00</v>
      </c>
      <c r="J2014" s="32">
        <v/>
      </c>
      <c r="K2014" s="32">
        <f/>
        <v/>
      </c>
      <c r="L2014" s="32" t="s">
        <v/>
      </c>
      <c r="M2014" s="32" t="s">
        <v/>
      </c>
      <c r="N2014" s="32" t="s">
        <v/>
      </c>
      <!--$VAR_NUOVA_CELLA_PREZZI$-->
    </row>
    <row r="2015" spans="1:16" ht="10.5" customHeight="1" thickTop="1" thickBot="1">
      <c r="B2015" s="32" t="s">
        <v/>
      </c>
      <c r="C2015" s="23" t="s">
        <v/>
      </c>
      <c r="D2015" s="23" t="s">
        <v>11109</v>
      </c>
      <c r="E2015" s="32">
        <v/>
      </c>
      <c r="F2015" s="33">
        <v/>
      </c>
      <c r="G2015" s="34">
        <v/>
      </c>
      <c r="H2015" s="35">
        <v>0</v>
      </c>
      <c r="I2015" s="36">
        <f>ROUND(PRODUCT(E2015:H2015),2)</f>
        <v>0.00</v>
      </c>
      <c r="J2015" s="32">
        <v/>
      </c>
      <c r="K2015" s="32">
        <f/>
        <v/>
      </c>
      <c r="L2015" s="32" t="s">
        <v/>
      </c>
      <c r="M2015" s="32" t="s">
        <v/>
      </c>
      <c r="N2015" s="32" t="s">
        <v/>
      </c>
      <!--$VAR_NUOVA_CELLA_PREZZI$-->
    </row>
    <row r="2016" spans="1:16" ht="10.5" customHeight="1" thickTop="1" thickBot="1">
      <c r="B2016" s="32" t="s">
        <v/>
      </c>
      <c r="C2016" s="23" t="s">
        <v/>
      </c>
      <c r="D2016" s="23" t="s">
        <v>11116</v>
      </c>
      <c r="E2016" s="32">
        <v>12.00</v>
      </c>
      <c r="F2016" s="33">
        <v>13.70</v>
      </c>
      <c r="G2016" s="34">
        <v>0.180</v>
      </c>
      <c r="H2016" s="35">
        <v>0.200</v>
      </c>
      <c r="I2016" s="36">
        <f>ROUND(PRODUCT(E2016:H2016),2)</f>
        <v>5.92</v>
      </c>
      <c r="J2016" s="32">
        <v/>
      </c>
      <c r="K2016" s="32">
        <f/>
        <v/>
      </c>
      <c r="L2016" s="32" t="s">
        <v/>
      </c>
      <c r="M2016" s="32" t="s">
        <v/>
      </c>
      <c r="N2016" s="32" t="s">
        <v/>
      </c>
      <!--$VAR_NUOVA_CELLA_PREZZI$-->
    </row>
    <row r="2017" spans="1:16" ht="10.5" customHeight="1" thickTop="1" thickBot="1">
      <c r="B2017" s="32" t="s">
        <v/>
      </c>
      <c r="C2017" s="23" t="s">
        <v/>
      </c>
      <c r="D2017" s="23" t="s">
        <v>11123</v>
      </c>
      <c r="E2017" s="32">
        <v>13.00</v>
      </c>
      <c r="F2017" s="33">
        <v>13.40</v>
      </c>
      <c r="G2017" s="34">
        <v>0.200</v>
      </c>
      <c r="H2017" s="35">
        <v>0.200</v>
      </c>
      <c r="I2017" s="36">
        <f>ROUND(PRODUCT(E2017:H2017),2)</f>
        <v>6.97</v>
      </c>
      <c r="J2017" s="32">
        <v/>
      </c>
      <c r="K2017" s="32">
        <f/>
        <v/>
      </c>
      <c r="L2017" s="32" t="s">
        <v/>
      </c>
      <c r="M2017" s="32" t="s">
        <v/>
      </c>
      <c r="N2017" s="32" t="s">
        <v/>
      </c>
      <!--$VAR_NUOVA_CELLA_PREZZI$-->
    </row>
    <row r="2018" spans="1:16" ht="10.5" customHeight="1" thickTop="1" thickBot="1">
      <c r="B2018" s="32" t="s">
        <v/>
      </c>
      <c r="C2018" s="23" t="s">
        <v/>
      </c>
      <c r="D2018" s="23" t="s">
        <v>11130</v>
      </c>
      <c r="E2018" s="32">
        <v>10.00</v>
      </c>
      <c r="F2018" s="33">
        <v>11.50</v>
      </c>
      <c r="G2018" s="34">
        <v>0.200</v>
      </c>
      <c r="H2018" s="35">
        <v>0.200</v>
      </c>
      <c r="I2018" s="36">
        <f>ROUND(PRODUCT(E2018:H2018),2)</f>
        <v>4.60</v>
      </c>
      <c r="J2018" s="32">
        <v/>
      </c>
      <c r="K2018" s="32">
        <f/>
        <v/>
      </c>
      <c r="L2018" s="32" t="s">
        <v/>
      </c>
      <c r="M2018" s="32" t="s">
        <v/>
      </c>
      <c r="N2018" s="32" t="s">
        <v/>
      </c>
      <!--$VAR_NUOVA_CELLA_PREZZI$-->
    </row>
    <row r="2019" spans="1:16" ht="10.5" customHeight="1" thickTop="1" thickBot="1">
      <c r="B2019" s="32" t="s">
        <v/>
      </c>
      <c r="C2019" s="23" t="s">
        <v/>
      </c>
      <c r="D2019" s="23" t="s">
        <v>11137</v>
      </c>
      <c r="E2019" s="32">
        <v>11.00</v>
      </c>
      <c r="F2019" s="33">
        <v>10.70</v>
      </c>
      <c r="G2019" s="34">
        <v>0.200</v>
      </c>
      <c r="H2019" s="35">
        <v>0.200</v>
      </c>
      <c r="I2019" s="36">
        <f>ROUND(PRODUCT(E2019:H2019),2)</f>
        <v>4.71</v>
      </c>
      <c r="J2019" s="32">
        <v/>
      </c>
      <c r="K2019" s="32">
        <f/>
        <v/>
      </c>
      <c r="L2019" s="32" t="s">
        <v/>
      </c>
      <c r="M2019" s="32" t="s">
        <v/>
      </c>
      <c r="N2019" s="32" t="s">
        <v/>
      </c>
      <!--$VAR_NUOVA_CELLA_PREZZI$-->
    </row>
    <row r="2020" spans="1:16" ht="10.5" customHeight="1" thickTop="1" thickBot="1">
      <c r="B2020" s="32" t="s">
        <v/>
      </c>
      <c r="C2020" s="23" t="s">
        <v/>
      </c>
      <c r="D2020" s="23" t="s">
        <v>11144</v>
      </c>
      <c r="E2020" s="32">
        <v/>
      </c>
      <c r="F2020" s="33">
        <v/>
      </c>
      <c r="G2020" s="34">
        <v/>
      </c>
      <c r="H2020" s="35">
        <v>0</v>
      </c>
      <c r="I2020" s="36">
        <f>ROUND(PRODUCT(E2020:H2020),2)</f>
        <v>0.00</v>
      </c>
      <c r="J2020" s="32">
        <v/>
      </c>
      <c r="K2020" s="32">
        <f/>
        <v/>
      </c>
      <c r="L2020" s="32" t="s">
        <v/>
      </c>
      <c r="M2020" s="32" t="s">
        <v/>
      </c>
      <c r="N2020" s="32" t="s">
        <v/>
      </c>
      <!--$VAR_NUOVA_CELLA_PREZZI$-->
    </row>
    <row r="2021" spans="1:16" ht="10.5" customHeight="1" thickTop="1" thickBot="1">
      <c r="B2021" s="32" t="s">
        <v/>
      </c>
      <c r="C2021" s="23" t="s">
        <v/>
      </c>
      <c r="D2021" s="23" t="s">
        <v>11151</v>
      </c>
      <c r="E2021" s="32">
        <v/>
      </c>
      <c r="F2021" s="33">
        <v/>
      </c>
      <c r="G2021" s="34">
        <v/>
      </c>
      <c r="H2021" s="35">
        <v>0</v>
      </c>
      <c r="I2021" s="36">
        <f>ROUND(PRODUCT(E2021:H2021),2)</f>
        <v>0.00</v>
      </c>
      <c r="J2021" s="32">
        <v/>
      </c>
      <c r="K2021" s="32">
        <f/>
        <v/>
      </c>
      <c r="L2021" s="32" t="s">
        <v/>
      </c>
      <c r="M2021" s="32" t="s">
        <v/>
      </c>
      <c r="N2021" s="32" t="s">
        <v/>
      </c>
      <!--$VAR_NUOVA_CELLA_PREZZI$-->
    </row>
    <row r="2022" spans="1:16" ht="10.5" customHeight="1" thickTop="1" thickBot="1">
      <c r="B2022" s="32" t="s">
        <v/>
      </c>
      <c r="C2022" s="23" t="s">
        <v/>
      </c>
      <c r="D2022" s="23" t="s">
        <v>11158</v>
      </c>
      <c r="E2022" s="32">
        <v>0.02</v>
      </c>
      <c r="F2022" s="33">
        <v/>
      </c>
      <c r="G2022" s="34">
        <v/>
      </c>
      <c r="H2022" s="35">
        <v/>
      </c>
      <c r="I2022" s="36">
        <f>ROUND(PRODUCT(E2022:H2022,588.16),2)</f>
        <v>11.76</v>
      </c>
      <c r="J2022" s="32">
        <v/>
      </c>
      <c r="K2022" s="32">
        <f/>
        <v/>
      </c>
      <c r="L2022" s="32" t="s">
        <v/>
      </c>
      <c r="M2022" s="32" t="s">
        <v/>
      </c>
      <c r="N2022" s="32" t="s">
        <v/>
      </c>
      <!--$VAR_NUOVA_CELLA_PREZZI$-->
    </row>
    <row r="2023" spans="1:16" ht="10.5" customHeight="1" thickTop="1" thickBot="1">
      <c r="B2023" s="32" t="s">
        <v/>
      </c>
      <c r="C2023" s="23" t="s">
        <v/>
      </c>
      <c r="D2023" s="32" t="s">
        <v/>
      </c>
      <c r="E2023" s="32">
        <v/>
      </c>
      <c r="F2023" s="33">
        <v/>
      </c>
      <c r="G2023" s="34">
        <v/>
      </c>
      <c r="H2023" s="35">
        <v/>
      </c>
      <c r="I2023" s="36">
        <f/>
        <v/>
      </c>
      <c r="J2023" s="32">
        <v/>
      </c>
      <c r="K2023" s="32">
        <f/>
        <v/>
      </c>
      <c r="L2023" s="32" t="s">
        <v/>
      </c>
      <c r="M2023" s="32" t="s">
        <v/>
      </c>
      <c r="N2023" s="32" t="s">
        <v>11165</v>
      </c>
      <!--$VAR_NUOVA_CELLA_PREZZI$-->
    </row>
    <row r="2024" spans="1:16" ht="10.5" customHeight="1" thickTop="1" thickBot="1">
      <c r="B2024" s="32" t="s">
        <v/>
      </c>
      <c r="C2024" s="23" t="s">
        <v/>
      </c>
      <c r="D2024" s="32" t="s">
        <v>11166</v>
      </c>
      <c r="E2024" s="32">
        <v/>
      </c>
      <c r="F2024" s="33">
        <v/>
      </c>
      <c r="G2024" s="34">
        <v/>
      </c>
      <c r="H2024" s="35">
        <v/>
      </c>
      <c r="I2024" s="36">
        <f>ROUND(SUM(I2013:I2023),2)</f>
        <v>33.96</v>
      </c>
      <c r="J2024" s="32">
        <v>2739.12</v>
      </c>
      <c r="K2024" s="32">
        <f>ROUND(PRODUCT(I2024:J2024),2)</f>
        <v>93020.52</v>
      </c>
      <c r="L2024" s="32" t="s">
        <v/>
      </c>
      <c r="M2024" s="32" t="s">
        <v/>
      </c>
      <c r="N2024" s="32" t="s">
        <v/>
      </c>
      <!--$VAR_NUOVA_CELLA_PREZZI$-->
    </row>
    <row r="2025" spans="1:16" ht="10.5" customHeight="1" thickTop="1" thickBot="1">
      <c r="B2025" s="32" t="s">
        <v/>
      </c>
      <c r="C2025" s="23" t="s">
        <v/>
      </c>
      <c r="D2025" s="32" t="s">
        <v>11172</v>
      </c>
      <c r="E2025" s="32">
        <v/>
      </c>
      <c r="F2025" s="33">
        <v/>
      </c>
      <c r="G2025" s="34">
        <v/>
      </c>
      <c r="H2025" s="35">
        <v/>
      </c>
      <c r="I2025" s="36">
        <f/>
        <v/>
      </c>
      <c r="J2025" s="32">
        <v/>
      </c>
      <c r="K2025" s="32">
        <f/>
        <v/>
      </c>
      <c r="L2025" s="32" t="s">
        <v/>
      </c>
      <c r="M2025" s="32" t="s">
        <v/>
      </c>
      <c r="N2025" s="32" t="s">
        <v/>
      </c>
      <!--$VAR_NUOVA_CELLA_PREZZI$-->
    </row>
    <row r="2026" spans="1:16" ht="21" customHeight="1" thickTop="1" thickBot="1">
      <c r="B2026" s="32" t="s">
        <v>11173</v>
      </c>
      <c r="C2026" s="23" t="s">
        <v>11174</v>
      </c>
      <c r="D2026" s="62" t="s">
        <v>11175</v>
      </c>
      <c r="E2026" s="32">
        <v/>
      </c>
      <c r="F2026" s="33">
        <v/>
      </c>
      <c r="G2026" s="34">
        <v/>
      </c>
      <c r="H2026" s="35">
        <v/>
      </c>
      <c r="I2026" s="36">
        <f/>
        <v/>
      </c>
      <c r="J2026" s="32">
        <v/>
      </c>
      <c r="K2026" s="32">
        <f/>
        <v/>
      </c>
      <c r="L2026" s="32" t="s">
        <v/>
      </c>
      <c r="M2026" s="32" t="s">
        <v/>
      </c>
      <c r="N2026" s="32" t="s">
        <v/>
      </c>
      <!--$VAR_NUOVA_CELLA_PREZZI$-->
    </row>
    <row r="2027" spans="1:16" ht="10.5" customHeight="1" thickTop="1" thickBot="1">
      <c r="B2027" s="32" t="s">
        <v/>
      </c>
      <c r="C2027" s="23" t="s">
        <v/>
      </c>
      <c r="D2027" s="23" t="s">
        <v>11176</v>
      </c>
      <c r="E2027" s="32">
        <v/>
      </c>
      <c r="F2027" s="33">
        <v/>
      </c>
      <c r="G2027" s="34">
        <v/>
      </c>
      <c r="H2027" s="35">
        <v/>
      </c>
      <c r="I2027" s="36">
        <f/>
        <v/>
      </c>
      <c r="J2027" s="32">
        <v/>
      </c>
      <c r="K2027" s="32">
        <f/>
        <v/>
      </c>
      <c r="L2027" s="32" t="s">
        <v/>
      </c>
      <c r="M2027" s="32" t="s">
        <v/>
      </c>
      <c r="N2027" s="32" t="s">
        <v/>
      </c>
      <!--$VAR_NUOVA_CELLA_PREZZI$-->
    </row>
    <row r="2028" spans="1:16" ht="10.5" customHeight="1" thickTop="1" thickBot="1">
      <c r="B2028" s="32" t="s">
        <v/>
      </c>
      <c r="C2028" s="23" t="s">
        <v/>
      </c>
      <c r="D2028" s="23" t="s">
        <v>11177</v>
      </c>
      <c r="E2028" s="32">
        <v/>
      </c>
      <c r="F2028" s="33">
        <v/>
      </c>
      <c r="G2028" s="34">
        <v/>
      </c>
      <c r="H2028" s="35">
        <v>0</v>
      </c>
      <c r="I2028" s="36">
        <f>ROUND(PRODUCT(E2028:H2028),2)</f>
        <v>0.00</v>
      </c>
      <c r="J2028" s="32">
        <v/>
      </c>
      <c r="K2028" s="32">
        <f/>
        <v/>
      </c>
      <c r="L2028" s="32" t="s">
        <v/>
      </c>
      <c r="M2028" s="32" t="s">
        <v/>
      </c>
      <c r="N2028" s="32" t="s">
        <v/>
      </c>
      <!--$VAR_NUOVA_CELLA_PREZZI$-->
    </row>
    <row r="2029" spans="1:16" ht="10.5" customHeight="1" thickTop="1" thickBot="1">
      <c r="B2029" s="32" t="s">
        <v/>
      </c>
      <c r="C2029" s="23" t="s">
        <v/>
      </c>
      <c r="D2029" s="23" t="s">
        <v>11184</v>
      </c>
      <c r="E2029" s="32">
        <v/>
      </c>
      <c r="F2029" s="33">
        <v/>
      </c>
      <c r="G2029" s="34">
        <v/>
      </c>
      <c r="H2029" s="35">
        <v>0</v>
      </c>
      <c r="I2029" s="36">
        <f>ROUND(PRODUCT(E2029:H2029),2)</f>
        <v>0.00</v>
      </c>
      <c r="J2029" s="32">
        <v/>
      </c>
      <c r="K2029" s="32">
        <f/>
        <v/>
      </c>
      <c r="L2029" s="32" t="s">
        <v/>
      </c>
      <c r="M2029" s="32" t="s">
        <v/>
      </c>
      <c r="N2029" s="32" t="s">
        <v/>
      </c>
      <!--$VAR_NUOVA_CELLA_PREZZI$-->
    </row>
    <row r="2030" spans="1:16" ht="10.5" customHeight="1" thickTop="1" thickBot="1">
      <c r="B2030" s="32" t="s">
        <v/>
      </c>
      <c r="C2030" s="23" t="s">
        <v/>
      </c>
      <c r="D2030" s="23" t="s">
        <v>11191</v>
      </c>
      <c r="E2030" s="32">
        <v>2.00</v>
      </c>
      <c r="F2030" s="33">
        <v/>
      </c>
      <c r="G2030" s="34">
        <v/>
      </c>
      <c r="H2030" s="35">
        <v/>
      </c>
      <c r="I2030" s="36">
        <f>ROUND(PRODUCT(E2030:H2030,588.16),2)</f>
        <v>1176.32</v>
      </c>
      <c r="J2030" s="32">
        <v/>
      </c>
      <c r="K2030" s="32">
        <f/>
        <v/>
      </c>
      <c r="L2030" s="32" t="s">
        <v/>
      </c>
      <c r="M2030" s="32" t="s">
        <v/>
      </c>
      <c r="N2030" s="32" t="s">
        <v/>
      </c>
      <!--$VAR_NUOVA_CELLA_PREZZI$-->
    </row>
    <row r="2031" spans="1:16" ht="10.5" customHeight="1" thickTop="1" thickBot="1">
      <c r="B2031" s="32" t="s">
        <v/>
      </c>
      <c r="C2031" s="23" t="s">
        <v/>
      </c>
      <c r="D2031" s="32" t="s">
        <v/>
      </c>
      <c r="E2031" s="32">
        <v/>
      </c>
      <c r="F2031" s="33">
        <v/>
      </c>
      <c r="G2031" s="34">
        <v/>
      </c>
      <c r="H2031" s="35">
        <v/>
      </c>
      <c r="I2031" s="36">
        <f/>
        <v/>
      </c>
      <c r="J2031" s="32">
        <v/>
      </c>
      <c r="K2031" s="32">
        <f/>
        <v/>
      </c>
      <c r="L2031" s="32" t="s">
        <v/>
      </c>
      <c r="M2031" s="32" t="s">
        <v/>
      </c>
      <c r="N2031" s="32" t="s">
        <v>11198</v>
      </c>
      <!--$VAR_NUOVA_CELLA_PREZZI$-->
    </row>
    <row r="2032" spans="1:16" ht="10.5" customHeight="1" thickTop="1" thickBot="1">
      <c r="B2032" s="32" t="s">
        <v/>
      </c>
      <c r="C2032" s="23" t="s">
        <v/>
      </c>
      <c r="D2032" s="32" t="s">
        <v>11199</v>
      </c>
      <c r="E2032" s="32">
        <v/>
      </c>
      <c r="F2032" s="33">
        <v/>
      </c>
      <c r="G2032" s="34">
        <v/>
      </c>
      <c r="H2032" s="35">
        <v/>
      </c>
      <c r="I2032" s="36">
        <f>ROUND(SUM(I2027:I2031),2)</f>
        <v>1176.32</v>
      </c>
      <c r="J2032" s="32">
        <v>34.44</v>
      </c>
      <c r="K2032" s="32">
        <f>ROUND(PRODUCT(I2032:J2032),2)</f>
        <v>40512.46</v>
      </c>
      <c r="L2032" s="32" t="s">
        <v/>
      </c>
      <c r="M2032" s="32" t="s">
        <v/>
      </c>
      <c r="N2032" s="32" t="s">
        <v/>
      </c>
      <!--$VAR_NUOVA_CELLA_PREZZI$-->
    </row>
    <row r="2033" spans="1:16" ht="10.5" customHeight="1" thickTop="1" thickBot="1">
      <c r="B2033" s="32" t="s">
        <v/>
      </c>
      <c r="C2033" s="23" t="s">
        <v/>
      </c>
      <c r="D2033" s="32" t="s">
        <v>11205</v>
      </c>
      <c r="E2033" s="32">
        <v/>
      </c>
      <c r="F2033" s="33">
        <v/>
      </c>
      <c r="G2033" s="34">
        <v/>
      </c>
      <c r="H2033" s="35">
        <v/>
      </c>
      <c r="I2033" s="36">
        <f/>
        <v/>
      </c>
      <c r="J2033" s="32">
        <v/>
      </c>
      <c r="K2033" s="32">
        <f/>
        <v/>
      </c>
      <c r="L2033" s="32" t="s">
        <v/>
      </c>
      <c r="M2033" s="32" t="s">
        <v/>
      </c>
      <c r="N2033" s="32" t="s">
        <v/>
      </c>
      <!--$VAR_NUOVA_CELLA_PREZZI$-->
    </row>
    <row r="2034" spans="1:16" ht="144.333333333333" customHeight="1" thickTop="1" thickBot="1">
      <c r="B2034" s="32" t="s">
        <v>11206</v>
      </c>
      <c r="C2034" s="23" t="s">
        <v>11207</v>
      </c>
      <c r="D2034" s="62" t="s">
        <v>11208</v>
      </c>
      <c r="E2034" s="32">
        <v/>
      </c>
      <c r="F2034" s="33">
        <v/>
      </c>
      <c r="G2034" s="34">
        <v/>
      </c>
      <c r="H2034" s="35">
        <v/>
      </c>
      <c r="I2034" s="36">
        <f/>
        <v/>
      </c>
      <c r="J2034" s="32">
        <v/>
      </c>
      <c r="K2034" s="32">
        <f/>
        <v/>
      </c>
      <c r="L2034" s="32" t="s">
        <v/>
      </c>
      <c r="M2034" s="32" t="s">
        <v/>
      </c>
      <c r="N2034" s="32" t="s">
        <v/>
      </c>
      <!--$VAR_NUOVA_CELLA_PREZZI$-->
    </row>
    <row r="2035" spans="1:16" ht="10.5" customHeight="1" thickTop="1" thickBot="1">
      <c r="B2035" s="32" t="s">
        <v/>
      </c>
      <c r="C2035" s="23" t="s">
        <v/>
      </c>
      <c r="D2035" s="23" t="s">
        <v>11209</v>
      </c>
      <c r="E2035" s="32">
        <v/>
      </c>
      <c r="F2035" s="33">
        <v/>
      </c>
      <c r="G2035" s="34">
        <v/>
      </c>
      <c r="H2035" s="35">
        <v/>
      </c>
      <c r="I2035" s="36">
        <f/>
        <v/>
      </c>
      <c r="J2035" s="32">
        <v/>
      </c>
      <c r="K2035" s="32">
        <f/>
        <v/>
      </c>
      <c r="L2035" s="32" t="s">
        <v/>
      </c>
      <c r="M2035" s="32" t="s">
        <v/>
      </c>
      <c r="N2035" s="32" t="s">
        <v/>
      </c>
      <!--$VAR_NUOVA_CELLA_PREZZI$-->
    </row>
    <row r="2036" spans="1:16" ht="10.5" customHeight="1" thickTop="1" thickBot="1">
      <c r="B2036" s="32" t="s">
        <v/>
      </c>
      <c r="C2036" s="23" t="s">
        <v/>
      </c>
      <c r="D2036" s="23" t="s">
        <v>11210</v>
      </c>
      <c r="E2036" s="32">
        <v/>
      </c>
      <c r="F2036" s="33">
        <v/>
      </c>
      <c r="G2036" s="34">
        <v/>
      </c>
      <c r="H2036" s="35">
        <v>0</v>
      </c>
      <c r="I2036" s="36">
        <f>ROUND(PRODUCT(E2036:H2036),2)</f>
        <v>0.00</v>
      </c>
      <c r="J2036" s="32">
        <v/>
      </c>
      <c r="K2036" s="32">
        <f/>
        <v/>
      </c>
      <c r="L2036" s="32" t="s">
        <v/>
      </c>
      <c r="M2036" s="32" t="s">
        <v/>
      </c>
      <c r="N2036" s="32" t="s">
        <v/>
      </c>
      <!--$VAR_NUOVA_CELLA_PREZZI$-->
    </row>
    <row r="2037" spans="1:16" ht="10.5" customHeight="1" thickTop="1" thickBot="1">
      <c r="B2037" s="32" t="s">
        <v/>
      </c>
      <c r="C2037" s="23" t="s">
        <v/>
      </c>
      <c r="D2037" s="23" t="s">
        <v>11217</v>
      </c>
      <c r="E2037" s="32">
        <v/>
      </c>
      <c r="F2037" s="33">
        <v/>
      </c>
      <c r="G2037" s="34">
        <v/>
      </c>
      <c r="H2037" s="35">
        <v>0</v>
      </c>
      <c r="I2037" s="36">
        <f>ROUND(PRODUCT(E2037:H2037),2)</f>
        <v>0.00</v>
      </c>
      <c r="J2037" s="32">
        <v/>
      </c>
      <c r="K2037" s="32">
        <f/>
        <v/>
      </c>
      <c r="L2037" s="32" t="s">
        <v/>
      </c>
      <c r="M2037" s="32" t="s">
        <v/>
      </c>
      <c r="N2037" s="32" t="s">
        <v/>
      </c>
      <!--$VAR_NUOVA_CELLA_PREZZI$-->
    </row>
    <row r="2038" spans="1:16" ht="10.5" customHeight="1" thickTop="1" thickBot="1">
      <c r="B2038" s="32" t="s">
        <v/>
      </c>
      <c r="C2038" s="23" t="s">
        <v/>
      </c>
      <c r="D2038" s="23" t="s">
        <v>11224</v>
      </c>
      <c r="E2038" s="32">
        <v>3.00</v>
      </c>
      <c r="F2038" s="33">
        <v>0.37</v>
      </c>
      <c r="G2038" s="34">
        <v>0.300</v>
      </c>
      <c r="H2038" s="35">
        <v>1.000</v>
      </c>
      <c r="I2038" s="36">
        <f>ROUND(PRODUCT(E2038:H2038),2)</f>
        <v>0.33</v>
      </c>
      <c r="J2038" s="32">
        <v/>
      </c>
      <c r="K2038" s="32">
        <f/>
        <v/>
      </c>
      <c r="L2038" s="32" t="s">
        <v/>
      </c>
      <c r="M2038" s="32" t="s">
        <v/>
      </c>
      <c r="N2038" s="32" t="s">
        <v/>
      </c>
      <!--$VAR_NUOVA_CELLA_PREZZI$-->
    </row>
    <row r="2039" spans="1:16" ht="10.5" customHeight="1" thickTop="1" thickBot="1">
      <c r="B2039" s="32" t="s">
        <v/>
      </c>
      <c r="C2039" s="23" t="s">
        <v/>
      </c>
      <c r="D2039" s="32" t="s">
        <v/>
      </c>
      <c r="E2039" s="32">
        <v/>
      </c>
      <c r="F2039" s="33">
        <v/>
      </c>
      <c r="G2039" s="34">
        <v/>
      </c>
      <c r="H2039" s="35">
        <v/>
      </c>
      <c r="I2039" s="36">
        <f/>
        <v/>
      </c>
      <c r="J2039" s="32">
        <v/>
      </c>
      <c r="K2039" s="32">
        <f/>
        <v/>
      </c>
      <c r="L2039" s="32" t="s">
        <v/>
      </c>
      <c r="M2039" s="32" t="s">
        <v/>
      </c>
      <c r="N2039" s="32" t="s">
        <v>11231</v>
      </c>
      <!--$VAR_NUOVA_CELLA_PREZZI$-->
    </row>
    <row r="2040" spans="1:16" ht="10.5" customHeight="1" thickTop="1" thickBot="1">
      <c r="B2040" s="32" t="s">
        <v/>
      </c>
      <c r="C2040" s="23" t="s">
        <v/>
      </c>
      <c r="D2040" s="32" t="s">
        <v>11232</v>
      </c>
      <c r="E2040" s="32">
        <v/>
      </c>
      <c r="F2040" s="33">
        <v/>
      </c>
      <c r="G2040" s="34">
        <v/>
      </c>
      <c r="H2040" s="35">
        <v/>
      </c>
      <c r="I2040" s="36">
        <f>ROUND(SUM(I2035:I2039),2)</f>
        <v>0.33</v>
      </c>
      <c r="J2040" s="32">
        <v>1877.13</v>
      </c>
      <c r="K2040" s="32">
        <f>ROUND(PRODUCT(I2040:J2040),2)</f>
        <v>619.45</v>
      </c>
      <c r="L2040" s="32" t="s">
        <v/>
      </c>
      <c r="M2040" s="32" t="s">
        <v/>
      </c>
      <c r="N2040" s="32" t="s">
        <v/>
      </c>
      <!--$VAR_NUOVA_CELLA_PREZZI$-->
    </row>
    <row r="2041" spans="1:16" ht="10.5" customHeight="1" thickTop="1" thickBot="1">
      <c r="B2041" s="32" t="s">
        <v/>
      </c>
      <c r="C2041" s="23" t="s">
        <v/>
      </c>
      <c r="D2041" s="32" t="s">
        <v>11238</v>
      </c>
      <c r="E2041" s="32">
        <v/>
      </c>
      <c r="F2041" s="33">
        <v/>
      </c>
      <c r="G2041" s="34">
        <v/>
      </c>
      <c r="H2041" s="35">
        <v/>
      </c>
      <c r="I2041" s="36">
        <f/>
        <v/>
      </c>
      <c r="J2041" s="32">
        <v/>
      </c>
      <c r="K2041" s="32">
        <f/>
        <v/>
      </c>
      <c r="L2041" s="32" t="s">
        <v/>
      </c>
      <c r="M2041" s="32" t="s">
        <v/>
      </c>
      <c r="N2041" s="32" t="s">
        <v/>
      </c>
      <!--$VAR_NUOVA_CELLA_PREZZI$-->
    </row>
    <row r="2042" spans="1:16" ht="140" customHeight="1" thickTop="1" thickBot="1">
      <c r="B2042" s="32" t="s">
        <v>11239</v>
      </c>
      <c r="C2042" s="23" t="s">
        <v>11240</v>
      </c>
      <c r="D2042" s="62" t="s">
        <v>11241</v>
      </c>
      <c r="E2042" s="32">
        <v/>
      </c>
      <c r="F2042" s="33">
        <v/>
      </c>
      <c r="G2042" s="34">
        <v/>
      </c>
      <c r="H2042" s="35">
        <v/>
      </c>
      <c r="I2042" s="36">
        <f/>
        <v/>
      </c>
      <c r="J2042" s="32">
        <v/>
      </c>
      <c r="K2042" s="32">
        <f/>
        <v/>
      </c>
      <c r="L2042" s="32" t="s">
        <v/>
      </c>
      <c r="M2042" s="32" t="s">
        <v/>
      </c>
      <c r="N2042" s="32" t="s">
        <v/>
      </c>
      <!--$VAR_NUOVA_CELLA_PREZZI$-->
    </row>
    <row r="2043" spans="1:16" ht="10.5" customHeight="1" thickTop="1" thickBot="1">
      <c r="B2043" s="32" t="s">
        <v/>
      </c>
      <c r="C2043" s="23" t="s">
        <v/>
      </c>
      <c r="D2043" s="23" t="s">
        <v>11242</v>
      </c>
      <c r="E2043" s="32">
        <v/>
      </c>
      <c r="F2043" s="33">
        <v/>
      </c>
      <c r="G2043" s="34">
        <v/>
      </c>
      <c r="H2043" s="35">
        <v/>
      </c>
      <c r="I2043" s="36">
        <f/>
        <v/>
      </c>
      <c r="J2043" s="32">
        <v/>
      </c>
      <c r="K2043" s="32">
        <f/>
        <v/>
      </c>
      <c r="L2043" s="32" t="s">
        <v/>
      </c>
      <c r="M2043" s="32" t="s">
        <v/>
      </c>
      <c r="N2043" s="32" t="s">
        <v/>
      </c>
      <!--$VAR_NUOVA_CELLA_PREZZI$-->
    </row>
    <row r="2044" spans="1:16" ht="10.5" customHeight="1" thickTop="1" thickBot="1">
      <c r="B2044" s="32" t="s">
        <v/>
      </c>
      <c r="C2044" s="23" t="s">
        <v/>
      </c>
      <c r="D2044" s="23" t="s">
        <v>11243</v>
      </c>
      <c r="E2044" s="32">
        <v/>
      </c>
      <c r="F2044" s="33">
        <v/>
      </c>
      <c r="G2044" s="34">
        <v/>
      </c>
      <c r="H2044" s="35">
        <v/>
      </c>
      <c r="I2044" s="36">
        <f>ROUND(PRODUCT(E2044:H2044,588.16),2)</f>
        <v>588.16</v>
      </c>
      <c r="J2044" s="32">
        <v/>
      </c>
      <c r="K2044" s="32">
        <f/>
        <v/>
      </c>
      <c r="L2044" s="32" t="s">
        <v/>
      </c>
      <c r="M2044" s="32" t="s">
        <v/>
      </c>
      <c r="N2044" s="32" t="s">
        <v/>
      </c>
      <!--$VAR_NUOVA_CELLA_PREZZI$-->
    </row>
    <row r="2045" spans="1:16" ht="10.5" customHeight="1" thickTop="1" thickBot="1">
      <c r="B2045" s="32" t="s">
        <v/>
      </c>
      <c r="C2045" s="23" t="s">
        <v/>
      </c>
      <c r="D2045" s="32" t="s">
        <v/>
      </c>
      <c r="E2045" s="32">
        <v/>
      </c>
      <c r="F2045" s="33">
        <v/>
      </c>
      <c r="G2045" s="34">
        <v/>
      </c>
      <c r="H2045" s="35">
        <v/>
      </c>
      <c r="I2045" s="36">
        <f/>
        <v/>
      </c>
      <c r="J2045" s="32">
        <v/>
      </c>
      <c r="K2045" s="32">
        <f/>
        <v/>
      </c>
      <c r="L2045" s="32" t="s">
        <v/>
      </c>
      <c r="M2045" s="32" t="s">
        <v/>
      </c>
      <c r="N2045" s="32" t="s">
        <v>11250</v>
      </c>
      <!--$VAR_NUOVA_CELLA_PREZZI$-->
    </row>
    <row r="2046" spans="1:16" ht="10.5" customHeight="1" thickTop="1" thickBot="1">
      <c r="B2046" s="32" t="s">
        <v/>
      </c>
      <c r="C2046" s="23" t="s">
        <v/>
      </c>
      <c r="D2046" s="32" t="s">
        <v>11251</v>
      </c>
      <c r="E2046" s="32">
        <v/>
      </c>
      <c r="F2046" s="33">
        <v/>
      </c>
      <c r="G2046" s="34">
        <v/>
      </c>
      <c r="H2046" s="35">
        <v/>
      </c>
      <c r="I2046" s="36">
        <f>ROUND(SUM(I2043:I2045),2)</f>
        <v>588.16</v>
      </c>
      <c r="J2046" s="32">
        <v>34.49</v>
      </c>
      <c r="K2046" s="32">
        <f>ROUND(PRODUCT(I2046:J2046),2)</f>
        <v>20285.64</v>
      </c>
      <c r="L2046" s="32" t="s">
        <v/>
      </c>
      <c r="M2046" s="32" t="s">
        <v/>
      </c>
      <c r="N2046" s="32" t="s">
        <v/>
      </c>
      <!--$VAR_NUOVA_CELLA_PREZZI$-->
    </row>
    <row r="2047" spans="1:16" ht="10.5" customHeight="1" thickTop="1" thickBot="1">
      <c r="B2047" s="32" t="s">
        <v/>
      </c>
      <c r="C2047" s="23" t="s">
        <v/>
      </c>
      <c r="D2047" s="32" t="s">
        <v>11257</v>
      </c>
      <c r="E2047" s="32">
        <v/>
      </c>
      <c r="F2047" s="33">
        <v/>
      </c>
      <c r="G2047" s="34">
        <v/>
      </c>
      <c r="H2047" s="35">
        <v/>
      </c>
      <c r="I2047" s="36">
        <f/>
        <v/>
      </c>
      <c r="J2047" s="32">
        <v/>
      </c>
      <c r="K2047" s="32">
        <f/>
        <v/>
      </c>
      <c r="L2047" s="32" t="s">
        <v/>
      </c>
      <c r="M2047" s="32" t="s">
        <v/>
      </c>
      <c r="N2047" s="32" t="s">
        <v/>
      </c>
      <!--$VAR_NUOVA_CELLA_PREZZI$-->
    </row>
    <row r="2048" spans="1:16" ht="136.166666666667" customHeight="1" thickTop="1" thickBot="1">
      <c r="B2048" s="32" t="s">
        <v>11258</v>
      </c>
      <c r="C2048" s="23" t="s">
        <v>11259</v>
      </c>
      <c r="D2048" s="62" t="s">
        <v>11260</v>
      </c>
      <c r="E2048" s="32">
        <v/>
      </c>
      <c r="F2048" s="33">
        <v/>
      </c>
      <c r="G2048" s="34">
        <v/>
      </c>
      <c r="H2048" s="35">
        <v/>
      </c>
      <c r="I2048" s="36">
        <f/>
        <v/>
      </c>
      <c r="J2048" s="32">
        <v/>
      </c>
      <c r="K2048" s="32">
        <f/>
        <v/>
      </c>
      <c r="L2048" s="32" t="s">
        <v/>
      </c>
      <c r="M2048" s="32" t="s">
        <v/>
      </c>
      <c r="N2048" s="32" t="s">
        <v/>
      </c>
      <!--$VAR_NUOVA_CELLA_PREZZI$-->
    </row>
    <row r="2049" spans="1:16" ht="10.5" customHeight="1" thickTop="1" thickBot="1">
      <c r="B2049" s="32" t="s">
        <v/>
      </c>
      <c r="C2049" s="23" t="s">
        <v/>
      </c>
      <c r="D2049" s="23" t="s">
        <v>11261</v>
      </c>
      <c r="E2049" s="32">
        <v/>
      </c>
      <c r="F2049" s="33">
        <v/>
      </c>
      <c r="G2049" s="34">
        <v/>
      </c>
      <c r="H2049" s="35">
        <v/>
      </c>
      <c r="I2049" s="36">
        <f/>
        <v/>
      </c>
      <c r="J2049" s="32">
        <v/>
      </c>
      <c r="K2049" s="32">
        <f/>
        <v/>
      </c>
      <c r="L2049" s="32" t="s">
        <v/>
      </c>
      <c r="M2049" s="32" t="s">
        <v/>
      </c>
      <c r="N2049" s="32" t="s">
        <v/>
      </c>
      <!--$VAR_NUOVA_CELLA_PREZZI$-->
    </row>
    <row r="2050" spans="1:16" ht="10.5" customHeight="1" thickTop="1" thickBot="1">
      <c r="B2050" s="32" t="s">
        <v/>
      </c>
      <c r="C2050" s="23" t="s">
        <v/>
      </c>
      <c r="D2050" s="23" t="s">
        <v>11262</v>
      </c>
      <c r="E2050" s="32">
        <v/>
      </c>
      <c r="F2050" s="33">
        <v/>
      </c>
      <c r="G2050" s="34">
        <v/>
      </c>
      <c r="H2050" s="35">
        <v/>
      </c>
      <c r="I2050" s="36">
        <f>ROUND(PRODUCT(E2050:H2050,588.16),2)</f>
        <v>588.16</v>
      </c>
      <c r="J2050" s="32">
        <v/>
      </c>
      <c r="K2050" s="32">
        <f/>
        <v/>
      </c>
      <c r="L2050" s="32" t="s">
        <v/>
      </c>
      <c r="M2050" s="32" t="s">
        <v/>
      </c>
      <c r="N2050" s="32" t="s">
        <v/>
      </c>
      <!--$VAR_NUOVA_CELLA_PREZZI$-->
    </row>
    <row r="2051" spans="1:16" ht="10.5" customHeight="1" thickTop="1" thickBot="1">
      <c r="B2051" s="32" t="s">
        <v/>
      </c>
      <c r="C2051" s="23" t="s">
        <v/>
      </c>
      <c r="D2051" s="23" t="s">
        <v>11269</v>
      </c>
      <c r="E2051" s="32">
        <v/>
      </c>
      <c r="F2051" s="33">
        <v/>
      </c>
      <c r="G2051" s="34">
        <v/>
      </c>
      <c r="H2051" s="35">
        <v>0</v>
      </c>
      <c r="I2051" s="36">
        <f>ROUND(PRODUCT(E2051:H2051),2)</f>
        <v>0.00</v>
      </c>
      <c r="J2051" s="32">
        <v/>
      </c>
      <c r="K2051" s="32">
        <f/>
        <v/>
      </c>
      <c r="L2051" s="32" t="s">
        <v/>
      </c>
      <c r="M2051" s="32" t="s">
        <v/>
      </c>
      <c r="N2051" s="32" t="s">
        <v/>
      </c>
      <!--$VAR_NUOVA_CELLA_PREZZI$-->
    </row>
    <row r="2052" spans="1:16" ht="10.5" customHeight="1" thickTop="1" thickBot="1">
      <c r="B2052" s="32" t="s">
        <v/>
      </c>
      <c r="C2052" s="23" t="s">
        <v/>
      </c>
      <c r="D2052" s="23" t="s">
        <v>11276</v>
      </c>
      <c r="E2052" s="32">
        <v/>
      </c>
      <c r="F2052" s="33">
        <v/>
      </c>
      <c r="G2052" s="34">
        <v/>
      </c>
      <c r="H2052" s="35">
        <v>0</v>
      </c>
      <c r="I2052" s="36">
        <f>ROUND(PRODUCT(E2052:H2052),2)</f>
        <v>0.00</v>
      </c>
      <c r="J2052" s="32">
        <v/>
      </c>
      <c r="K2052" s="32">
        <f/>
        <v/>
      </c>
      <c r="L2052" s="32" t="s">
        <v/>
      </c>
      <c r="M2052" s="32" t="s">
        <v/>
      </c>
      <c r="N2052" s="32" t="s">
        <v/>
      </c>
      <!--$VAR_NUOVA_CELLA_PREZZI$-->
    </row>
    <row r="2053" spans="1:16" ht="10.5" customHeight="1" thickTop="1" thickBot="1">
      <c r="B2053" s="32" t="s">
        <v/>
      </c>
      <c r="C2053" s="23" t="s">
        <v/>
      </c>
      <c r="D2053" s="60" t="s">
        <v>11283</v>
      </c>
      <c r="E2053" s="65">
        <v/>
      </c>
      <c r="F2053" s="66">
        <v>22.10</v>
      </c>
      <c r="G2053" s="67">
        <v>0.300</v>
      </c>
      <c r="H2053" s="68">
        <v/>
      </c>
      <c r="I2053" s="69">
        <f>ROUND(PRODUCT(E2053:H2053,-1),2)</f>
        <v>-6.63</v>
      </c>
      <c r="J2053" s="32">
        <v/>
      </c>
      <c r="K2053" s="32">
        <f/>
        <v/>
      </c>
      <c r="L2053" s="32" t="s">
        <v/>
      </c>
      <c r="M2053" s="32" t="s">
        <v>11290</v>
      </c>
      <c r="N2053" s="32" t="s">
        <v/>
      </c>
      <!--$VAR_NUOVA_CELLA_PREZZI$-->
    </row>
    <row r="2054" spans="1:16" ht="10.5" customHeight="1" thickTop="1" thickBot="1">
      <c r="B2054" s="32" t="s">
        <v/>
      </c>
      <c r="C2054" s="23" t="s">
        <v/>
      </c>
      <c r="D2054" s="60" t="s">
        <v>11291</v>
      </c>
      <c r="E2054" s="65">
        <v>2.00</v>
      </c>
      <c r="F2054" s="66">
        <v>12.43</v>
      </c>
      <c r="G2054" s="67">
        <v>0.300</v>
      </c>
      <c r="H2054" s="68">
        <v/>
      </c>
      <c r="I2054" s="69">
        <f>ROUND(PRODUCT(E2054:H2054,-1),2)</f>
        <v>-7.46</v>
      </c>
      <c r="J2054" s="32">
        <v/>
      </c>
      <c r="K2054" s="32">
        <f/>
        <v/>
      </c>
      <c r="L2054" s="32" t="s">
        <v/>
      </c>
      <c r="M2054" s="32" t="s">
        <v>11298</v>
      </c>
      <c r="N2054" s="32" t="s">
        <v/>
      </c>
      <!--$VAR_NUOVA_CELLA_PREZZI$-->
    </row>
    <row r="2055" spans="1:16" ht="10.5" customHeight="1" thickTop="1" thickBot="1">
      <c r="B2055" s="32" t="s">
        <v/>
      </c>
      <c r="C2055" s="23" t="s">
        <v/>
      </c>
      <c r="D2055" s="60" t="s">
        <v>11299</v>
      </c>
      <c r="E2055" s="65">
        <v/>
      </c>
      <c r="F2055" s="66">
        <v>21.68</v>
      </c>
      <c r="G2055" s="67">
        <v>0.300</v>
      </c>
      <c r="H2055" s="68">
        <v/>
      </c>
      <c r="I2055" s="69">
        <f>ROUND(PRODUCT(E2055:H2055,-1),2)</f>
        <v>-6.50</v>
      </c>
      <c r="J2055" s="32">
        <v/>
      </c>
      <c r="K2055" s="32">
        <f/>
        <v/>
      </c>
      <c r="L2055" s="32" t="s">
        <v/>
      </c>
      <c r="M2055" s="32" t="s">
        <v>11306</v>
      </c>
      <c r="N2055" s="32" t="s">
        <v/>
      </c>
      <!--$VAR_NUOVA_CELLA_PREZZI$-->
    </row>
    <row r="2056" spans="1:16" ht="10.5" customHeight="1" thickTop="1" thickBot="1">
      <c r="B2056" s="32" t="s">
        <v/>
      </c>
      <c r="C2056" s="23" t="s">
        <v/>
      </c>
      <c r="D2056" s="60" t="s">
        <v>11307</v>
      </c>
      <c r="E2056" s="65">
        <v/>
      </c>
      <c r="F2056" s="66">
        <v>10.48</v>
      </c>
      <c r="G2056" s="67">
        <v>0.300</v>
      </c>
      <c r="H2056" s="68">
        <v/>
      </c>
      <c r="I2056" s="69">
        <f>ROUND(PRODUCT(E2056:H2056,-1),2)</f>
        <v>-3.14</v>
      </c>
      <c r="J2056" s="32">
        <v/>
      </c>
      <c r="K2056" s="32">
        <f/>
        <v/>
      </c>
      <c r="L2056" s="32" t="s">
        <v/>
      </c>
      <c r="M2056" s="32" t="s">
        <v>11314</v>
      </c>
      <c r="N2056" s="32" t="s">
        <v/>
      </c>
      <!--$VAR_NUOVA_CELLA_PREZZI$-->
    </row>
    <row r="2057" spans="1:16" ht="10.5" customHeight="1" thickTop="1" thickBot="1">
      <c r="B2057" s="32" t="s">
        <v/>
      </c>
      <c r="C2057" s="23" t="s">
        <v/>
      </c>
      <c r="D2057" s="60" t="s">
        <v>11315</v>
      </c>
      <c r="E2057" s="65">
        <v/>
      </c>
      <c r="F2057" s="66">
        <v>22.15</v>
      </c>
      <c r="G2057" s="67">
        <v>0.300</v>
      </c>
      <c r="H2057" s="68">
        <v/>
      </c>
      <c r="I2057" s="69">
        <f>ROUND(PRODUCT(E2057:H2057,-1),2)</f>
        <v>-6.65</v>
      </c>
      <c r="J2057" s="32">
        <v/>
      </c>
      <c r="K2057" s="32">
        <f/>
        <v/>
      </c>
      <c r="L2057" s="32" t="s">
        <v/>
      </c>
      <c r="M2057" s="32" t="s">
        <v>11322</v>
      </c>
      <c r="N2057" s="32" t="s">
        <v/>
      </c>
      <!--$VAR_NUOVA_CELLA_PREZZI$-->
    </row>
    <row r="2058" spans="1:16" ht="10.5" customHeight="1" thickTop="1" thickBot="1">
      <c r="B2058" s="32" t="s">
        <v/>
      </c>
      <c r="C2058" s="23" t="s">
        <v/>
      </c>
      <c r="D2058" s="60" t="s">
        <v>11323</v>
      </c>
      <c r="E2058" s="65">
        <v>2.00</v>
      </c>
      <c r="F2058" s="66">
        <v>11.23</v>
      </c>
      <c r="G2058" s="67">
        <v>0.300</v>
      </c>
      <c r="H2058" s="68">
        <v/>
      </c>
      <c r="I2058" s="69">
        <f>ROUND(PRODUCT(E2058:H2058,-1),2)</f>
        <v>-6.74</v>
      </c>
      <c r="J2058" s="32">
        <v/>
      </c>
      <c r="K2058" s="32">
        <f/>
        <v/>
      </c>
      <c r="L2058" s="32" t="s">
        <v/>
      </c>
      <c r="M2058" s="32" t="s">
        <v>11330</v>
      </c>
      <c r="N2058" s="32" t="s">
        <v/>
      </c>
      <!--$VAR_NUOVA_CELLA_PREZZI$-->
    </row>
    <row r="2059" spans="1:16" ht="10.5" customHeight="1" thickTop="1" thickBot="1">
      <c r="B2059" s="32" t="s">
        <v/>
      </c>
      <c r="C2059" s="23" t="s">
        <v/>
      </c>
      <c r="D2059" s="60" t="s">
        <v>11331</v>
      </c>
      <c r="E2059" s="65">
        <v/>
      </c>
      <c r="F2059" s="66">
        <v>21.93</v>
      </c>
      <c r="G2059" s="67">
        <v>0.300</v>
      </c>
      <c r="H2059" s="68">
        <v/>
      </c>
      <c r="I2059" s="69">
        <f>ROUND(PRODUCT(E2059:H2059,-1),2)</f>
        <v>-6.58</v>
      </c>
      <c r="J2059" s="32">
        <v/>
      </c>
      <c r="K2059" s="32">
        <f/>
        <v/>
      </c>
      <c r="L2059" s="32" t="s">
        <v/>
      </c>
      <c r="M2059" s="32" t="s">
        <v>11338</v>
      </c>
      <c r="N2059" s="32" t="s">
        <v/>
      </c>
      <!--$VAR_NUOVA_CELLA_PREZZI$-->
    </row>
    <row r="2060" spans="1:16" ht="10.5" customHeight="1" thickTop="1" thickBot="1">
      <c r="B2060" s="32" t="s">
        <v/>
      </c>
      <c r="C2060" s="23" t="s">
        <v/>
      </c>
      <c r="D2060" s="60" t="s">
        <v>11339</v>
      </c>
      <c r="E2060" s="65">
        <v/>
      </c>
      <c r="F2060" s="66">
        <v>9.48</v>
      </c>
      <c r="G2060" s="67">
        <v>0.300</v>
      </c>
      <c r="H2060" s="68">
        <v/>
      </c>
      <c r="I2060" s="69">
        <f>ROUND(PRODUCT(E2060:H2060,-1),2)</f>
        <v>-2.84</v>
      </c>
      <c r="J2060" s="32">
        <v/>
      </c>
      <c r="K2060" s="32">
        <f/>
        <v/>
      </c>
      <c r="L2060" s="32" t="s">
        <v/>
      </c>
      <c r="M2060" s="32" t="s">
        <v>11346</v>
      </c>
      <c r="N2060" s="32" t="s">
        <v/>
      </c>
      <!--$VAR_NUOVA_CELLA_PREZZI$-->
    </row>
    <row r="2061" spans="1:16" ht="10.5" customHeight="1" thickTop="1" thickBot="1">
      <c r="B2061" s="32" t="s">
        <v/>
      </c>
      <c r="C2061" s="23" t="s">
        <v/>
      </c>
      <c r="D2061" s="60" t="s">
        <v>11347</v>
      </c>
      <c r="E2061" s="65">
        <v/>
      </c>
      <c r="F2061" s="66">
        <v/>
      </c>
      <c r="G2061" s="67">
        <v/>
      </c>
      <c r="H2061" s="68">
        <v>0</v>
      </c>
      <c r="I2061" s="69">
        <f>ROUND(PRODUCT(E2061:H2061,-1),2)</f>
        <v>0.00</v>
      </c>
      <c r="J2061" s="32">
        <v/>
      </c>
      <c r="K2061" s="32">
        <f/>
        <v/>
      </c>
      <c r="L2061" s="32" t="s">
        <v/>
      </c>
      <c r="M2061" s="32" t="s">
        <v>11354</v>
      </c>
      <c r="N2061" s="32" t="s">
        <v/>
      </c>
      <!--$VAR_NUOVA_CELLA_PREZZI$-->
    </row>
    <row r="2062" spans="1:16" ht="10.5" customHeight="1" thickTop="1" thickBot="1">
      <c r="B2062" s="32" t="s">
        <v/>
      </c>
      <c r="C2062" s="23" t="s">
        <v/>
      </c>
      <c r="D2062" s="60" t="s">
        <v>11355</v>
      </c>
      <c r="E2062" s="65">
        <v/>
      </c>
      <c r="F2062" s="66">
        <v>15.60</v>
      </c>
      <c r="G2062" s="67">
        <v>0.300</v>
      </c>
      <c r="H2062" s="68">
        <v/>
      </c>
      <c r="I2062" s="69">
        <f>ROUND(PRODUCT(E2062:H2062,-1),2)</f>
        <v>-4.68</v>
      </c>
      <c r="J2062" s="32">
        <v/>
      </c>
      <c r="K2062" s="32">
        <f/>
        <v/>
      </c>
      <c r="L2062" s="32" t="s">
        <v/>
      </c>
      <c r="M2062" s="32" t="s">
        <v>11362</v>
      </c>
      <c r="N2062" s="32" t="s">
        <v/>
      </c>
      <!--$VAR_NUOVA_CELLA_PREZZI$-->
    </row>
    <row r="2063" spans="1:16" ht="10.5" customHeight="1" thickTop="1" thickBot="1">
      <c r="B2063" s="32" t="s">
        <v/>
      </c>
      <c r="C2063" s="23" t="s">
        <v/>
      </c>
      <c r="D2063" s="60" t="s">
        <v>11363</v>
      </c>
      <c r="E2063" s="65">
        <v/>
      </c>
      <c r="F2063" s="66">
        <v>15.00</v>
      </c>
      <c r="G2063" s="67">
        <v>0.300</v>
      </c>
      <c r="H2063" s="68">
        <v/>
      </c>
      <c r="I2063" s="69">
        <f>ROUND(PRODUCT(E2063:H2063,-1),2)</f>
        <v>-4.50</v>
      </c>
      <c r="J2063" s="32">
        <v/>
      </c>
      <c r="K2063" s="32">
        <f/>
        <v/>
      </c>
      <c r="L2063" s="32" t="s">
        <v/>
      </c>
      <c r="M2063" s="32" t="s">
        <v>11370</v>
      </c>
      <c r="N2063" s="32" t="s">
        <v/>
      </c>
      <!--$VAR_NUOVA_CELLA_PREZZI$-->
    </row>
    <row r="2064" spans="1:16" ht="10.5" customHeight="1" thickTop="1" thickBot="1">
      <c r="B2064" s="32" t="s">
        <v/>
      </c>
      <c r="C2064" s="23" t="s">
        <v/>
      </c>
      <c r="D2064" s="60" t="s">
        <v>11371</v>
      </c>
      <c r="E2064" s="65">
        <v/>
      </c>
      <c r="F2064" s="66">
        <v>14.30</v>
      </c>
      <c r="G2064" s="67">
        <v>0.300</v>
      </c>
      <c r="H2064" s="68">
        <v/>
      </c>
      <c r="I2064" s="69">
        <f>ROUND(PRODUCT(E2064:H2064,-1),2)</f>
        <v>-4.29</v>
      </c>
      <c r="J2064" s="32">
        <v/>
      </c>
      <c r="K2064" s="32">
        <f/>
        <v/>
      </c>
      <c r="L2064" s="32" t="s">
        <v/>
      </c>
      <c r="M2064" s="32" t="s">
        <v>11378</v>
      </c>
      <c r="N2064" s="32" t="s">
        <v/>
      </c>
      <!--$VAR_NUOVA_CELLA_PREZZI$-->
    </row>
    <row r="2065" spans="1:16" ht="10.5" customHeight="1" thickTop="1" thickBot="1">
      <c r="B2065" s="32" t="s">
        <v/>
      </c>
      <c r="C2065" s="23" t="s">
        <v/>
      </c>
      <c r="D2065" s="60" t="s">
        <v>11379</v>
      </c>
      <c r="E2065" s="65">
        <v/>
      </c>
      <c r="F2065" s="66">
        <v>14.00</v>
      </c>
      <c r="G2065" s="67">
        <v>0.300</v>
      </c>
      <c r="H2065" s="68">
        <v/>
      </c>
      <c r="I2065" s="69">
        <f>ROUND(PRODUCT(E2065:H2065,-1),2)</f>
        <v>-4.20</v>
      </c>
      <c r="J2065" s="32">
        <v/>
      </c>
      <c r="K2065" s="32">
        <f/>
        <v/>
      </c>
      <c r="L2065" s="32" t="s">
        <v/>
      </c>
      <c r="M2065" s="32" t="s">
        <v>11386</v>
      </c>
      <c r="N2065" s="32" t="s">
        <v/>
      </c>
      <!--$VAR_NUOVA_CELLA_PREZZI$-->
    </row>
    <row r="2066" spans="1:16" ht="10.5" customHeight="1" thickTop="1" thickBot="1">
      <c r="B2066" s="32" t="s">
        <v/>
      </c>
      <c r="C2066" s="23" t="s">
        <v/>
      </c>
      <c r="D2066" s="60" t="s">
        <v>11387</v>
      </c>
      <c r="E2066" s="65">
        <v/>
      </c>
      <c r="F2066" s="66">
        <v>4.41</v>
      </c>
      <c r="G2066" s="67">
        <v>0.300</v>
      </c>
      <c r="H2066" s="68">
        <v/>
      </c>
      <c r="I2066" s="69">
        <f>ROUND(PRODUCT(E2066:H2066,-1),2)</f>
        <v>-1.32</v>
      </c>
      <c r="J2066" s="32">
        <v/>
      </c>
      <c r="K2066" s="32">
        <f/>
        <v/>
      </c>
      <c r="L2066" s="32" t="s">
        <v/>
      </c>
      <c r="M2066" s="32" t="s">
        <v>11394</v>
      </c>
      <c r="N2066" s="32" t="s">
        <v/>
      </c>
      <!--$VAR_NUOVA_CELLA_PREZZI$-->
    </row>
    <row r="2067" spans="1:16" ht="10.5" customHeight="1" thickTop="1" thickBot="1">
      <c r="B2067" s="32" t="s">
        <v/>
      </c>
      <c r="C2067" s="23" t="s">
        <v/>
      </c>
      <c r="D2067" s="23" t="s">
        <v>11395</v>
      </c>
      <c r="E2067" s="32">
        <v/>
      </c>
      <c r="F2067" s="33">
        <v/>
      </c>
      <c r="G2067" s="34">
        <v/>
      </c>
      <c r="H2067" s="35">
        <v>0</v>
      </c>
      <c r="I2067" s="36">
        <f>ROUND(PRODUCT(E2067:H2067),2)</f>
        <v>0.00</v>
      </c>
      <c r="J2067" s="32">
        <v/>
      </c>
      <c r="K2067" s="32">
        <f/>
        <v/>
      </c>
      <c r="L2067" s="32" t="s">
        <v/>
      </c>
      <c r="M2067" s="32" t="s">
        <v/>
      </c>
      <c r="N2067" s="32" t="s">
        <v/>
      </c>
      <!--$VAR_NUOVA_CELLA_PREZZI$-->
    </row>
    <row r="2068" spans="1:16" ht="10.5" customHeight="1" thickTop="1" thickBot="1">
      <c r="B2068" s="32" t="s">
        <v/>
      </c>
      <c r="C2068" s="23" t="s">
        <v/>
      </c>
      <c r="D2068" s="60" t="s">
        <v>11402</v>
      </c>
      <c r="E2068" s="65">
        <v>2.00</v>
      </c>
      <c r="F2068" s="66">
        <v>13.00</v>
      </c>
      <c r="G2068" s="67">
        <v>0.150</v>
      </c>
      <c r="H2068" s="68">
        <v/>
      </c>
      <c r="I2068" s="69">
        <f>ROUND(PRODUCT(E2068:H2068,-1),2)</f>
        <v>-3.90</v>
      </c>
      <c r="J2068" s="32">
        <v/>
      </c>
      <c r="K2068" s="32">
        <f/>
        <v/>
      </c>
      <c r="L2068" s="32" t="s">
        <v/>
      </c>
      <c r="M2068" s="32" t="s">
        <v>11409</v>
      </c>
      <c r="N2068" s="32" t="s">
        <v/>
      </c>
      <!--$VAR_NUOVA_CELLA_PREZZI$-->
    </row>
    <row r="2069" spans="1:16" ht="10.5" customHeight="1" thickTop="1" thickBot="1">
      <c r="B2069" s="32" t="s">
        <v/>
      </c>
      <c r="C2069" s="23" t="s">
        <v/>
      </c>
      <c r="D2069" s="60" t="s">
        <v>11410</v>
      </c>
      <c r="E2069" s="65">
        <v/>
      </c>
      <c r="F2069" s="66">
        <v>7.50</v>
      </c>
      <c r="G2069" s="67">
        <v>0.150</v>
      </c>
      <c r="H2069" s="68">
        <v/>
      </c>
      <c r="I2069" s="69">
        <f>ROUND(PRODUCT(E2069:H2069,-1),2)</f>
        <v>-1.13</v>
      </c>
      <c r="J2069" s="32">
        <v/>
      </c>
      <c r="K2069" s="32">
        <f/>
        <v/>
      </c>
      <c r="L2069" s="32" t="s">
        <v/>
      </c>
      <c r="M2069" s="32" t="s">
        <v>11417</v>
      </c>
      <c r="N2069" s="32" t="s">
        <v/>
      </c>
      <!--$VAR_NUOVA_CELLA_PREZZI$-->
    </row>
    <row r="2070" spans="1:16" ht="10.5" customHeight="1" thickTop="1" thickBot="1">
      <c r="B2070" s="32" t="s">
        <v/>
      </c>
      <c r="C2070" s="23" t="s">
        <v/>
      </c>
      <c r="D2070" s="60" t="s">
        <v>11418</v>
      </c>
      <c r="E2070" s="65">
        <v/>
      </c>
      <c r="F2070" s="66">
        <v>7.50</v>
      </c>
      <c r="G2070" s="67">
        <v>0.150</v>
      </c>
      <c r="H2070" s="68">
        <v/>
      </c>
      <c r="I2070" s="69">
        <f>ROUND(PRODUCT(E2070:H2070,-1),2)</f>
        <v>-1.13</v>
      </c>
      <c r="J2070" s="32">
        <v/>
      </c>
      <c r="K2070" s="32">
        <f/>
        <v/>
      </c>
      <c r="L2070" s="32" t="s">
        <v/>
      </c>
      <c r="M2070" s="32" t="s">
        <v>11425</v>
      </c>
      <c r="N2070" s="32" t="s">
        <v/>
      </c>
      <!--$VAR_NUOVA_CELLA_PREZZI$-->
    </row>
    <row r="2071" spans="1:16" ht="10.5" customHeight="1" thickTop="1" thickBot="1">
      <c r="B2071" s="32" t="s">
        <v/>
      </c>
      <c r="C2071" s="23" t="s">
        <v/>
      </c>
      <c r="D2071" s="60" t="s">
        <v>11426</v>
      </c>
      <c r="E2071" s="65">
        <v/>
      </c>
      <c r="F2071" s="66">
        <v>7.00</v>
      </c>
      <c r="G2071" s="67">
        <v>0.150</v>
      </c>
      <c r="H2071" s="68">
        <v/>
      </c>
      <c r="I2071" s="69">
        <f>ROUND(PRODUCT(E2071:H2071,-1),2)</f>
        <v>-1.05</v>
      </c>
      <c r="J2071" s="32">
        <v/>
      </c>
      <c r="K2071" s="32">
        <f/>
        <v/>
      </c>
      <c r="L2071" s="32" t="s">
        <v/>
      </c>
      <c r="M2071" s="32" t="s">
        <v>11433</v>
      </c>
      <c r="N2071" s="32" t="s">
        <v/>
      </c>
      <!--$VAR_NUOVA_CELLA_PREZZI$-->
    </row>
    <row r="2072" spans="1:16" ht="10.5" customHeight="1" thickTop="1" thickBot="1">
      <c r="B2072" s="32" t="s">
        <v/>
      </c>
      <c r="C2072" s="23" t="s">
        <v/>
      </c>
      <c r="D2072" s="60" t="s">
        <v>11434</v>
      </c>
      <c r="E2072" s="65">
        <v/>
      </c>
      <c r="F2072" s="66">
        <v>7.00</v>
      </c>
      <c r="G2072" s="67">
        <v>0.150</v>
      </c>
      <c r="H2072" s="68">
        <v/>
      </c>
      <c r="I2072" s="69">
        <f>ROUND(PRODUCT(E2072:H2072,-1),2)</f>
        <v>-1.05</v>
      </c>
      <c r="J2072" s="32">
        <v/>
      </c>
      <c r="K2072" s="32">
        <f/>
        <v/>
      </c>
      <c r="L2072" s="32" t="s">
        <v/>
      </c>
      <c r="M2072" s="32" t="s">
        <v>11441</v>
      </c>
      <c r="N2072" s="32" t="s">
        <v/>
      </c>
      <!--$VAR_NUOVA_CELLA_PREZZI$-->
    </row>
    <row r="2073" spans="1:16" ht="10.5" customHeight="1" thickTop="1" thickBot="1">
      <c r="B2073" s="32" t="s">
        <v/>
      </c>
      <c r="C2073" s="23" t="s">
        <v/>
      </c>
      <c r="D2073" s="60" t="s">
        <v>11442</v>
      </c>
      <c r="E2073" s="65">
        <v>2.00</v>
      </c>
      <c r="F2073" s="66">
        <v>12.00</v>
      </c>
      <c r="G2073" s="67">
        <v>0.150</v>
      </c>
      <c r="H2073" s="68">
        <v/>
      </c>
      <c r="I2073" s="69">
        <f>ROUND(PRODUCT(E2073:H2073,-1),2)</f>
        <v>-3.60</v>
      </c>
      <c r="J2073" s="32">
        <v/>
      </c>
      <c r="K2073" s="32">
        <f/>
        <v/>
      </c>
      <c r="L2073" s="32" t="s">
        <v/>
      </c>
      <c r="M2073" s="32" t="s">
        <v>11449</v>
      </c>
      <c r="N2073" s="32" t="s">
        <v/>
      </c>
      <!--$VAR_NUOVA_CELLA_PREZZI$-->
    </row>
    <row r="2074" spans="1:16" ht="10.5" customHeight="1" thickTop="1" thickBot="1">
      <c r="B2074" s="32" t="s">
        <v/>
      </c>
      <c r="C2074" s="23" t="s">
        <v/>
      </c>
      <c r="D2074" s="60" t="s">
        <v>11450</v>
      </c>
      <c r="E2074" s="65">
        <v/>
      </c>
      <c r="F2074" s="66">
        <v>7.50</v>
      </c>
      <c r="G2074" s="67">
        <v>0.150</v>
      </c>
      <c r="H2074" s="68">
        <v/>
      </c>
      <c r="I2074" s="69">
        <f>ROUND(PRODUCT(E2074:H2074,-1),2)</f>
        <v>-1.13</v>
      </c>
      <c r="J2074" s="32">
        <v/>
      </c>
      <c r="K2074" s="32">
        <f/>
        <v/>
      </c>
      <c r="L2074" s="32" t="s">
        <v/>
      </c>
      <c r="M2074" s="32" t="s">
        <v>11457</v>
      </c>
      <c r="N2074" s="32" t="s">
        <v/>
      </c>
      <!--$VAR_NUOVA_CELLA_PREZZI$-->
    </row>
    <row r="2075" spans="1:16" ht="10.5" customHeight="1" thickTop="1" thickBot="1">
      <c r="B2075" s="32" t="s">
        <v/>
      </c>
      <c r="C2075" s="23" t="s">
        <v/>
      </c>
      <c r="D2075" s="60" t="s">
        <v>11458</v>
      </c>
      <c r="E2075" s="65">
        <v/>
      </c>
      <c r="F2075" s="66">
        <v>7.50</v>
      </c>
      <c r="G2075" s="67">
        <v>0.150</v>
      </c>
      <c r="H2075" s="68">
        <v/>
      </c>
      <c r="I2075" s="69">
        <f>ROUND(PRODUCT(E2075:H2075,-1),2)</f>
        <v>-1.13</v>
      </c>
      <c r="J2075" s="32">
        <v/>
      </c>
      <c r="K2075" s="32">
        <f/>
        <v/>
      </c>
      <c r="L2075" s="32" t="s">
        <v/>
      </c>
      <c r="M2075" s="32" t="s">
        <v>11465</v>
      </c>
      <c r="N2075" s="32" t="s">
        <v/>
      </c>
      <!--$VAR_NUOVA_CELLA_PREZZI$-->
    </row>
    <row r="2076" spans="1:16" ht="10.5" customHeight="1" thickTop="1" thickBot="1">
      <c r="B2076" s="32" t="s">
        <v/>
      </c>
      <c r="C2076" s="23" t="s">
        <v/>
      </c>
      <c r="D2076" s="32" t="s">
        <v/>
      </c>
      <c r="E2076" s="32">
        <v/>
      </c>
      <c r="F2076" s="33">
        <v/>
      </c>
      <c r="G2076" s="34">
        <v/>
      </c>
      <c r="H2076" s="35">
        <v/>
      </c>
      <c r="I2076" s="36">
        <f/>
        <v/>
      </c>
      <c r="J2076" s="32">
        <v/>
      </c>
      <c r="K2076" s="32">
        <f/>
        <v/>
      </c>
      <c r="L2076" s="32" t="s">
        <v/>
      </c>
      <c r="M2076" s="32" t="s">
        <v/>
      </c>
      <c r="N2076" s="32" t="s">
        <v>11466</v>
      </c>
      <!--$VAR_NUOVA_CELLA_PREZZI$-->
    </row>
    <row r="2077" spans="1:16" ht="10.5" customHeight="1" thickTop="1" thickBot="1">
      <c r="B2077" s="32" t="s">
        <v/>
      </c>
      <c r="C2077" s="23" t="s">
        <v/>
      </c>
      <c r="D2077" s="32" t="s">
        <v>11467</v>
      </c>
      <c r="E2077" s="32">
        <v/>
      </c>
      <c r="F2077" s="33">
        <v/>
      </c>
      <c r="G2077" s="34">
        <v/>
      </c>
      <c r="H2077" s="35">
        <v/>
      </c>
      <c r="I2077" s="36">
        <f>ROUND(SUM(I2049:I2076),2)</f>
        <v>508.51</v>
      </c>
      <c r="J2077" s="32">
        <v>21.44</v>
      </c>
      <c r="K2077" s="32">
        <f>ROUND(PRODUCT(I2077:J2077),2)</f>
        <v>10902.45</v>
      </c>
      <c r="L2077" s="32" t="s">
        <v/>
      </c>
      <c r="M2077" s="32" t="s">
        <v/>
      </c>
      <c r="N2077" s="32" t="s">
        <v/>
      </c>
      <!--$VAR_NUOVA_CELLA_PREZZI$-->
    </row>
    <row r="2078" spans="1:16" ht="10.5" customHeight="1" thickTop="1" thickBot="1">
      <c r="B2078" s="32" t="s">
        <v/>
      </c>
      <c r="C2078" s="23" t="s">
        <v/>
      </c>
      <c r="D2078" s="32" t="s">
        <v>11473</v>
      </c>
      <c r="E2078" s="32">
        <v/>
      </c>
      <c r="F2078" s="33">
        <v/>
      </c>
      <c r="G2078" s="34">
        <v/>
      </c>
      <c r="H2078" s="35">
        <v/>
      </c>
      <c r="I2078" s="36">
        <f/>
        <v/>
      </c>
      <c r="J2078" s="32">
        <v/>
      </c>
      <c r="K2078" s="32">
        <f/>
        <v/>
      </c>
      <c r="L2078" s="32" t="s">
        <v/>
      </c>
      <c r="M2078" s="32" t="s">
        <v/>
      </c>
      <c r="N2078" s="32" t="s">
        <v/>
      </c>
      <!--$VAR_NUOVA_CELLA_PREZZI$-->
    </row>
    <row r="2079" spans="1:16" ht="142.5" customHeight="1" thickTop="1" thickBot="1">
      <c r="B2079" s="32" t="s">
        <v>11474</v>
      </c>
      <c r="C2079" s="23" t="s">
        <v>11475</v>
      </c>
      <c r="D2079" s="62" t="s">
        <v>11476</v>
      </c>
      <c r="E2079" s="32">
        <v/>
      </c>
      <c r="F2079" s="33">
        <v/>
      </c>
      <c r="G2079" s="34">
        <v/>
      </c>
      <c r="H2079" s="35">
        <v/>
      </c>
      <c r="I2079" s="36">
        <f/>
        <v/>
      </c>
      <c r="J2079" s="32">
        <v/>
      </c>
      <c r="K2079" s="32">
        <f/>
        <v/>
      </c>
      <c r="L2079" s="32" t="s">
        <v/>
      </c>
      <c r="M2079" s="32" t="s">
        <v/>
      </c>
      <c r="N2079" s="32" t="s">
        <v/>
      </c>
      <!--$VAR_NUOVA_CELLA_PREZZI$-->
    </row>
    <row r="2080" spans="1:16" ht="10.5" customHeight="1" thickTop="1" thickBot="1">
      <c r="B2080" s="32" t="s">
        <v/>
      </c>
      <c r="C2080" s="23" t="s">
        <v/>
      </c>
      <c r="D2080" s="23" t="s">
        <v>11477</v>
      </c>
      <c r="E2080" s="32">
        <v/>
      </c>
      <c r="F2080" s="33">
        <v/>
      </c>
      <c r="G2080" s="34">
        <v/>
      </c>
      <c r="H2080" s="35">
        <v/>
      </c>
      <c r="I2080" s="36">
        <f/>
        <v/>
      </c>
      <c r="J2080" s="32">
        <v/>
      </c>
      <c r="K2080" s="32">
        <f/>
        <v/>
      </c>
      <c r="L2080" s="32" t="s">
        <v/>
      </c>
      <c r="M2080" s="32" t="s">
        <v/>
      </c>
      <c r="N2080" s="32" t="s">
        <v/>
      </c>
      <!--$VAR_NUOVA_CELLA_PREZZI$-->
    </row>
    <row r="2081" spans="1:16" ht="10.5" customHeight="1" thickTop="1" thickBot="1">
      <c r="B2081" s="32" t="s">
        <v/>
      </c>
      <c r="C2081" s="23" t="s">
        <v/>
      </c>
      <c r="D2081" s="23" t="s">
        <v>11478</v>
      </c>
      <c r="E2081" s="32">
        <v/>
      </c>
      <c r="F2081" s="33">
        <v/>
      </c>
      <c r="G2081" s="34">
        <v/>
      </c>
      <c r="H2081" s="35">
        <v>0</v>
      </c>
      <c r="I2081" s="36">
        <f>ROUND(PRODUCT(E2081:H2081),2)</f>
        <v>0.00</v>
      </c>
      <c r="J2081" s="32">
        <v/>
      </c>
      <c r="K2081" s="32">
        <f/>
        <v/>
      </c>
      <c r="L2081" s="32" t="s">
        <v/>
      </c>
      <c r="M2081" s="32" t="s">
        <v/>
      </c>
      <c r="N2081" s="32" t="s">
        <v/>
      </c>
      <!--$VAR_NUOVA_CELLA_PREZZI$-->
    </row>
    <row r="2082" spans="1:16" ht="10.5" customHeight="1" thickTop="1" thickBot="1">
      <c r="B2082" s="32" t="s">
        <v/>
      </c>
      <c r="C2082" s="23" t="s">
        <v/>
      </c>
      <c r="D2082" s="23" t="s">
        <v>11485</v>
      </c>
      <c r="E2082" s="32">
        <v/>
      </c>
      <c r="F2082" s="33">
        <v/>
      </c>
      <c r="G2082" s="34">
        <v/>
      </c>
      <c r="H2082" s="35">
        <v>0</v>
      </c>
      <c r="I2082" s="36">
        <f>ROUND(PRODUCT(E2082:H2082),2)</f>
        <v>0.00</v>
      </c>
      <c r="J2082" s="32">
        <v/>
      </c>
      <c r="K2082" s="32">
        <f/>
        <v/>
      </c>
      <c r="L2082" s="32" t="s">
        <v/>
      </c>
      <c r="M2082" s="32" t="s">
        <v/>
      </c>
      <c r="N2082" s="32" t="s">
        <v/>
      </c>
      <!--$VAR_NUOVA_CELLA_PREZZI$-->
    </row>
    <row r="2083" spans="1:16" ht="10.5" customHeight="1" thickTop="1" thickBot="1">
      <c r="B2083" s="32" t="s">
        <v/>
      </c>
      <c r="C2083" s="23" t="s">
        <v/>
      </c>
      <c r="D2083" s="23" t="s">
        <v>11492</v>
      </c>
      <c r="E2083" s="32">
        <v/>
      </c>
      <c r="F2083" s="33">
        <v/>
      </c>
      <c r="G2083" s="34">
        <v/>
      </c>
      <c r="H2083" s="35">
        <v>0</v>
      </c>
      <c r="I2083" s="36">
        <f>ROUND(PRODUCT(E2083:H2083),2)</f>
        <v>0.00</v>
      </c>
      <c r="J2083" s="32">
        <v/>
      </c>
      <c r="K2083" s="32">
        <f/>
        <v/>
      </c>
      <c r="L2083" s="32" t="s">
        <v/>
      </c>
      <c r="M2083" s="32" t="s">
        <v/>
      </c>
      <c r="N2083" s="32" t="s">
        <v/>
      </c>
      <!--$VAR_NUOVA_CELLA_PREZZI$-->
    </row>
    <row r="2084" spans="1:16" ht="10.5" customHeight="1" thickTop="1" thickBot="1">
      <c r="B2084" s="32" t="s">
        <v/>
      </c>
      <c r="C2084" s="23" t="s">
        <v/>
      </c>
      <c r="D2084" s="23" t="s">
        <v>11499</v>
      </c>
      <c r="E2084" s="32">
        <v>6.00</v>
      </c>
      <c r="F2084" s="33">
        <v>0.54</v>
      </c>
      <c r="G2084" s="34">
        <v/>
      </c>
      <c r="H2084" s="35">
        <v/>
      </c>
      <c r="I2084" s="36">
        <f>ROUND(PRODUCT(E2084:H2084),2)</f>
        <v>3.24</v>
      </c>
      <c r="J2084" s="32">
        <v/>
      </c>
      <c r="K2084" s="32">
        <f/>
        <v/>
      </c>
      <c r="L2084" s="32" t="s">
        <v/>
      </c>
      <c r="M2084" s="32" t="s">
        <v/>
      </c>
      <c r="N2084" s="32" t="s">
        <v/>
      </c>
      <!--$VAR_NUOVA_CELLA_PREZZI$-->
    </row>
    <row r="2085" spans="1:16" ht="10.5" customHeight="1" thickTop="1" thickBot="1">
      <c r="B2085" s="32" t="s">
        <v/>
      </c>
      <c r="C2085" s="23" t="s">
        <v/>
      </c>
      <c r="D2085" s="23" t="s">
        <v>11506</v>
      </c>
      <c r="E2085" s="32">
        <v>6.00</v>
      </c>
      <c r="F2085" s="33">
        <v>0.64</v>
      </c>
      <c r="G2085" s="34">
        <v/>
      </c>
      <c r="H2085" s="35">
        <v/>
      </c>
      <c r="I2085" s="36">
        <f>ROUND(PRODUCT(E2085:H2085),2)</f>
        <v>3.84</v>
      </c>
      <c r="J2085" s="32">
        <v/>
      </c>
      <c r="K2085" s="32">
        <f/>
        <v/>
      </c>
      <c r="L2085" s="32" t="s">
        <v/>
      </c>
      <c r="M2085" s="32" t="s">
        <v/>
      </c>
      <c r="N2085" s="32" t="s">
        <v/>
      </c>
      <!--$VAR_NUOVA_CELLA_PREZZI$-->
    </row>
    <row r="2086" spans="1:16" ht="10.5" customHeight="1" thickTop="1" thickBot="1">
      <c r="B2086" s="32" t="s">
        <v/>
      </c>
      <c r="C2086" s="23" t="s">
        <v/>
      </c>
      <c r="D2086" s="23" t="s">
        <v>11513</v>
      </c>
      <c r="E2086" s="32">
        <v>6.00</v>
      </c>
      <c r="F2086" s="33">
        <v>0.74</v>
      </c>
      <c r="G2086" s="34">
        <v/>
      </c>
      <c r="H2086" s="35">
        <v/>
      </c>
      <c r="I2086" s="36">
        <f>ROUND(PRODUCT(E2086:H2086),2)</f>
        <v>4.44</v>
      </c>
      <c r="J2086" s="32">
        <v/>
      </c>
      <c r="K2086" s="32">
        <f/>
        <v/>
      </c>
      <c r="L2086" s="32" t="s">
        <v/>
      </c>
      <c r="M2086" s="32" t="s">
        <v/>
      </c>
      <c r="N2086" s="32" t="s">
        <v/>
      </c>
      <!--$VAR_NUOVA_CELLA_PREZZI$-->
    </row>
    <row r="2087" spans="1:16" ht="10.5" customHeight="1" thickTop="1" thickBot="1">
      <c r="B2087" s="32" t="s">
        <v/>
      </c>
      <c r="C2087" s="23" t="s">
        <v/>
      </c>
      <c r="D2087" s="23" t="s">
        <v>11520</v>
      </c>
      <c r="E2087" s="32">
        <v>6.00</v>
      </c>
      <c r="F2087" s="33">
        <v>0.84</v>
      </c>
      <c r="G2087" s="34">
        <v/>
      </c>
      <c r="H2087" s="35">
        <v/>
      </c>
      <c r="I2087" s="36">
        <f>ROUND(PRODUCT(E2087:H2087),2)</f>
        <v>5.04</v>
      </c>
      <c r="J2087" s="32">
        <v/>
      </c>
      <c r="K2087" s="32">
        <f/>
        <v/>
      </c>
      <c r="L2087" s="32" t="s">
        <v/>
      </c>
      <c r="M2087" s="32" t="s">
        <v/>
      </c>
      <c r="N2087" s="32" t="s">
        <v/>
      </c>
      <!--$VAR_NUOVA_CELLA_PREZZI$-->
    </row>
    <row r="2088" spans="1:16" ht="10.5" customHeight="1" thickTop="1" thickBot="1">
      <c r="B2088" s="32" t="s">
        <v/>
      </c>
      <c r="C2088" s="23" t="s">
        <v/>
      </c>
      <c r="D2088" s="32" t="s">
        <v/>
      </c>
      <c r="E2088" s="32">
        <v/>
      </c>
      <c r="F2088" s="33">
        <v/>
      </c>
      <c r="G2088" s="34">
        <v/>
      </c>
      <c r="H2088" s="35">
        <v/>
      </c>
      <c r="I2088" s="36">
        <f/>
        <v/>
      </c>
      <c r="J2088" s="32">
        <v/>
      </c>
      <c r="K2088" s="32">
        <f/>
        <v/>
      </c>
      <c r="L2088" s="32" t="s">
        <v/>
      </c>
      <c r="M2088" s="32" t="s">
        <v/>
      </c>
      <c r="N2088" s="32" t="s">
        <v>11527</v>
      </c>
      <!--$VAR_NUOVA_CELLA_PREZZI$-->
    </row>
    <row r="2089" spans="1:16" ht="10.5" customHeight="1" thickTop="1" thickBot="1">
      <c r="B2089" s="32" t="s">
        <v/>
      </c>
      <c r="C2089" s="23" t="s">
        <v/>
      </c>
      <c r="D2089" s="32" t="s">
        <v>11528</v>
      </c>
      <c r="E2089" s="32">
        <v/>
      </c>
      <c r="F2089" s="33">
        <v/>
      </c>
      <c r="G2089" s="34">
        <v/>
      </c>
      <c r="H2089" s="35">
        <v/>
      </c>
      <c r="I2089" s="36">
        <f>ROUND(SUM(I2080:I2088),2)</f>
        <v>16.56</v>
      </c>
      <c r="J2089" s="32">
        <v>46.78</v>
      </c>
      <c r="K2089" s="32">
        <f>ROUND(PRODUCT(I2089:J2089),2)</f>
        <v>774.68</v>
      </c>
      <c r="L2089" s="32" t="s">
        <v/>
      </c>
      <c r="M2089" s="32" t="s">
        <v/>
      </c>
      <c r="N2089" s="32" t="s">
        <v/>
      </c>
      <!--$VAR_NUOVA_CELLA_PREZZI$-->
    </row>
    <row r="2090" spans="1:16" ht="10.5" customHeight="1" thickTop="1" thickBot="1">
      <c r="B2090" s="32" t="s">
        <v/>
      </c>
      <c r="C2090" s="23" t="s">
        <v/>
      </c>
      <c r="D2090" s="32" t="s">
        <v>11534</v>
      </c>
      <c r="E2090" s="32">
        <v/>
      </c>
      <c r="F2090" s="33">
        <v/>
      </c>
      <c r="G2090" s="34">
        <v/>
      </c>
      <c r="H2090" s="35">
        <v/>
      </c>
      <c r="I2090" s="36">
        <f/>
        <v/>
      </c>
      <c r="J2090" s="32">
        <v/>
      </c>
      <c r="K2090" s="32">
        <f/>
        <v/>
      </c>
      <c r="L2090" s="32" t="s">
        <v/>
      </c>
      <c r="M2090" s="32" t="s">
        <v/>
      </c>
      <c r="N2090" s="32" t="s">
        <v/>
      </c>
      <!--$VAR_NUOVA_CELLA_PREZZI$-->
    </row>
    <row r="2091" spans="1:16" ht="72.5" customHeight="1" thickTop="1" thickBot="1">
      <c r="B2091" s="32" t="s">
        <v>11535</v>
      </c>
      <c r="C2091" s="23" t="s">
        <v>11536</v>
      </c>
      <c r="D2091" s="62" t="s">
        <v>11537</v>
      </c>
      <c r="E2091" s="32">
        <v/>
      </c>
      <c r="F2091" s="33">
        <v/>
      </c>
      <c r="G2091" s="34">
        <v/>
      </c>
      <c r="H2091" s="35">
        <v/>
      </c>
      <c r="I2091" s="36">
        <f/>
        <v/>
      </c>
      <c r="J2091" s="32">
        <v/>
      </c>
      <c r="K2091" s="32">
        <f/>
        <v/>
      </c>
      <c r="L2091" s="32" t="s">
        <v/>
      </c>
      <c r="M2091" s="32" t="s">
        <v/>
      </c>
      <c r="N2091" s="32" t="s">
        <v/>
      </c>
      <!--$VAR_NUOVA_CELLA_PREZZI$-->
    </row>
    <row r="2092" spans="1:16" ht="10.5" customHeight="1" thickTop="1" thickBot="1">
      <c r="B2092" s="32" t="s">
        <v/>
      </c>
      <c r="C2092" s="23" t="s">
        <v/>
      </c>
      <c r="D2092" s="23" t="s">
        <v>11538</v>
      </c>
      <c r="E2092" s="32">
        <v/>
      </c>
      <c r="F2092" s="33">
        <v/>
      </c>
      <c r="G2092" s="34">
        <v/>
      </c>
      <c r="H2092" s="35">
        <v/>
      </c>
      <c r="I2092" s="36">
        <f/>
        <v/>
      </c>
      <c r="J2092" s="32">
        <v/>
      </c>
      <c r="K2092" s="32">
        <f/>
        <v/>
      </c>
      <c r="L2092" s="32" t="s">
        <v/>
      </c>
      <c r="M2092" s="32" t="s">
        <v/>
      </c>
      <c r="N2092" s="32" t="s">
        <v/>
      </c>
      <!--$VAR_NUOVA_CELLA_PREZZI$-->
    </row>
    <row r="2093" spans="1:16" ht="10.5" customHeight="1" thickTop="1" thickBot="1">
      <c r="B2093" s="32" t="s">
        <v/>
      </c>
      <c r="C2093" s="23" t="s">
        <v/>
      </c>
      <c r="D2093" s="23" t="s">
        <v>11539</v>
      </c>
      <c r="E2093" s="32">
        <v/>
      </c>
      <c r="F2093" s="33">
        <v/>
      </c>
      <c r="G2093" s="34">
        <v/>
      </c>
      <c r="H2093" s="35">
        <v>0</v>
      </c>
      <c r="I2093" s="36">
        <f>ROUND(PRODUCT(E2093:H2093),2)</f>
        <v>0.00</v>
      </c>
      <c r="J2093" s="32">
        <v/>
      </c>
      <c r="K2093" s="32">
        <f/>
        <v/>
      </c>
      <c r="L2093" s="32" t="s">
        <v/>
      </c>
      <c r="M2093" s="32" t="s">
        <v/>
      </c>
      <c r="N2093" s="32" t="s">
        <v/>
      </c>
      <!--$VAR_NUOVA_CELLA_PREZZI$-->
    </row>
    <row r="2094" spans="1:16" ht="10.5" customHeight="1" thickTop="1" thickBot="1">
      <c r="B2094" s="32" t="s">
        <v/>
      </c>
      <c r="C2094" s="23" t="s">
        <v/>
      </c>
      <c r="D2094" s="23" t="s">
        <v>11546</v>
      </c>
      <c r="E2094" s="32">
        <v/>
      </c>
      <c r="F2094" s="33">
        <v/>
      </c>
      <c r="G2094" s="34">
        <v/>
      </c>
      <c r="H2094" s="35">
        <v>0</v>
      </c>
      <c r="I2094" s="36">
        <f>ROUND(PRODUCT(E2094:H2094),2)</f>
        <v>0.00</v>
      </c>
      <c r="J2094" s="32">
        <v/>
      </c>
      <c r="K2094" s="32">
        <f/>
        <v/>
      </c>
      <c r="L2094" s="32" t="s">
        <v/>
      </c>
      <c r="M2094" s="32" t="s">
        <v/>
      </c>
      <c r="N2094" s="32" t="s">
        <v/>
      </c>
      <!--$VAR_NUOVA_CELLA_PREZZI$-->
    </row>
    <row r="2095" spans="1:16" ht="10.5" customHeight="1" thickTop="1" thickBot="1">
      <c r="B2095" s="32" t="s">
        <v/>
      </c>
      <c r="C2095" s="23" t="s">
        <v/>
      </c>
      <c r="D2095" s="23" t="s">
        <v>11553</v>
      </c>
      <c r="E2095" s="32">
        <v/>
      </c>
      <c r="F2095" s="33">
        <v/>
      </c>
      <c r="G2095" s="34">
        <v/>
      </c>
      <c r="H2095" s="35">
        <v>0</v>
      </c>
      <c r="I2095" s="36">
        <f>ROUND(PRODUCT(E2095:H2095),2)</f>
        <v>0.00</v>
      </c>
      <c r="J2095" s="32">
        <v/>
      </c>
      <c r="K2095" s="32">
        <f/>
        <v/>
      </c>
      <c r="L2095" s="32" t="s">
        <v/>
      </c>
      <c r="M2095" s="32" t="s">
        <v/>
      </c>
      <c r="N2095" s="32" t="s">
        <v/>
      </c>
      <!--$VAR_NUOVA_CELLA_PREZZI$-->
    </row>
    <row r="2096" spans="1:16" ht="10.5" customHeight="1" thickTop="1" thickBot="1">
      <c r="B2096" s="32" t="s">
        <v/>
      </c>
      <c r="C2096" s="23" t="s">
        <v/>
      </c>
      <c r="D2096" s="23" t="s">
        <v>11560</v>
      </c>
      <c r="E2096" s="32">
        <v/>
      </c>
      <c r="F2096" s="33">
        <v/>
      </c>
      <c r="G2096" s="34">
        <v/>
      </c>
      <c r="H2096" s="35">
        <v>0</v>
      </c>
      <c r="I2096" s="36">
        <f>ROUND(PRODUCT(E2096:H2096),2)</f>
        <v>0.00</v>
      </c>
      <c r="J2096" s="32">
        <v/>
      </c>
      <c r="K2096" s="32">
        <f/>
        <v/>
      </c>
      <c r="L2096" s="32" t="s">
        <v/>
      </c>
      <c r="M2096" s="32" t="s">
        <v/>
      </c>
      <c r="N2096" s="32" t="s">
        <v/>
      </c>
      <!--$VAR_NUOVA_CELLA_PREZZI$-->
    </row>
    <row r="2097" spans="1:16" ht="10.5" customHeight="1" thickTop="1" thickBot="1">
      <c r="B2097" s="32" t="s">
        <v/>
      </c>
      <c r="C2097" s="23" t="s">
        <v/>
      </c>
      <c r="D2097" s="23" t="s">
        <v>11567</v>
      </c>
      <c r="E2097" s="32">
        <v/>
      </c>
      <c r="F2097" s="33">
        <v>22.10</v>
      </c>
      <c r="G2097" s="34">
        <v>0.300</v>
      </c>
      <c r="H2097" s="35">
        <v>120.000</v>
      </c>
      <c r="I2097" s="36">
        <f>ROUND(PRODUCT(E2097:H2097),2)</f>
        <v>795.60</v>
      </c>
      <c r="J2097" s="32">
        <v/>
      </c>
      <c r="K2097" s="32">
        <f/>
        <v/>
      </c>
      <c r="L2097" s="32" t="s">
        <v/>
      </c>
      <c r="M2097" s="32" t="s">
        <v/>
      </c>
      <c r="N2097" s="32" t="s">
        <v/>
      </c>
      <!--$VAR_NUOVA_CELLA_PREZZI$-->
    </row>
    <row r="2098" spans="1:16" ht="10.5" customHeight="1" thickTop="1" thickBot="1">
      <c r="B2098" s="32" t="s">
        <v/>
      </c>
      <c r="C2098" s="23" t="s">
        <v/>
      </c>
      <c r="D2098" s="23" t="s">
        <v>11574</v>
      </c>
      <c r="E2098" s="32">
        <v>2.00</v>
      </c>
      <c r="F2098" s="33">
        <v>12.43</v>
      </c>
      <c r="G2098" s="34">
        <v>0.300</v>
      </c>
      <c r="H2098" s="35">
        <v>120.000</v>
      </c>
      <c r="I2098" s="36">
        <f>ROUND(PRODUCT(E2098:H2098),2)</f>
        <v>894.96</v>
      </c>
      <c r="J2098" s="32">
        <v/>
      </c>
      <c r="K2098" s="32">
        <f/>
        <v/>
      </c>
      <c r="L2098" s="32" t="s">
        <v/>
      </c>
      <c r="M2098" s="32" t="s">
        <v/>
      </c>
      <c r="N2098" s="32" t="s">
        <v/>
      </c>
      <!--$VAR_NUOVA_CELLA_PREZZI$-->
    </row>
    <row r="2099" spans="1:16" ht="10.5" customHeight="1" thickTop="1" thickBot="1">
      <c r="B2099" s="32" t="s">
        <v/>
      </c>
      <c r="C2099" s="23" t="s">
        <v/>
      </c>
      <c r="D2099" s="23" t="s">
        <v>11581</v>
      </c>
      <c r="E2099" s="32">
        <v/>
      </c>
      <c r="F2099" s="33">
        <v>21.68</v>
      </c>
      <c r="G2099" s="34">
        <v>0.300</v>
      </c>
      <c r="H2099" s="35">
        <v>120.000</v>
      </c>
      <c r="I2099" s="36">
        <f>ROUND(PRODUCT(E2099:H2099),2)</f>
        <v>780.48</v>
      </c>
      <c r="J2099" s="32">
        <v/>
      </c>
      <c r="K2099" s="32">
        <f/>
        <v/>
      </c>
      <c r="L2099" s="32" t="s">
        <v/>
      </c>
      <c r="M2099" s="32" t="s">
        <v/>
      </c>
      <c r="N2099" s="32" t="s">
        <v/>
      </c>
      <!--$VAR_NUOVA_CELLA_PREZZI$-->
    </row>
    <row r="2100" spans="1:16" ht="10.5" customHeight="1" thickTop="1" thickBot="1">
      <c r="B2100" s="32" t="s">
        <v/>
      </c>
      <c r="C2100" s="23" t="s">
        <v/>
      </c>
      <c r="D2100" s="23" t="s">
        <v>11588</v>
      </c>
      <c r="E2100" s="32">
        <v/>
      </c>
      <c r="F2100" s="33">
        <v>10.48</v>
      </c>
      <c r="G2100" s="34">
        <v>0.300</v>
      </c>
      <c r="H2100" s="35">
        <v>120.000</v>
      </c>
      <c r="I2100" s="36">
        <f>ROUND(PRODUCT(E2100:H2100),2)</f>
        <v>377.28</v>
      </c>
      <c r="J2100" s="32">
        <v/>
      </c>
      <c r="K2100" s="32">
        <f/>
        <v/>
      </c>
      <c r="L2100" s="32" t="s">
        <v/>
      </c>
      <c r="M2100" s="32" t="s">
        <v/>
      </c>
      <c r="N2100" s="32" t="s">
        <v/>
      </c>
      <!--$VAR_NUOVA_CELLA_PREZZI$-->
    </row>
    <row r="2101" spans="1:16" ht="10.5" customHeight="1" thickTop="1" thickBot="1">
      <c r="B2101" s="32" t="s">
        <v/>
      </c>
      <c r="C2101" s="23" t="s">
        <v/>
      </c>
      <c r="D2101" s="23" t="s">
        <v>11595</v>
      </c>
      <c r="E2101" s="32">
        <v/>
      </c>
      <c r="F2101" s="33">
        <v>22.15</v>
      </c>
      <c r="G2101" s="34">
        <v>0.300</v>
      </c>
      <c r="H2101" s="35">
        <v>120.000</v>
      </c>
      <c r="I2101" s="36">
        <f>ROUND(PRODUCT(E2101:H2101),2)</f>
        <v>797.40</v>
      </c>
      <c r="J2101" s="32">
        <v/>
      </c>
      <c r="K2101" s="32">
        <f/>
        <v/>
      </c>
      <c r="L2101" s="32" t="s">
        <v/>
      </c>
      <c r="M2101" s="32" t="s">
        <v/>
      </c>
      <c r="N2101" s="32" t="s">
        <v/>
      </c>
      <!--$VAR_NUOVA_CELLA_PREZZI$-->
    </row>
    <row r="2102" spans="1:16" ht="10.5" customHeight="1" thickTop="1" thickBot="1">
      <c r="B2102" s="32" t="s">
        <v/>
      </c>
      <c r="C2102" s="23" t="s">
        <v/>
      </c>
      <c r="D2102" s="23" t="s">
        <v>11602</v>
      </c>
      <c r="E2102" s="32">
        <v>2.00</v>
      </c>
      <c r="F2102" s="33">
        <v>11.23</v>
      </c>
      <c r="G2102" s="34">
        <v>0.300</v>
      </c>
      <c r="H2102" s="35">
        <v>120.000</v>
      </c>
      <c r="I2102" s="36">
        <f>ROUND(PRODUCT(E2102:H2102),2)</f>
        <v>808.56</v>
      </c>
      <c r="J2102" s="32">
        <v/>
      </c>
      <c r="K2102" s="32">
        <f/>
        <v/>
      </c>
      <c r="L2102" s="32" t="s">
        <v/>
      </c>
      <c r="M2102" s="32" t="s">
        <v/>
      </c>
      <c r="N2102" s="32" t="s">
        <v/>
      </c>
      <!--$VAR_NUOVA_CELLA_PREZZI$-->
    </row>
    <row r="2103" spans="1:16" ht="10.5" customHeight="1" thickTop="1" thickBot="1">
      <c r="B2103" s="32" t="s">
        <v/>
      </c>
      <c r="C2103" s="23" t="s">
        <v/>
      </c>
      <c r="D2103" s="23" t="s">
        <v>11609</v>
      </c>
      <c r="E2103" s="32">
        <v/>
      </c>
      <c r="F2103" s="33">
        <v>21.93</v>
      </c>
      <c r="G2103" s="34">
        <v>0.300</v>
      </c>
      <c r="H2103" s="35">
        <v>120.000</v>
      </c>
      <c r="I2103" s="36">
        <f>ROUND(PRODUCT(E2103:H2103),2)</f>
        <v>789.48</v>
      </c>
      <c r="J2103" s="32">
        <v/>
      </c>
      <c r="K2103" s="32">
        <f/>
        <v/>
      </c>
      <c r="L2103" s="32" t="s">
        <v/>
      </c>
      <c r="M2103" s="32" t="s">
        <v/>
      </c>
      <c r="N2103" s="32" t="s">
        <v/>
      </c>
      <!--$VAR_NUOVA_CELLA_PREZZI$-->
    </row>
    <row r="2104" spans="1:16" ht="10.5" customHeight="1" thickTop="1" thickBot="1">
      <c r="B2104" s="32" t="s">
        <v/>
      </c>
      <c r="C2104" s="23" t="s">
        <v/>
      </c>
      <c r="D2104" s="23" t="s">
        <v>11616</v>
      </c>
      <c r="E2104" s="32">
        <v/>
      </c>
      <c r="F2104" s="33">
        <v>9.48</v>
      </c>
      <c r="G2104" s="34">
        <v>0.300</v>
      </c>
      <c r="H2104" s="35">
        <v>120.000</v>
      </c>
      <c r="I2104" s="36">
        <f>ROUND(PRODUCT(E2104:H2104),2)</f>
        <v>341.28</v>
      </c>
      <c r="J2104" s="32">
        <v/>
      </c>
      <c r="K2104" s="32">
        <f/>
        <v/>
      </c>
      <c r="L2104" s="32" t="s">
        <v/>
      </c>
      <c r="M2104" s="32" t="s">
        <v/>
      </c>
      <c r="N2104" s="32" t="s">
        <v/>
      </c>
      <!--$VAR_NUOVA_CELLA_PREZZI$-->
    </row>
    <row r="2105" spans="1:16" ht="10.5" customHeight="1" thickTop="1" thickBot="1">
      <c r="B2105" s="32" t="s">
        <v/>
      </c>
      <c r="C2105" s="23" t="s">
        <v/>
      </c>
      <c r="D2105" s="23" t="s">
        <v>11623</v>
      </c>
      <c r="E2105" s="32">
        <v/>
      </c>
      <c r="F2105" s="33">
        <v/>
      </c>
      <c r="G2105" s="34">
        <v/>
      </c>
      <c r="H2105" s="35">
        <v>0</v>
      </c>
      <c r="I2105" s="36">
        <f>ROUND(PRODUCT(E2105:H2105),2)</f>
        <v>0.00</v>
      </c>
      <c r="J2105" s="32">
        <v/>
      </c>
      <c r="K2105" s="32">
        <f/>
        <v/>
      </c>
      <c r="L2105" s="32" t="s">
        <v/>
      </c>
      <c r="M2105" s="32" t="s">
        <v/>
      </c>
      <c r="N2105" s="32" t="s">
        <v/>
      </c>
      <!--$VAR_NUOVA_CELLA_PREZZI$-->
    </row>
    <row r="2106" spans="1:16" ht="10.5" customHeight="1" thickTop="1" thickBot="1">
      <c r="B2106" s="32" t="s">
        <v/>
      </c>
      <c r="C2106" s="23" t="s">
        <v/>
      </c>
      <c r="D2106" s="23" t="s">
        <v>11630</v>
      </c>
      <c r="E2106" s="32">
        <v/>
      </c>
      <c r="F2106" s="33">
        <v>15.60</v>
      </c>
      <c r="G2106" s="34">
        <v>0.300</v>
      </c>
      <c r="H2106" s="35">
        <v>120.000</v>
      </c>
      <c r="I2106" s="36">
        <f>ROUND(PRODUCT(E2106:H2106),2)</f>
        <v>561.60</v>
      </c>
      <c r="J2106" s="32">
        <v/>
      </c>
      <c r="K2106" s="32">
        <f/>
        <v/>
      </c>
      <c r="L2106" s="32" t="s">
        <v/>
      </c>
      <c r="M2106" s="32" t="s">
        <v/>
      </c>
      <c r="N2106" s="32" t="s">
        <v/>
      </c>
      <!--$VAR_NUOVA_CELLA_PREZZI$-->
    </row>
    <row r="2107" spans="1:16" ht="10.5" customHeight="1" thickTop="1" thickBot="1">
      <c r="B2107" s="32" t="s">
        <v/>
      </c>
      <c r="C2107" s="23" t="s">
        <v/>
      </c>
      <c r="D2107" s="23" t="s">
        <v>11637</v>
      </c>
      <c r="E2107" s="32">
        <v/>
      </c>
      <c r="F2107" s="33">
        <v>15.00</v>
      </c>
      <c r="G2107" s="34">
        <v>0.300</v>
      </c>
      <c r="H2107" s="35">
        <v>120.000</v>
      </c>
      <c r="I2107" s="36">
        <f>ROUND(PRODUCT(E2107:H2107),2)</f>
        <v>540.00</v>
      </c>
      <c r="J2107" s="32">
        <v/>
      </c>
      <c r="K2107" s="32">
        <f/>
        <v/>
      </c>
      <c r="L2107" s="32" t="s">
        <v/>
      </c>
      <c r="M2107" s="32" t="s">
        <v/>
      </c>
      <c r="N2107" s="32" t="s">
        <v/>
      </c>
      <!--$VAR_NUOVA_CELLA_PREZZI$-->
    </row>
    <row r="2108" spans="1:16" ht="10.5" customHeight="1" thickTop="1" thickBot="1">
      <c r="B2108" s="32" t="s">
        <v/>
      </c>
      <c r="C2108" s="23" t="s">
        <v/>
      </c>
      <c r="D2108" s="23" t="s">
        <v>11644</v>
      </c>
      <c r="E2108" s="32">
        <v/>
      </c>
      <c r="F2108" s="33">
        <v>14.30</v>
      </c>
      <c r="G2108" s="34">
        <v>0.300</v>
      </c>
      <c r="H2108" s="35">
        <v>120.000</v>
      </c>
      <c r="I2108" s="36">
        <f>ROUND(PRODUCT(E2108:H2108),2)</f>
        <v>514.80</v>
      </c>
      <c r="J2108" s="32">
        <v/>
      </c>
      <c r="K2108" s="32">
        <f/>
        <v/>
      </c>
      <c r="L2108" s="32" t="s">
        <v/>
      </c>
      <c r="M2108" s="32" t="s">
        <v/>
      </c>
      <c r="N2108" s="32" t="s">
        <v/>
      </c>
      <!--$VAR_NUOVA_CELLA_PREZZI$-->
    </row>
    <row r="2109" spans="1:16" ht="10.5" customHeight="1" thickTop="1" thickBot="1">
      <c r="B2109" s="32" t="s">
        <v/>
      </c>
      <c r="C2109" s="23" t="s">
        <v/>
      </c>
      <c r="D2109" s="23" t="s">
        <v>11651</v>
      </c>
      <c r="E2109" s="32">
        <v/>
      </c>
      <c r="F2109" s="33">
        <v>14.00</v>
      </c>
      <c r="G2109" s="34">
        <v>0.300</v>
      </c>
      <c r="H2109" s="35">
        <v>120.000</v>
      </c>
      <c r="I2109" s="36">
        <f>ROUND(PRODUCT(E2109:H2109),2)</f>
        <v>504.00</v>
      </c>
      <c r="J2109" s="32">
        <v/>
      </c>
      <c r="K2109" s="32">
        <f/>
        <v/>
      </c>
      <c r="L2109" s="32" t="s">
        <v/>
      </c>
      <c r="M2109" s="32" t="s">
        <v/>
      </c>
      <c r="N2109" s="32" t="s">
        <v/>
      </c>
      <!--$VAR_NUOVA_CELLA_PREZZI$-->
    </row>
    <row r="2110" spans="1:16" ht="10.5" customHeight="1" thickTop="1" thickBot="1">
      <c r="B2110" s="32" t="s">
        <v/>
      </c>
      <c r="C2110" s="23" t="s">
        <v/>
      </c>
      <c r="D2110" s="23" t="s">
        <v>11658</v>
      </c>
      <c r="E2110" s="32">
        <v/>
      </c>
      <c r="F2110" s="33">
        <v>4.41</v>
      </c>
      <c r="G2110" s="34">
        <v>0.300</v>
      </c>
      <c r="H2110" s="35">
        <v>120.000</v>
      </c>
      <c r="I2110" s="36">
        <f>ROUND(PRODUCT(E2110:H2110),2)</f>
        <v>158.76</v>
      </c>
      <c r="J2110" s="32">
        <v/>
      </c>
      <c r="K2110" s="32">
        <f/>
        <v/>
      </c>
      <c r="L2110" s="32" t="s">
        <v/>
      </c>
      <c r="M2110" s="32" t="s">
        <v/>
      </c>
      <c r="N2110" s="32" t="s">
        <v/>
      </c>
      <!--$VAR_NUOVA_CELLA_PREZZI$-->
    </row>
    <row r="2111" spans="1:16" ht="10.5" customHeight="1" thickTop="1" thickBot="1">
      <c r="B2111" s="32" t="s">
        <v/>
      </c>
      <c r="C2111" s="23" t="s">
        <v/>
      </c>
      <c r="D2111" s="23" t="s">
        <v>11665</v>
      </c>
      <c r="E2111" s="32">
        <v/>
      </c>
      <c r="F2111" s="33">
        <v/>
      </c>
      <c r="G2111" s="34">
        <v/>
      </c>
      <c r="H2111" s="35">
        <v>0</v>
      </c>
      <c r="I2111" s="36">
        <f>ROUND(PRODUCT(E2111:H2111),2)</f>
        <v>0.00</v>
      </c>
      <c r="J2111" s="32">
        <v/>
      </c>
      <c r="K2111" s="32">
        <f/>
        <v/>
      </c>
      <c r="L2111" s="32" t="s">
        <v/>
      </c>
      <c r="M2111" s="32" t="s">
        <v/>
      </c>
      <c r="N2111" s="32" t="s">
        <v/>
      </c>
      <!--$VAR_NUOVA_CELLA_PREZZI$-->
    </row>
    <row r="2112" spans="1:16" ht="10.5" customHeight="1" thickTop="1" thickBot="1">
      <c r="B2112" s="32" t="s">
        <v/>
      </c>
      <c r="C2112" s="23" t="s">
        <v/>
      </c>
      <c r="D2112" s="23" t="s">
        <v>11672</v>
      </c>
      <c r="E2112" s="32">
        <v/>
      </c>
      <c r="F2112" s="33">
        <v/>
      </c>
      <c r="G2112" s="34">
        <v/>
      </c>
      <c r="H2112" s="35">
        <v>0</v>
      </c>
      <c r="I2112" s="36">
        <f>ROUND(PRODUCT(E2112:H2112),2)</f>
        <v>0.00</v>
      </c>
      <c r="J2112" s="32">
        <v/>
      </c>
      <c r="K2112" s="32">
        <f/>
        <v/>
      </c>
      <c r="L2112" s="32" t="s">
        <v/>
      </c>
      <c r="M2112" s="32" t="s">
        <v/>
      </c>
      <c r="N2112" s="32" t="s">
        <v/>
      </c>
      <!--$VAR_NUOVA_CELLA_PREZZI$-->
    </row>
    <row r="2113" spans="1:16" ht="10.5" customHeight="1" thickTop="1" thickBot="1">
      <c r="B2113" s="32" t="s">
        <v/>
      </c>
      <c r="C2113" s="23" t="s">
        <v/>
      </c>
      <c r="D2113" s="23" t="s">
        <v>11679</v>
      </c>
      <c r="E2113" s="32">
        <v>2.00</v>
      </c>
      <c r="F2113" s="33">
        <v>13.00</v>
      </c>
      <c r="G2113" s="34">
        <v>0.150</v>
      </c>
      <c r="H2113" s="35">
        <v>120.000</v>
      </c>
      <c r="I2113" s="36">
        <f>ROUND(PRODUCT(E2113:H2113),2)</f>
        <v>468.00</v>
      </c>
      <c r="J2113" s="32">
        <v/>
      </c>
      <c r="K2113" s="32">
        <f/>
        <v/>
      </c>
      <c r="L2113" s="32" t="s">
        <v/>
      </c>
      <c r="M2113" s="32" t="s">
        <v/>
      </c>
      <c r="N2113" s="32" t="s">
        <v/>
      </c>
      <!--$VAR_NUOVA_CELLA_PREZZI$-->
    </row>
    <row r="2114" spans="1:16" ht="10.5" customHeight="1" thickTop="1" thickBot="1">
      <c r="B2114" s="32" t="s">
        <v/>
      </c>
      <c r="C2114" s="23" t="s">
        <v/>
      </c>
      <c r="D2114" s="23" t="s">
        <v>11686</v>
      </c>
      <c r="E2114" s="32">
        <v/>
      </c>
      <c r="F2114" s="33">
        <v>7.50</v>
      </c>
      <c r="G2114" s="34">
        <v>0.150</v>
      </c>
      <c r="H2114" s="35">
        <v>120.000</v>
      </c>
      <c r="I2114" s="36">
        <f>ROUND(PRODUCT(E2114:H2114),2)</f>
        <v>135.00</v>
      </c>
      <c r="J2114" s="32">
        <v/>
      </c>
      <c r="K2114" s="32">
        <f/>
        <v/>
      </c>
      <c r="L2114" s="32" t="s">
        <v/>
      </c>
      <c r="M2114" s="32" t="s">
        <v/>
      </c>
      <c r="N2114" s="32" t="s">
        <v/>
      </c>
      <!--$VAR_NUOVA_CELLA_PREZZI$-->
    </row>
    <row r="2115" spans="1:16" ht="10.5" customHeight="1" thickTop="1" thickBot="1">
      <c r="B2115" s="32" t="s">
        <v/>
      </c>
      <c r="C2115" s="23" t="s">
        <v/>
      </c>
      <c r="D2115" s="23" t="s">
        <v>11693</v>
      </c>
      <c r="E2115" s="32">
        <v/>
      </c>
      <c r="F2115" s="33">
        <v>7.50</v>
      </c>
      <c r="G2115" s="34">
        <v>0.150</v>
      </c>
      <c r="H2115" s="35">
        <v>120.000</v>
      </c>
      <c r="I2115" s="36">
        <f>ROUND(PRODUCT(E2115:H2115),2)</f>
        <v>135.00</v>
      </c>
      <c r="J2115" s="32">
        <v/>
      </c>
      <c r="K2115" s="32">
        <f/>
        <v/>
      </c>
      <c r="L2115" s="32" t="s">
        <v/>
      </c>
      <c r="M2115" s="32" t="s">
        <v/>
      </c>
      <c r="N2115" s="32" t="s">
        <v/>
      </c>
      <!--$VAR_NUOVA_CELLA_PREZZI$-->
    </row>
    <row r="2116" spans="1:16" ht="10.5" customHeight="1" thickTop="1" thickBot="1">
      <c r="B2116" s="32" t="s">
        <v/>
      </c>
      <c r="C2116" s="23" t="s">
        <v/>
      </c>
      <c r="D2116" s="23" t="s">
        <v>11700</v>
      </c>
      <c r="E2116" s="32">
        <v/>
      </c>
      <c r="F2116" s="33">
        <v>7.00</v>
      </c>
      <c r="G2116" s="34">
        <v>0.150</v>
      </c>
      <c r="H2116" s="35">
        <v>120.000</v>
      </c>
      <c r="I2116" s="36">
        <f>ROUND(PRODUCT(E2116:H2116),2)</f>
        <v>126.00</v>
      </c>
      <c r="J2116" s="32">
        <v/>
      </c>
      <c r="K2116" s="32">
        <f/>
        <v/>
      </c>
      <c r="L2116" s="32" t="s">
        <v/>
      </c>
      <c r="M2116" s="32" t="s">
        <v/>
      </c>
      <c r="N2116" s="32" t="s">
        <v/>
      </c>
      <!--$VAR_NUOVA_CELLA_PREZZI$-->
    </row>
    <row r="2117" spans="1:16" ht="10.5" customHeight="1" thickTop="1" thickBot="1">
      <c r="B2117" s="32" t="s">
        <v/>
      </c>
      <c r="C2117" s="23" t="s">
        <v/>
      </c>
      <c r="D2117" s="23" t="s">
        <v>11707</v>
      </c>
      <c r="E2117" s="32">
        <v/>
      </c>
      <c r="F2117" s="33">
        <v>7.00</v>
      </c>
      <c r="G2117" s="34">
        <v>0.150</v>
      </c>
      <c r="H2117" s="35">
        <v>120.000</v>
      </c>
      <c r="I2117" s="36">
        <f>ROUND(PRODUCT(E2117:H2117),2)</f>
        <v>126.00</v>
      </c>
      <c r="J2117" s="32">
        <v/>
      </c>
      <c r="K2117" s="32">
        <f/>
        <v/>
      </c>
      <c r="L2117" s="32" t="s">
        <v/>
      </c>
      <c r="M2117" s="32" t="s">
        <v/>
      </c>
      <c r="N2117" s="32" t="s">
        <v/>
      </c>
      <!--$VAR_NUOVA_CELLA_PREZZI$-->
    </row>
    <row r="2118" spans="1:16" ht="10.5" customHeight="1" thickTop="1" thickBot="1">
      <c r="B2118" s="32" t="s">
        <v/>
      </c>
      <c r="C2118" s="23" t="s">
        <v/>
      </c>
      <c r="D2118" s="23" t="s">
        <v>11714</v>
      </c>
      <c r="E2118" s="32">
        <v>2.00</v>
      </c>
      <c r="F2118" s="33">
        <v>12.00</v>
      </c>
      <c r="G2118" s="34">
        <v>0.150</v>
      </c>
      <c r="H2118" s="35">
        <v>120.000</v>
      </c>
      <c r="I2118" s="36">
        <f>ROUND(PRODUCT(E2118:H2118),2)</f>
        <v>432.00</v>
      </c>
      <c r="J2118" s="32">
        <v/>
      </c>
      <c r="K2118" s="32">
        <f/>
        <v/>
      </c>
      <c r="L2118" s="32" t="s">
        <v/>
      </c>
      <c r="M2118" s="32" t="s">
        <v/>
      </c>
      <c r="N2118" s="32" t="s">
        <v/>
      </c>
      <!--$VAR_NUOVA_CELLA_PREZZI$-->
    </row>
    <row r="2119" spans="1:16" ht="10.5" customHeight="1" thickTop="1" thickBot="1">
      <c r="B2119" s="32" t="s">
        <v/>
      </c>
      <c r="C2119" s="23" t="s">
        <v/>
      </c>
      <c r="D2119" s="23" t="s">
        <v>11721</v>
      </c>
      <c r="E2119" s="32">
        <v/>
      </c>
      <c r="F2119" s="33">
        <v>7.50</v>
      </c>
      <c r="G2119" s="34">
        <v>0.150</v>
      </c>
      <c r="H2119" s="35">
        <v>120.000</v>
      </c>
      <c r="I2119" s="36">
        <f>ROUND(PRODUCT(E2119:H2119),2)</f>
        <v>135.00</v>
      </c>
      <c r="J2119" s="32">
        <v/>
      </c>
      <c r="K2119" s="32">
        <f/>
        <v/>
      </c>
      <c r="L2119" s="32" t="s">
        <v/>
      </c>
      <c r="M2119" s="32" t="s">
        <v/>
      </c>
      <c r="N2119" s="32" t="s">
        <v/>
      </c>
      <!--$VAR_NUOVA_CELLA_PREZZI$-->
    </row>
    <row r="2120" spans="1:16" ht="10.5" customHeight="1" thickTop="1" thickBot="1">
      <c r="B2120" s="32" t="s">
        <v/>
      </c>
      <c r="C2120" s="23" t="s">
        <v/>
      </c>
      <c r="D2120" s="23" t="s">
        <v>11728</v>
      </c>
      <c r="E2120" s="32">
        <v/>
      </c>
      <c r="F2120" s="33">
        <v>7.50</v>
      </c>
      <c r="G2120" s="34">
        <v>0.150</v>
      </c>
      <c r="H2120" s="35">
        <v>120.000</v>
      </c>
      <c r="I2120" s="36">
        <f>ROUND(PRODUCT(E2120:H2120),2)</f>
        <v>135.00</v>
      </c>
      <c r="J2120" s="32">
        <v/>
      </c>
      <c r="K2120" s="32">
        <f/>
        <v/>
      </c>
      <c r="L2120" s="32" t="s">
        <v/>
      </c>
      <c r="M2120" s="32" t="s">
        <v/>
      </c>
      <c r="N2120" s="32" t="s">
        <v/>
      </c>
      <!--$VAR_NUOVA_CELLA_PREZZI$-->
    </row>
    <row r="2121" spans="1:16" ht="10.5" customHeight="1" thickTop="1" thickBot="1">
      <c r="B2121" s="32" t="s">
        <v/>
      </c>
      <c r="C2121" s="23" t="s">
        <v/>
      </c>
      <c r="D2121" s="23" t="s">
        <v>11735</v>
      </c>
      <c r="E2121" s="32">
        <v/>
      </c>
      <c r="F2121" s="33">
        <v/>
      </c>
      <c r="G2121" s="34">
        <v/>
      </c>
      <c r="H2121" s="35">
        <v>0</v>
      </c>
      <c r="I2121" s="36">
        <f>ROUND(PRODUCT(E2121:H2121),2)</f>
        <v>0.00</v>
      </c>
      <c r="J2121" s="32">
        <v/>
      </c>
      <c r="K2121" s="32">
        <f/>
        <v/>
      </c>
      <c r="L2121" s="32" t="s">
        <v/>
      </c>
      <c r="M2121" s="32" t="s">
        <v/>
      </c>
      <c r="N2121" s="32" t="s">
        <v/>
      </c>
      <!--$VAR_NUOVA_CELLA_PREZZI$-->
    </row>
    <row r="2122" spans="1:16" ht="10.5" customHeight="1" thickTop="1" thickBot="1">
      <c r="B2122" s="32" t="s">
        <v/>
      </c>
      <c r="C2122" s="23" t="s">
        <v/>
      </c>
      <c r="D2122" s="23" t="s">
        <v>11742</v>
      </c>
      <c r="E2122" s="32">
        <v/>
      </c>
      <c r="F2122" s="33">
        <v/>
      </c>
      <c r="G2122" s="34">
        <v/>
      </c>
      <c r="H2122" s="35">
        <v>0</v>
      </c>
      <c r="I2122" s="36">
        <f>ROUND(PRODUCT(E2122:H2122),2)</f>
        <v>0.00</v>
      </c>
      <c r="J2122" s="32">
        <v/>
      </c>
      <c r="K2122" s="32">
        <f/>
        <v/>
      </c>
      <c r="L2122" s="32" t="s">
        <v/>
      </c>
      <c r="M2122" s="32" t="s">
        <v/>
      </c>
      <c r="N2122" s="32" t="s">
        <v/>
      </c>
      <!--$VAR_NUOVA_CELLA_PREZZI$-->
    </row>
    <row r="2123" spans="1:16" ht="10.5" customHeight="1" thickTop="1" thickBot="1">
      <c r="B2123" s="32" t="s">
        <v/>
      </c>
      <c r="C2123" s="23" t="s">
        <v/>
      </c>
      <c r="D2123" s="23" t="s">
        <v>11749</v>
      </c>
      <c r="E2123" s="32">
        <v>6.00</v>
      </c>
      <c r="F2123" s="33">
        <v>9.53</v>
      </c>
      <c r="G2123" s="34">
        <v/>
      </c>
      <c r="H2123" s="35">
        <v>46.100</v>
      </c>
      <c r="I2123" s="36">
        <f>ROUND(PRODUCT(E2123:H2123),2)</f>
        <v>2636.00</v>
      </c>
      <c r="J2123" s="32">
        <v/>
      </c>
      <c r="K2123" s="32">
        <f/>
        <v/>
      </c>
      <c r="L2123" s="32" t="s">
        <v/>
      </c>
      <c r="M2123" s="32" t="s">
        <v/>
      </c>
      <c r="N2123" s="32" t="s">
        <v/>
      </c>
      <!--$VAR_NUOVA_CELLA_PREZZI$-->
    </row>
    <row r="2124" spans="1:16" ht="10.5" customHeight="1" thickTop="1" thickBot="1">
      <c r="B2124" s="32" t="s">
        <v/>
      </c>
      <c r="C2124" s="23" t="s">
        <v/>
      </c>
      <c r="D2124" s="23" t="s">
        <v>11756</v>
      </c>
      <c r="E2124" s="32">
        <v/>
      </c>
      <c r="F2124" s="33">
        <v/>
      </c>
      <c r="G2124" s="34">
        <v/>
      </c>
      <c r="H2124" s="35">
        <v>0</v>
      </c>
      <c r="I2124" s="36">
        <f>ROUND(PRODUCT(E2124:H2124),2)</f>
        <v>0.00</v>
      </c>
      <c r="J2124" s="32">
        <v/>
      </c>
      <c r="K2124" s="32">
        <f/>
        <v/>
      </c>
      <c r="L2124" s="32" t="s">
        <v/>
      </c>
      <c r="M2124" s="32" t="s">
        <v/>
      </c>
      <c r="N2124" s="32" t="s">
        <v/>
      </c>
      <!--$VAR_NUOVA_CELLA_PREZZI$-->
    </row>
    <row r="2125" spans="1:16" ht="10.5" customHeight="1" thickTop="1" thickBot="1">
      <c r="B2125" s="32" t="s">
        <v/>
      </c>
      <c r="C2125" s="23" t="s">
        <v/>
      </c>
      <c r="D2125" s="23" t="s">
        <v>11763</v>
      </c>
      <c r="E2125" s="32">
        <v/>
      </c>
      <c r="F2125" s="33">
        <v/>
      </c>
      <c r="G2125" s="34">
        <v/>
      </c>
      <c r="H2125" s="35">
        <v>0</v>
      </c>
      <c r="I2125" s="36">
        <f>ROUND(PRODUCT(E2125:H2125),2)</f>
        <v>0.00</v>
      </c>
      <c r="J2125" s="32">
        <v/>
      </c>
      <c r="K2125" s="32">
        <f/>
        <v/>
      </c>
      <c r="L2125" s="32" t="s">
        <v/>
      </c>
      <c r="M2125" s="32" t="s">
        <v/>
      </c>
      <c r="N2125" s="32" t="s">
        <v/>
      </c>
      <!--$VAR_NUOVA_CELLA_PREZZI$-->
    </row>
    <row r="2126" spans="1:16" ht="10.5" customHeight="1" thickTop="1" thickBot="1">
      <c r="B2126" s="32" t="s">
        <v/>
      </c>
      <c r="C2126" s="23" t="s">
        <v/>
      </c>
      <c r="D2126" s="23" t="s">
        <v>11770</v>
      </c>
      <c r="E2126" s="32">
        <v/>
      </c>
      <c r="F2126" s="33">
        <v/>
      </c>
      <c r="G2126" s="34">
        <v/>
      </c>
      <c r="H2126" s="35">
        <v>0</v>
      </c>
      <c r="I2126" s="36">
        <f>ROUND(PRODUCT(E2126:H2126),2)</f>
        <v>0.00</v>
      </c>
      <c r="J2126" s="32">
        <v/>
      </c>
      <c r="K2126" s="32">
        <f/>
        <v/>
      </c>
      <c r="L2126" s="32" t="s">
        <v/>
      </c>
      <c r="M2126" s="32" t="s">
        <v/>
      </c>
      <c r="N2126" s="32" t="s">
        <v/>
      </c>
      <!--$VAR_NUOVA_CELLA_PREZZI$-->
    </row>
    <row r="2127" spans="1:16" ht="10.5" customHeight="1" thickTop="1" thickBot="1">
      <c r="B2127" s="32" t="s">
        <v/>
      </c>
      <c r="C2127" s="23" t="s">
        <v/>
      </c>
      <c r="D2127" s="23" t="s">
        <v>11777</v>
      </c>
      <c r="E2127" s="32">
        <v/>
      </c>
      <c r="F2127" s="33">
        <v>1.45</v>
      </c>
      <c r="G2127" s="34">
        <v>0.200</v>
      </c>
      <c r="H2127" s="35">
        <v>128.000</v>
      </c>
      <c r="I2127" s="36">
        <f>ROUND(PRODUCT(E2127:H2127),2)</f>
        <v>37.12</v>
      </c>
      <c r="J2127" s="32">
        <v/>
      </c>
      <c r="K2127" s="32">
        <f/>
        <v/>
      </c>
      <c r="L2127" s="32" t="s">
        <v/>
      </c>
      <c r="M2127" s="32" t="s">
        <v/>
      </c>
      <c r="N2127" s="32" t="s">
        <v/>
      </c>
      <!--$VAR_NUOVA_CELLA_PREZZI$-->
    </row>
    <row r="2128" spans="1:16" ht="10.5" customHeight="1" thickTop="1" thickBot="1">
      <c r="B2128" s="32" t="s">
        <v/>
      </c>
      <c r="C2128" s="23" t="s">
        <v/>
      </c>
      <c r="D2128" s="23" t="s">
        <v>11784</v>
      </c>
      <c r="E2128" s="32">
        <v>4.00</v>
      </c>
      <c r="F2128" s="33">
        <v>1.17</v>
      </c>
      <c r="G2128" s="34">
        <v>0.200</v>
      </c>
      <c r="H2128" s="35">
        <v>128.000</v>
      </c>
      <c r="I2128" s="36">
        <f>ROUND(PRODUCT(E2128:H2128),2)</f>
        <v>119.81</v>
      </c>
      <c r="J2128" s="32">
        <v/>
      </c>
      <c r="K2128" s="32">
        <f/>
        <v/>
      </c>
      <c r="L2128" s="32" t="s">
        <v/>
      </c>
      <c r="M2128" s="32" t="s">
        <v/>
      </c>
      <c r="N2128" s="32" t="s">
        <v/>
      </c>
      <!--$VAR_NUOVA_CELLA_PREZZI$-->
    </row>
    <row r="2129" spans="1:16" ht="10.5" customHeight="1" thickTop="1" thickBot="1">
      <c r="B2129" s="32" t="s">
        <v/>
      </c>
      <c r="C2129" s="23" t="s">
        <v/>
      </c>
      <c r="D2129" s="23" t="s">
        <v>11791</v>
      </c>
      <c r="E2129" s="32">
        <v/>
      </c>
      <c r="F2129" s="33">
        <v>5.21</v>
      </c>
      <c r="G2129" s="34">
        <v>0.200</v>
      </c>
      <c r="H2129" s="35">
        <v>128.000</v>
      </c>
      <c r="I2129" s="36">
        <f>ROUND(PRODUCT(E2129:H2129),2)</f>
        <v>133.38</v>
      </c>
      <c r="J2129" s="32">
        <v/>
      </c>
      <c r="K2129" s="32">
        <f/>
        <v/>
      </c>
      <c r="L2129" s="32" t="s">
        <v/>
      </c>
      <c r="M2129" s="32" t="s">
        <v/>
      </c>
      <c r="N2129" s="32" t="s">
        <v/>
      </c>
      <!--$VAR_NUOVA_CELLA_PREZZI$-->
    </row>
    <row r="2130" spans="1:16" ht="10.5" customHeight="1" thickTop="1" thickBot="1">
      <c r="B2130" s="32" t="s">
        <v/>
      </c>
      <c r="C2130" s="23" t="s">
        <v/>
      </c>
      <c r="D2130" s="23" t="s">
        <v>11798</v>
      </c>
      <c r="E2130" s="32">
        <v/>
      </c>
      <c r="F2130" s="33">
        <v>1.35</v>
      </c>
      <c r="G2130" s="34">
        <v>0.200</v>
      </c>
      <c r="H2130" s="35">
        <v>128.000</v>
      </c>
      <c r="I2130" s="36">
        <f>ROUND(PRODUCT(E2130:H2130),2)</f>
        <v>34.56</v>
      </c>
      <c r="J2130" s="32">
        <v/>
      </c>
      <c r="K2130" s="32">
        <f/>
        <v/>
      </c>
      <c r="L2130" s="32" t="s">
        <v/>
      </c>
      <c r="M2130" s="32" t="s">
        <v/>
      </c>
      <c r="N2130" s="32" t="s">
        <v/>
      </c>
      <!--$VAR_NUOVA_CELLA_PREZZI$-->
    </row>
    <row r="2131" spans="1:16" ht="10.5" customHeight="1" thickTop="1" thickBot="1">
      <c r="B2131" s="32" t="s">
        <v/>
      </c>
      <c r="C2131" s="23" t="s">
        <v/>
      </c>
      <c r="D2131" s="23" t="s">
        <v>11805</v>
      </c>
      <c r="E2131" s="32">
        <v/>
      </c>
      <c r="F2131" s="33">
        <v>1.52</v>
      </c>
      <c r="G2131" s="34">
        <v>0.200</v>
      </c>
      <c r="H2131" s="35">
        <v>128.000</v>
      </c>
      <c r="I2131" s="36">
        <f>ROUND(PRODUCT(E2131:H2131),2)</f>
        <v>38.91</v>
      </c>
      <c r="J2131" s="32">
        <v/>
      </c>
      <c r="K2131" s="32">
        <f/>
        <v/>
      </c>
      <c r="L2131" s="32" t="s">
        <v/>
      </c>
      <c r="M2131" s="32" t="s">
        <v/>
      </c>
      <c r="N2131" s="32" t="s">
        <v/>
      </c>
      <!--$VAR_NUOVA_CELLA_PREZZI$-->
    </row>
    <row r="2132" spans="1:16" ht="10.5" customHeight="1" thickTop="1" thickBot="1">
      <c r="B2132" s="32" t="s">
        <v/>
      </c>
      <c r="C2132" s="23" t="s">
        <v/>
      </c>
      <c r="D2132" s="23" t="s">
        <v>11812</v>
      </c>
      <c r="E2132" s="32">
        <v/>
      </c>
      <c r="F2132" s="33">
        <v>1.40</v>
      </c>
      <c r="G2132" s="34">
        <v>0.200</v>
      </c>
      <c r="H2132" s="35">
        <v>128.000</v>
      </c>
      <c r="I2132" s="36">
        <f>ROUND(PRODUCT(E2132:H2132),2)</f>
        <v>35.84</v>
      </c>
      <c r="J2132" s="32">
        <v/>
      </c>
      <c r="K2132" s="32">
        <f/>
        <v/>
      </c>
      <c r="L2132" s="32" t="s">
        <v/>
      </c>
      <c r="M2132" s="32" t="s">
        <v/>
      </c>
      <c r="N2132" s="32" t="s">
        <v/>
      </c>
      <!--$VAR_NUOVA_CELLA_PREZZI$-->
    </row>
    <row r="2133" spans="1:16" ht="10.5" customHeight="1" thickTop="1" thickBot="1">
      <c r="B2133" s="32" t="s">
        <v/>
      </c>
      <c r="C2133" s="23" t="s">
        <v/>
      </c>
      <c r="D2133" s="23" t="s">
        <v>11819</v>
      </c>
      <c r="E2133" s="32">
        <v>2.00</v>
      </c>
      <c r="F2133" s="33">
        <v>6.82</v>
      </c>
      <c r="G2133" s="34">
        <v>0.200</v>
      </c>
      <c r="H2133" s="35">
        <v>128.000</v>
      </c>
      <c r="I2133" s="36">
        <f>ROUND(PRODUCT(E2133:H2133),2)</f>
        <v>349.18</v>
      </c>
      <c r="J2133" s="32">
        <v/>
      </c>
      <c r="K2133" s="32">
        <f/>
        <v/>
      </c>
      <c r="L2133" s="32" t="s">
        <v/>
      </c>
      <c r="M2133" s="32" t="s">
        <v/>
      </c>
      <c r="N2133" s="32" t="s">
        <v/>
      </c>
      <!--$VAR_NUOVA_CELLA_PREZZI$-->
    </row>
    <row r="2134" spans="1:16" ht="10.5" customHeight="1" thickTop="1" thickBot="1">
      <c r="B2134" s="32" t="s">
        <v/>
      </c>
      <c r="C2134" s="23" t="s">
        <v/>
      </c>
      <c r="D2134" s="23" t="s">
        <v>11826</v>
      </c>
      <c r="E2134" s="32">
        <v/>
      </c>
      <c r="F2134" s="33">
        <v>1.50</v>
      </c>
      <c r="G2134" s="34">
        <v>0.200</v>
      </c>
      <c r="H2134" s="35">
        <v>128.000</v>
      </c>
      <c r="I2134" s="36">
        <f>ROUND(PRODUCT(E2134:H2134),2)</f>
        <v>38.40</v>
      </c>
      <c r="J2134" s="32">
        <v/>
      </c>
      <c r="K2134" s="32">
        <f/>
        <v/>
      </c>
      <c r="L2134" s="32" t="s">
        <v/>
      </c>
      <c r="M2134" s="32" t="s">
        <v/>
      </c>
      <c r="N2134" s="32" t="s">
        <v/>
      </c>
      <!--$VAR_NUOVA_CELLA_PREZZI$-->
    </row>
    <row r="2135" spans="1:16" ht="10.5" customHeight="1" thickTop="1" thickBot="1">
      <c r="B2135" s="32" t="s">
        <v/>
      </c>
      <c r="C2135" s="23" t="s">
        <v/>
      </c>
      <c r="D2135" s="23" t="s">
        <v>11833</v>
      </c>
      <c r="E2135" s="32">
        <v/>
      </c>
      <c r="F2135" s="33">
        <v>3.48</v>
      </c>
      <c r="G2135" s="34">
        <v>0.200</v>
      </c>
      <c r="H2135" s="35">
        <v>128.000</v>
      </c>
      <c r="I2135" s="36">
        <f>ROUND(PRODUCT(E2135:H2135),2)</f>
        <v>89.09</v>
      </c>
      <c r="J2135" s="32">
        <v/>
      </c>
      <c r="K2135" s="32">
        <f/>
        <v/>
      </c>
      <c r="L2135" s="32" t="s">
        <v/>
      </c>
      <c r="M2135" s="32" t="s">
        <v/>
      </c>
      <c r="N2135" s="32" t="s">
        <v/>
      </c>
      <!--$VAR_NUOVA_CELLA_PREZZI$-->
    </row>
    <row r="2136" spans="1:16" ht="10.5" customHeight="1" thickTop="1" thickBot="1">
      <c r="B2136" s="32" t="s">
        <v/>
      </c>
      <c r="C2136" s="23" t="s">
        <v/>
      </c>
      <c r="D2136" s="23" t="s">
        <v>11840</v>
      </c>
      <c r="E2136" s="32">
        <v/>
      </c>
      <c r="F2136" s="33">
        <v>1.21</v>
      </c>
      <c r="G2136" s="34">
        <v>0.200</v>
      </c>
      <c r="H2136" s="35">
        <v>128.000</v>
      </c>
      <c r="I2136" s="36">
        <f>ROUND(PRODUCT(E2136:H2136),2)</f>
        <v>30.98</v>
      </c>
      <c r="J2136" s="32">
        <v/>
      </c>
      <c r="K2136" s="32">
        <f/>
        <v/>
      </c>
      <c r="L2136" s="32" t="s">
        <v/>
      </c>
      <c r="M2136" s="32" t="s">
        <v/>
      </c>
      <c r="N2136" s="32" t="s">
        <v/>
      </c>
      <!--$VAR_NUOVA_CELLA_PREZZI$-->
    </row>
    <row r="2137" spans="1:16" ht="10.5" customHeight="1" thickTop="1" thickBot="1">
      <c r="B2137" s="32" t="s">
        <v/>
      </c>
      <c r="C2137" s="23" t="s">
        <v/>
      </c>
      <c r="D2137" s="23" t="s">
        <v>11847</v>
      </c>
      <c r="E2137" s="32">
        <v>2.00</v>
      </c>
      <c r="F2137" s="33">
        <v>4.94</v>
      </c>
      <c r="G2137" s="34">
        <v>0.200</v>
      </c>
      <c r="H2137" s="35">
        <v>128.000</v>
      </c>
      <c r="I2137" s="36">
        <f>ROUND(PRODUCT(E2137:H2137),2)</f>
        <v>252.93</v>
      </c>
      <c r="J2137" s="32">
        <v/>
      </c>
      <c r="K2137" s="32">
        <f/>
        <v/>
      </c>
      <c r="L2137" s="32" t="s">
        <v/>
      </c>
      <c r="M2137" s="32" t="s">
        <v/>
      </c>
      <c r="N2137" s="32" t="s">
        <v/>
      </c>
      <!--$VAR_NUOVA_CELLA_PREZZI$-->
    </row>
    <row r="2138" spans="1:16" ht="10.5" customHeight="1" thickTop="1" thickBot="1">
      <c r="B2138" s="32" t="s">
        <v/>
      </c>
      <c r="C2138" s="23" t="s">
        <v/>
      </c>
      <c r="D2138" s="23" t="s">
        <v>11854</v>
      </c>
      <c r="E2138" s="32">
        <v/>
      </c>
      <c r="F2138" s="33">
        <v>1.03</v>
      </c>
      <c r="G2138" s="34">
        <v>0.200</v>
      </c>
      <c r="H2138" s="35">
        <v>128.000</v>
      </c>
      <c r="I2138" s="36">
        <f>ROUND(PRODUCT(E2138:H2138),2)</f>
        <v>26.37</v>
      </c>
      <c r="J2138" s="32">
        <v/>
      </c>
      <c r="K2138" s="32">
        <f/>
        <v/>
      </c>
      <c r="L2138" s="32" t="s">
        <v/>
      </c>
      <c r="M2138" s="32" t="s">
        <v/>
      </c>
      <c r="N2138" s="32" t="s">
        <v/>
      </c>
      <!--$VAR_NUOVA_CELLA_PREZZI$-->
    </row>
    <row r="2139" spans="1:16" ht="10.5" customHeight="1" thickTop="1" thickBot="1">
      <c r="B2139" s="32" t="s">
        <v/>
      </c>
      <c r="C2139" s="23" t="s">
        <v/>
      </c>
      <c r="D2139" s="23" t="s">
        <v>11861</v>
      </c>
      <c r="E2139" s="32">
        <v/>
      </c>
      <c r="F2139" s="33">
        <v>2.79</v>
      </c>
      <c r="G2139" s="34">
        <v>0.200</v>
      </c>
      <c r="H2139" s="35">
        <v>128.000</v>
      </c>
      <c r="I2139" s="36">
        <f>ROUND(PRODUCT(E2139:H2139),2)</f>
        <v>71.42</v>
      </c>
      <c r="J2139" s="32">
        <v/>
      </c>
      <c r="K2139" s="32">
        <f/>
        <v/>
      </c>
      <c r="L2139" s="32" t="s">
        <v/>
      </c>
      <c r="M2139" s="32" t="s">
        <v/>
      </c>
      <c r="N2139" s="32" t="s">
        <v/>
      </c>
      <!--$VAR_NUOVA_CELLA_PREZZI$-->
    </row>
    <row r="2140" spans="1:16" ht="10.5" customHeight="1" thickTop="1" thickBot="1">
      <c r="B2140" s="32" t="s">
        <v/>
      </c>
      <c r="C2140" s="23" t="s">
        <v/>
      </c>
      <c r="D2140" s="23" t="s">
        <v>11868</v>
      </c>
      <c r="E2140" s="32">
        <v>3.00</v>
      </c>
      <c r="F2140" s="33">
        <v>3.53</v>
      </c>
      <c r="G2140" s="34">
        <v>0.200</v>
      </c>
      <c r="H2140" s="35">
        <v>128.000</v>
      </c>
      <c r="I2140" s="36">
        <f>ROUND(PRODUCT(E2140:H2140),2)</f>
        <v>271.10</v>
      </c>
      <c r="J2140" s="32">
        <v/>
      </c>
      <c r="K2140" s="32">
        <f/>
        <v/>
      </c>
      <c r="L2140" s="32" t="s">
        <v/>
      </c>
      <c r="M2140" s="32" t="s">
        <v/>
      </c>
      <c r="N2140" s="32" t="s">
        <v/>
      </c>
      <!--$VAR_NUOVA_CELLA_PREZZI$-->
    </row>
    <row r="2141" spans="1:16" ht="10.5" customHeight="1" thickTop="1" thickBot="1">
      <c r="B2141" s="32" t="s">
        <v/>
      </c>
      <c r="C2141" s="23" t="s">
        <v/>
      </c>
      <c r="D2141" s="23" t="s">
        <v>11875</v>
      </c>
      <c r="E2141" s="32">
        <v/>
      </c>
      <c r="F2141" s="33">
        <v>1.40</v>
      </c>
      <c r="G2141" s="34">
        <v>0.200</v>
      </c>
      <c r="H2141" s="35">
        <v>128.000</v>
      </c>
      <c r="I2141" s="36">
        <f>ROUND(PRODUCT(E2141:H2141),2)</f>
        <v>35.84</v>
      </c>
      <c r="J2141" s="32">
        <v/>
      </c>
      <c r="K2141" s="32">
        <f/>
        <v/>
      </c>
      <c r="L2141" s="32" t="s">
        <v/>
      </c>
      <c r="M2141" s="32" t="s">
        <v/>
      </c>
      <c r="N2141" s="32" t="s">
        <v/>
      </c>
      <!--$VAR_NUOVA_CELLA_PREZZI$-->
    </row>
    <row r="2142" spans="1:16" ht="10.5" customHeight="1" thickTop="1" thickBot="1">
      <c r="B2142" s="32" t="s">
        <v/>
      </c>
      <c r="C2142" s="23" t="s">
        <v/>
      </c>
      <c r="D2142" s="23" t="s">
        <v>11882</v>
      </c>
      <c r="E2142" s="32">
        <v/>
      </c>
      <c r="F2142" s="33">
        <v>1.42</v>
      </c>
      <c r="G2142" s="34">
        <v>0.200</v>
      </c>
      <c r="H2142" s="35">
        <v>128.000</v>
      </c>
      <c r="I2142" s="36">
        <f>ROUND(PRODUCT(E2142:H2142),2)</f>
        <v>36.35</v>
      </c>
      <c r="J2142" s="32">
        <v/>
      </c>
      <c r="K2142" s="32">
        <f/>
        <v/>
      </c>
      <c r="L2142" s="32" t="s">
        <v/>
      </c>
      <c r="M2142" s="32" t="s">
        <v/>
      </c>
      <c r="N2142" s="32" t="s">
        <v/>
      </c>
      <!--$VAR_NUOVA_CELLA_PREZZI$-->
    </row>
    <row r="2143" spans="1:16" ht="10.5" customHeight="1" thickTop="1" thickBot="1">
      <c r="B2143" s="32" t="s">
        <v/>
      </c>
      <c r="C2143" s="23" t="s">
        <v/>
      </c>
      <c r="D2143" s="23" t="s">
        <v>11889</v>
      </c>
      <c r="E2143" s="32">
        <v/>
      </c>
      <c r="F2143" s="33">
        <v>1.45</v>
      </c>
      <c r="G2143" s="34">
        <v>0.200</v>
      </c>
      <c r="H2143" s="35">
        <v>128.000</v>
      </c>
      <c r="I2143" s="36">
        <f>ROUND(PRODUCT(E2143:H2143),2)</f>
        <v>37.12</v>
      </c>
      <c r="J2143" s="32">
        <v/>
      </c>
      <c r="K2143" s="32">
        <f/>
        <v/>
      </c>
      <c r="L2143" s="32" t="s">
        <v/>
      </c>
      <c r="M2143" s="32" t="s">
        <v/>
      </c>
      <c r="N2143" s="32" t="s">
        <v/>
      </c>
      <!--$VAR_NUOVA_CELLA_PREZZI$-->
    </row>
    <row r="2144" spans="1:16" ht="10.5" customHeight="1" thickTop="1" thickBot="1">
      <c r="B2144" s="32" t="s">
        <v/>
      </c>
      <c r="C2144" s="23" t="s">
        <v/>
      </c>
      <c r="D2144" s="23" t="s">
        <v>11896</v>
      </c>
      <c r="E2144" s="32">
        <v/>
      </c>
      <c r="F2144" s="33">
        <v/>
      </c>
      <c r="G2144" s="34">
        <v/>
      </c>
      <c r="H2144" s="35">
        <v>0</v>
      </c>
      <c r="I2144" s="36">
        <f>ROUND(PRODUCT(E2144:H2144),2)</f>
        <v>0.00</v>
      </c>
      <c r="J2144" s="32">
        <v/>
      </c>
      <c r="K2144" s="32">
        <f/>
        <v/>
      </c>
      <c r="L2144" s="32" t="s">
        <v/>
      </c>
      <c r="M2144" s="32" t="s">
        <v/>
      </c>
      <c r="N2144" s="32" t="s">
        <v/>
      </c>
      <!--$VAR_NUOVA_CELLA_PREZZI$-->
    </row>
    <row r="2145" spans="1:16" ht="10.5" customHeight="1" thickTop="1" thickBot="1">
      <c r="B2145" s="32" t="s">
        <v/>
      </c>
      <c r="C2145" s="23" t="s">
        <v/>
      </c>
      <c r="D2145" s="23" t="s">
        <v>11903</v>
      </c>
      <c r="E2145" s="32">
        <v>6.00</v>
      </c>
      <c r="F2145" s="33">
        <v>1.45</v>
      </c>
      <c r="G2145" s="34">
        <v/>
      </c>
      <c r="H2145" s="35">
        <v>31.600</v>
      </c>
      <c r="I2145" s="36">
        <f>ROUND(PRODUCT(E2145:H2145),2)</f>
        <v>274.92</v>
      </c>
      <c r="J2145" s="32">
        <v/>
      </c>
      <c r="K2145" s="32">
        <f/>
        <v/>
      </c>
      <c r="L2145" s="32" t="s">
        <v/>
      </c>
      <c r="M2145" s="32" t="s">
        <v/>
      </c>
      <c r="N2145" s="32" t="s">
        <v/>
      </c>
      <!--$VAR_NUOVA_CELLA_PREZZI$-->
    </row>
    <row r="2146" spans="1:16" ht="10.5" customHeight="1" thickTop="1" thickBot="1">
      <c r="B2146" s="32" t="s">
        <v/>
      </c>
      <c r="C2146" s="23" t="s">
        <v/>
      </c>
      <c r="D2146" s="23" t="s">
        <v>11910</v>
      </c>
      <c r="E2146" s="32">
        <v>6.00</v>
      </c>
      <c r="F2146" s="33">
        <v>2.13</v>
      </c>
      <c r="G2146" s="34">
        <v/>
      </c>
      <c r="H2146" s="35">
        <v>31.600</v>
      </c>
      <c r="I2146" s="36">
        <f>ROUND(PRODUCT(E2146:H2146),2)</f>
        <v>403.85</v>
      </c>
      <c r="J2146" s="32">
        <v/>
      </c>
      <c r="K2146" s="32">
        <f/>
        <v/>
      </c>
      <c r="L2146" s="32" t="s">
        <v/>
      </c>
      <c r="M2146" s="32" t="s">
        <v/>
      </c>
      <c r="N2146" s="32" t="s">
        <v/>
      </c>
      <!--$VAR_NUOVA_CELLA_PREZZI$-->
    </row>
    <row r="2147" spans="1:16" ht="10.5" customHeight="1" thickTop="1" thickBot="1">
      <c r="B2147" s="32" t="s">
        <v/>
      </c>
      <c r="C2147" s="23" t="s">
        <v/>
      </c>
      <c r="D2147" s="23" t="s">
        <v>11917</v>
      </c>
      <c r="E2147" s="32">
        <v>2.00</v>
      </c>
      <c r="F2147" s="33">
        <v>1.13</v>
      </c>
      <c r="G2147" s="34">
        <v/>
      </c>
      <c r="H2147" s="35">
        <v>31.600</v>
      </c>
      <c r="I2147" s="36">
        <f>ROUND(PRODUCT(E2147:H2147),2)</f>
        <v>71.42</v>
      </c>
      <c r="J2147" s="32">
        <v/>
      </c>
      <c r="K2147" s="32">
        <f/>
        <v/>
      </c>
      <c r="L2147" s="32" t="s">
        <v/>
      </c>
      <c r="M2147" s="32" t="s">
        <v/>
      </c>
      <c r="N2147" s="32" t="s">
        <v/>
      </c>
      <!--$VAR_NUOVA_CELLA_PREZZI$-->
    </row>
    <row r="2148" spans="1:16" ht="10.5" customHeight="1" thickTop="1" thickBot="1">
      <c r="B2148" s="32" t="s">
        <v/>
      </c>
      <c r="C2148" s="23" t="s">
        <v/>
      </c>
      <c r="D2148" s="23" t="s">
        <v>11924</v>
      </c>
      <c r="E2148" s="32">
        <v>2.00</v>
      </c>
      <c r="F2148" s="33">
        <v>1.35</v>
      </c>
      <c r="G2148" s="34">
        <v/>
      </c>
      <c r="H2148" s="35">
        <v>31.600</v>
      </c>
      <c r="I2148" s="36">
        <f>ROUND(PRODUCT(E2148:H2148),2)</f>
        <v>85.32</v>
      </c>
      <c r="J2148" s="32">
        <v/>
      </c>
      <c r="K2148" s="32">
        <f/>
        <v/>
      </c>
      <c r="L2148" s="32" t="s">
        <v/>
      </c>
      <c r="M2148" s="32" t="s">
        <v/>
      </c>
      <c r="N2148" s="32" t="s">
        <v/>
      </c>
      <!--$VAR_NUOVA_CELLA_PREZZI$-->
    </row>
    <row r="2149" spans="1:16" ht="10.5" customHeight="1" thickTop="1" thickBot="1">
      <c r="B2149" s="32" t="s">
        <v/>
      </c>
      <c r="C2149" s="23" t="s">
        <v/>
      </c>
      <c r="D2149" s="23" t="s">
        <v>11931</v>
      </c>
      <c r="E2149" s="32">
        <v>6.00</v>
      </c>
      <c r="F2149" s="33">
        <v>1.40</v>
      </c>
      <c r="G2149" s="34">
        <v/>
      </c>
      <c r="H2149" s="35">
        <v>31.600</v>
      </c>
      <c r="I2149" s="36">
        <f>ROUND(PRODUCT(E2149:H2149),2)</f>
        <v>265.44</v>
      </c>
      <c r="J2149" s="32">
        <v/>
      </c>
      <c r="K2149" s="32">
        <f/>
        <v/>
      </c>
      <c r="L2149" s="32" t="s">
        <v/>
      </c>
      <c r="M2149" s="32" t="s">
        <v/>
      </c>
      <c r="N2149" s="32" t="s">
        <v/>
      </c>
      <!--$VAR_NUOVA_CELLA_PREZZI$-->
    </row>
    <row r="2150" spans="1:16" ht="10.5" customHeight="1" thickTop="1" thickBot="1">
      <c r="B2150" s="32" t="s">
        <v/>
      </c>
      <c r="C2150" s="23" t="s">
        <v/>
      </c>
      <c r="D2150" s="23" t="s">
        <v>11938</v>
      </c>
      <c r="E2150" s="32">
        <v>4.00</v>
      </c>
      <c r="F2150" s="33">
        <v>1.45</v>
      </c>
      <c r="G2150" s="34">
        <v/>
      </c>
      <c r="H2150" s="35">
        <v>31.600</v>
      </c>
      <c r="I2150" s="36">
        <f>ROUND(PRODUCT(E2150:H2150),2)</f>
        <v>183.28</v>
      </c>
      <c r="J2150" s="32">
        <v/>
      </c>
      <c r="K2150" s="32">
        <f/>
        <v/>
      </c>
      <c r="L2150" s="32" t="s">
        <v/>
      </c>
      <c r="M2150" s="32" t="s">
        <v/>
      </c>
      <c r="N2150" s="32" t="s">
        <v/>
      </c>
      <!--$VAR_NUOVA_CELLA_PREZZI$-->
    </row>
    <row r="2151" spans="1:16" ht="10.5" customHeight="1" thickTop="1" thickBot="1">
      <c r="B2151" s="32" t="s">
        <v/>
      </c>
      <c r="C2151" s="23" t="s">
        <v/>
      </c>
      <c r="D2151" s="32" t="s">
        <v/>
      </c>
      <c r="E2151" s="32">
        <v/>
      </c>
      <c r="F2151" s="33">
        <v/>
      </c>
      <c r="G2151" s="34">
        <v/>
      </c>
      <c r="H2151" s="35">
        <v/>
      </c>
      <c r="I2151" s="36">
        <f/>
        <v/>
      </c>
      <c r="J2151" s="32">
        <v/>
      </c>
      <c r="K2151" s="32">
        <f/>
        <v/>
      </c>
      <c r="L2151" s="32" t="s">
        <v/>
      </c>
      <c r="M2151" s="32" t="s">
        <v/>
      </c>
      <c r="N2151" s="32" t="s">
        <v>11945</v>
      </c>
      <!--$VAR_NUOVA_CELLA_PREZZI$-->
    </row>
    <row r="2152" spans="1:16" ht="10.5" customHeight="1" thickTop="1" thickBot="1">
      <c r="B2152" s="32" t="s">
        <v/>
      </c>
      <c r="C2152" s="23" t="s">
        <v/>
      </c>
      <c r="D2152" s="32" t="s">
        <v>11946</v>
      </c>
      <c r="E2152" s="32">
        <v/>
      </c>
      <c r="F2152" s="33">
        <v/>
      </c>
      <c r="G2152" s="34">
        <v/>
      </c>
      <c r="H2152" s="35">
        <v/>
      </c>
      <c r="I2152" s="36">
        <f>ROUND(SUM(I2092:I2151),2)</f>
        <v>15114.83</v>
      </c>
      <c r="J2152" s="32">
        <v>4.30</v>
      </c>
      <c r="K2152" s="32">
        <f>ROUND(PRODUCT(I2152:J2152),2)</f>
        <v>64993.77</v>
      </c>
      <c r="L2152" s="32" t="s">
        <v/>
      </c>
      <c r="M2152" s="32" t="s">
        <v/>
      </c>
      <c r="N2152" s="32" t="s">
        <v/>
      </c>
      <!--$VAR_NUOVA_CELLA_PREZZI$-->
    </row>
    <row r="2153" spans="1:16" ht="10.5" customHeight="1" thickTop="1" thickBot="1">
      <c r="B2153" s="32" t="s">
        <v/>
      </c>
      <c r="C2153" s="23" t="s">
        <v/>
      </c>
      <c r="D2153" s="32" t="s">
        <v>11952</v>
      </c>
      <c r="E2153" s="32">
        <v/>
      </c>
      <c r="F2153" s="33">
        <v/>
      </c>
      <c r="G2153" s="34">
        <v/>
      </c>
      <c r="H2153" s="35">
        <v/>
      </c>
      <c r="I2153" s="36">
        <f/>
        <v/>
      </c>
      <c r="J2153" s="32">
        <v/>
      </c>
      <c r="K2153" s="32">
        <f/>
        <v/>
      </c>
      <c r="L2153" s="32" t="s">
        <v/>
      </c>
      <c r="M2153" s="32" t="s">
        <v/>
      </c>
      <c r="N2153" s="32" t="s">
        <v/>
      </c>
      <!--$VAR_NUOVA_CELLA_PREZZI$-->
    </row>
    <row r="2154" spans="1:16" ht="39.3333333333333" customHeight="1" thickTop="1" thickBot="1">
      <c r="B2154" s="32" t="s">
        <v>11953</v>
      </c>
      <c r="C2154" s="23" t="s">
        <v>11954</v>
      </c>
      <c r="D2154" s="62" t="s">
        <v>11955</v>
      </c>
      <c r="E2154" s="32">
        <v/>
      </c>
      <c r="F2154" s="33">
        <v/>
      </c>
      <c r="G2154" s="34">
        <v/>
      </c>
      <c r="H2154" s="35">
        <v/>
      </c>
      <c r="I2154" s="36">
        <f/>
        <v/>
      </c>
      <c r="J2154" s="32">
        <v/>
      </c>
      <c r="K2154" s="32">
        <f/>
        <v/>
      </c>
      <c r="L2154" s="32" t="s">
        <v/>
      </c>
      <c r="M2154" s="32" t="s">
        <v/>
      </c>
      <c r="N2154" s="32" t="s">
        <v/>
      </c>
      <!--$VAR_NUOVA_CELLA_PREZZI$-->
    </row>
    <row r="2155" spans="1:16" ht="10.5" customHeight="1" thickTop="1" thickBot="1">
      <c r="B2155" s="32" t="s">
        <v/>
      </c>
      <c r="C2155" s="23" t="s">
        <v/>
      </c>
      <c r="D2155" s="23" t="s">
        <v>11956</v>
      </c>
      <c r="E2155" s="32">
        <v/>
      </c>
      <c r="F2155" s="33">
        <v/>
      </c>
      <c r="G2155" s="34">
        <v/>
      </c>
      <c r="H2155" s="35">
        <v/>
      </c>
      <c r="I2155" s="36">
        <f/>
        <v/>
      </c>
      <c r="J2155" s="32">
        <v/>
      </c>
      <c r="K2155" s="32">
        <f/>
        <v/>
      </c>
      <c r="L2155" s="32" t="s">
        <v/>
      </c>
      <c r="M2155" s="32" t="s">
        <v/>
      </c>
      <c r="N2155" s="32" t="s">
        <v/>
      </c>
      <!--$VAR_NUOVA_CELLA_PREZZI$-->
    </row>
    <row r="2156" spans="1:16" ht="10.5" customHeight="1" thickTop="1" thickBot="1">
      <c r="B2156" s="32" t="s">
        <v/>
      </c>
      <c r="C2156" s="23" t="s">
        <v/>
      </c>
      <c r="D2156" s="23" t="s">
        <v>11957</v>
      </c>
      <c r="E2156" s="32">
        <v/>
      </c>
      <c r="F2156" s="33">
        <v/>
      </c>
      <c r="G2156" s="34">
        <v/>
      </c>
      <c r="H2156" s="35">
        <v/>
      </c>
      <c r="I2156" s="36">
        <f>ROUND(PRODUCT(E2156:H2156,15114.83),2)</f>
        <v>15114.83</v>
      </c>
      <c r="J2156" s="32">
        <v/>
      </c>
      <c r="K2156" s="32">
        <f/>
        <v/>
      </c>
      <c r="L2156" s="32" t="s">
        <v/>
      </c>
      <c r="M2156" s="32" t="s">
        <v/>
      </c>
      <c r="N2156" s="32" t="s">
        <v/>
      </c>
      <!--$VAR_NUOVA_CELLA_PREZZI$-->
    </row>
    <row r="2157" spans="1:16" ht="10.5" customHeight="1" thickTop="1" thickBot="1">
      <c r="B2157" s="32" t="s">
        <v/>
      </c>
      <c r="C2157" s="23" t="s">
        <v/>
      </c>
      <c r="D2157" s="32" t="s">
        <v/>
      </c>
      <c r="E2157" s="32">
        <v/>
      </c>
      <c r="F2157" s="33">
        <v/>
      </c>
      <c r="G2157" s="34">
        <v/>
      </c>
      <c r="H2157" s="35">
        <v/>
      </c>
      <c r="I2157" s="36">
        <f/>
        <v/>
      </c>
      <c r="J2157" s="32">
        <v/>
      </c>
      <c r="K2157" s="32">
        <f/>
        <v/>
      </c>
      <c r="L2157" s="32" t="s">
        <v/>
      </c>
      <c r="M2157" s="32" t="s">
        <v/>
      </c>
      <c r="N2157" s="32" t="s">
        <v>11964</v>
      </c>
      <!--$VAR_NUOVA_CELLA_PREZZI$-->
    </row>
    <row r="2158" spans="1:16" ht="10.5" customHeight="1" thickTop="1" thickBot="1">
      <c r="B2158" s="32" t="s">
        <v/>
      </c>
      <c r="C2158" s="23" t="s">
        <v/>
      </c>
      <c r="D2158" s="32" t="s">
        <v>11965</v>
      </c>
      <c r="E2158" s="32">
        <v/>
      </c>
      <c r="F2158" s="33">
        <v/>
      </c>
      <c r="G2158" s="34">
        <v/>
      </c>
      <c r="H2158" s="35">
        <v/>
      </c>
      <c r="I2158" s="36">
        <f>ROUND(SUM(I2155:I2157),2)</f>
        <v>15114.83</v>
      </c>
      <c r="J2158" s="32">
        <v>1.11</v>
      </c>
      <c r="K2158" s="32">
        <f>ROUND(PRODUCT(I2158:J2158),2)</f>
        <v>16777.46</v>
      </c>
      <c r="L2158" s="32" t="s">
        <v/>
      </c>
      <c r="M2158" s="32" t="s">
        <v/>
      </c>
      <c r="N2158" s="32" t="s">
        <v/>
      </c>
      <!--$VAR_NUOVA_CELLA_PREZZI$-->
    </row>
    <row r="2159" spans="1:16" ht="10.5" customHeight="1" thickTop="1" thickBot="1">
      <c r="B2159" s="32" t="s">
        <v/>
      </c>
      <c r="C2159" s="23" t="s">
        <v/>
      </c>
      <c r="D2159" s="32" t="s">
        <v>11971</v>
      </c>
      <c r="E2159" s="32">
        <v/>
      </c>
      <c r="F2159" s="33">
        <v/>
      </c>
      <c r="G2159" s="34">
        <v/>
      </c>
      <c r="H2159" s="35">
        <v/>
      </c>
      <c r="I2159" s="36">
        <f/>
        <v/>
      </c>
      <c r="J2159" s="32">
        <v/>
      </c>
      <c r="K2159" s="32">
        <f/>
        <v/>
      </c>
      <c r="L2159" s="32" t="s">
        <v/>
      </c>
      <c r="M2159" s="32" t="s">
        <v/>
      </c>
      <c r="N2159" s="32" t="s">
        <v/>
      </c>
      <!--$VAR_NUOVA_CELLA_PREZZI$-->
    </row>
    <row r="2160" spans="1:16" ht="15.8333333333333" customHeight="1" thickTop="1" thickBot="1">
      <c r="B2160" s="32" t="s">
        <v>11972</v>
      </c>
      <c r="C2160" s="23" t="s">
        <v>11973</v>
      </c>
      <c r="D2160" s="62" t="s">
        <v>11974</v>
      </c>
      <c r="E2160" s="32">
        <v/>
      </c>
      <c r="F2160" s="33">
        <v/>
      </c>
      <c r="G2160" s="34">
        <v/>
      </c>
      <c r="H2160" s="35">
        <v/>
      </c>
      <c r="I2160" s="36">
        <f/>
        <v/>
      </c>
      <c r="J2160" s="32">
        <v/>
      </c>
      <c r="K2160" s="32">
        <f/>
        <v/>
      </c>
      <c r="L2160" s="32" t="s">
        <v/>
      </c>
      <c r="M2160" s="32" t="s">
        <v/>
      </c>
      <c r="N2160" s="32" t="s">
        <v/>
      </c>
      <!--$VAR_NUOVA_CELLA_PREZZI$-->
    </row>
    <row r="2161" spans="1:16" ht="10.5" customHeight="1" thickTop="1" thickBot="1">
      <c r="B2161" s="32" t="s">
        <v/>
      </c>
      <c r="C2161" s="23" t="s">
        <v/>
      </c>
      <c r="D2161" s="23" t="s">
        <v>11975</v>
      </c>
      <c r="E2161" s="32">
        <v/>
      </c>
      <c r="F2161" s="33">
        <v/>
      </c>
      <c r="G2161" s="34">
        <v/>
      </c>
      <c r="H2161" s="35">
        <v/>
      </c>
      <c r="I2161" s="36">
        <f/>
        <v/>
      </c>
      <c r="J2161" s="32">
        <v/>
      </c>
      <c r="K2161" s="32">
        <f/>
        <v/>
      </c>
      <c r="L2161" s="32" t="s">
        <v/>
      </c>
      <c r="M2161" s="32" t="s">
        <v/>
      </c>
      <c r="N2161" s="32" t="s">
        <v/>
      </c>
      <!--$VAR_NUOVA_CELLA_PREZZI$-->
    </row>
    <row r="2162" spans="1:16" ht="10.5" customHeight="1" thickTop="1" thickBot="1">
      <c r="B2162" s="32" t="s">
        <v/>
      </c>
      <c r="C2162" s="23" t="s">
        <v/>
      </c>
      <c r="D2162" s="23" t="s">
        <v>11976</v>
      </c>
      <c r="E2162" s="32">
        <v/>
      </c>
      <c r="F2162" s="33">
        <v/>
      </c>
      <c r="G2162" s="34">
        <v/>
      </c>
      <c r="H2162" s="35">
        <v/>
      </c>
      <c r="I2162" s="36">
        <f>ROUND(PRODUCT(E2162:H2162,15114.83),2)</f>
        <v>15114.83</v>
      </c>
      <c r="J2162" s="32">
        <v/>
      </c>
      <c r="K2162" s="32">
        <f/>
        <v/>
      </c>
      <c r="L2162" s="32" t="s">
        <v/>
      </c>
      <c r="M2162" s="32" t="s">
        <v/>
      </c>
      <c r="N2162" s="32" t="s">
        <v/>
      </c>
      <!--$VAR_NUOVA_CELLA_PREZZI$-->
    </row>
    <row r="2163" spans="1:16" ht="10.5" customHeight="1" thickTop="1" thickBot="1">
      <c r="B2163" s="32" t="s">
        <v/>
      </c>
      <c r="C2163" s="23" t="s">
        <v/>
      </c>
      <c r="D2163" s="32" t="s">
        <v/>
      </c>
      <c r="E2163" s="32">
        <v/>
      </c>
      <c r="F2163" s="33">
        <v/>
      </c>
      <c r="G2163" s="34">
        <v/>
      </c>
      <c r="H2163" s="35">
        <v/>
      </c>
      <c r="I2163" s="36">
        <f/>
        <v/>
      </c>
      <c r="J2163" s="32">
        <v/>
      </c>
      <c r="K2163" s="32">
        <f/>
        <v/>
      </c>
      <c r="L2163" s="32" t="s">
        <v/>
      </c>
      <c r="M2163" s="32" t="s">
        <v/>
      </c>
      <c r="N2163" s="32" t="s">
        <v>11983</v>
      </c>
      <!--$VAR_NUOVA_CELLA_PREZZI$-->
    </row>
    <row r="2164" spans="1:16" ht="10.5" customHeight="1" thickTop="1" thickBot="1">
      <c r="B2164" s="32" t="s">
        <v/>
      </c>
      <c r="C2164" s="23" t="s">
        <v/>
      </c>
      <c r="D2164" s="32" t="s">
        <v>11984</v>
      </c>
      <c r="E2164" s="32">
        <v/>
      </c>
      <c r="F2164" s="33">
        <v/>
      </c>
      <c r="G2164" s="34">
        <v/>
      </c>
      <c r="H2164" s="35">
        <v/>
      </c>
      <c r="I2164" s="36">
        <f>ROUND(SUM(I2161:I2163),2)</f>
        <v>15114.83</v>
      </c>
      <c r="J2164" s="32">
        <v>0.21</v>
      </c>
      <c r="K2164" s="32">
        <f>ROUND(PRODUCT(I2164:J2164),2)</f>
        <v>3174.11</v>
      </c>
      <c r="L2164" s="32" t="s">
        <v/>
      </c>
      <c r="M2164" s="32" t="s">
        <v/>
      </c>
      <c r="N2164" s="32" t="s">
        <v/>
      </c>
      <!--$VAR_NUOVA_CELLA_PREZZI$-->
    </row>
    <row r="2165" spans="1:16" ht="10.5" customHeight="1" thickTop="1" thickBot="1">
      <c r="B2165" s="32" t="s">
        <v/>
      </c>
      <c r="C2165" s="23" t="s">
        <v/>
      </c>
      <c r="D2165" s="32" t="s">
        <v>11990</v>
      </c>
      <c r="E2165" s="32">
        <v/>
      </c>
      <c r="F2165" s="33">
        <v/>
      </c>
      <c r="G2165" s="34">
        <v/>
      </c>
      <c r="H2165" s="35">
        <v/>
      </c>
      <c r="I2165" s="36">
        <f/>
        <v/>
      </c>
      <c r="J2165" s="32">
        <v/>
      </c>
      <c r="K2165" s="32">
        <f/>
        <v/>
      </c>
      <c r="L2165" s="32" t="s">
        <v/>
      </c>
      <c r="M2165" s="32" t="s">
        <v/>
      </c>
      <c r="N2165" s="32" t="s">
        <v/>
      </c>
      <!--$VAR_NUOVA_CELLA_PREZZI$-->
    </row>
    <row r="2166" spans="1:16" ht="21.3333333333333" customHeight="1" thickTop="1" thickBot="1">
      <c r="B2166" s="32" t="s">
        <v>11991</v>
      </c>
      <c r="C2166" s="23" t="s">
        <v>11992</v>
      </c>
      <c r="D2166" s="62" t="s">
        <v>11993</v>
      </c>
      <c r="E2166" s="32">
        <v/>
      </c>
      <c r="F2166" s="33">
        <v/>
      </c>
      <c r="G2166" s="34">
        <v/>
      </c>
      <c r="H2166" s="35">
        <v/>
      </c>
      <c r="I2166" s="36">
        <f/>
        <v/>
      </c>
      <c r="J2166" s="32">
        <v/>
      </c>
      <c r="K2166" s="32">
        <f/>
        <v/>
      </c>
      <c r="L2166" s="32" t="s">
        <v/>
      </c>
      <c r="M2166" s="32" t="s">
        <v/>
      </c>
      <c r="N2166" s="32" t="s">
        <v/>
      </c>
      <!--$VAR_NUOVA_CELLA_PREZZI$-->
    </row>
    <row r="2167" spans="1:16" ht="10.5" customHeight="1" thickTop="1" thickBot="1">
      <c r="B2167" s="32" t="s">
        <v/>
      </c>
      <c r="C2167" s="23" t="s">
        <v/>
      </c>
      <c r="D2167" s="23" t="s">
        <v>11994</v>
      </c>
      <c r="E2167" s="32">
        <v/>
      </c>
      <c r="F2167" s="33">
        <v/>
      </c>
      <c r="G2167" s="34">
        <v/>
      </c>
      <c r="H2167" s="35">
        <v/>
      </c>
      <c r="I2167" s="36">
        <f/>
        <v/>
      </c>
      <c r="J2167" s="32">
        <v/>
      </c>
      <c r="K2167" s="32">
        <f/>
        <v/>
      </c>
      <c r="L2167" s="32" t="s">
        <v/>
      </c>
      <c r="M2167" s="32" t="s">
        <v/>
      </c>
      <c r="N2167" s="32" t="s">
        <v/>
      </c>
      <!--$VAR_NUOVA_CELLA_PREZZI$-->
    </row>
    <row r="2168" spans="1:16" ht="10.5" customHeight="1" thickTop="1" thickBot="1">
      <c r="B2168" s="32" t="s">
        <v/>
      </c>
      <c r="C2168" s="23" t="s">
        <v/>
      </c>
      <c r="D2168" s="23" t="s">
        <v>11995</v>
      </c>
      <c r="E2168" s="32">
        <v/>
      </c>
      <c r="F2168" s="33">
        <v/>
      </c>
      <c r="G2168" s="34">
        <v/>
      </c>
      <c r="H2168" s="35">
        <v/>
      </c>
      <c r="I2168" s="36">
        <f>ROUND(PRODUCT(E2168:H2168,15114.83),2)</f>
        <v>15114.83</v>
      </c>
      <c r="J2168" s="32">
        <v/>
      </c>
      <c r="K2168" s="32">
        <f/>
        <v/>
      </c>
      <c r="L2168" s="32" t="s">
        <v/>
      </c>
      <c r="M2168" s="32" t="s">
        <v/>
      </c>
      <c r="N2168" s="32" t="s">
        <v/>
      </c>
      <!--$VAR_NUOVA_CELLA_PREZZI$-->
    </row>
    <row r="2169" spans="1:16" ht="10.5" customHeight="1" thickTop="1" thickBot="1">
      <c r="B2169" s="32" t="s">
        <v/>
      </c>
      <c r="C2169" s="23" t="s">
        <v/>
      </c>
      <c r="D2169" s="32" t="s">
        <v/>
      </c>
      <c r="E2169" s="32">
        <v/>
      </c>
      <c r="F2169" s="33">
        <v/>
      </c>
      <c r="G2169" s="34">
        <v/>
      </c>
      <c r="H2169" s="35">
        <v/>
      </c>
      <c r="I2169" s="36">
        <f/>
        <v/>
      </c>
      <c r="J2169" s="32">
        <v/>
      </c>
      <c r="K2169" s="32">
        <f/>
        <v/>
      </c>
      <c r="L2169" s="32" t="s">
        <v/>
      </c>
      <c r="M2169" s="32" t="s">
        <v/>
      </c>
      <c r="N2169" s="32" t="s">
        <v>12002</v>
      </c>
      <!--$VAR_NUOVA_CELLA_PREZZI$-->
    </row>
    <row r="2170" spans="1:16" ht="10.5" customHeight="1" thickTop="1" thickBot="1">
      <c r="B2170" s="32" t="s">
        <v/>
      </c>
      <c r="C2170" s="23" t="s">
        <v/>
      </c>
      <c r="D2170" s="32" t="s">
        <v>12003</v>
      </c>
      <c r="E2170" s="32">
        <v/>
      </c>
      <c r="F2170" s="33">
        <v/>
      </c>
      <c r="G2170" s="34">
        <v/>
      </c>
      <c r="H2170" s="35">
        <v/>
      </c>
      <c r="I2170" s="36">
        <f>ROUND(SUM(I2167:I2169),2)</f>
        <v>15114.83</v>
      </c>
      <c r="J2170" s="32">
        <v>0.18</v>
      </c>
      <c r="K2170" s="32">
        <f>ROUND(PRODUCT(I2170:J2170),2)</f>
        <v>2720.67</v>
      </c>
      <c r="L2170" s="32" t="s">
        <v/>
      </c>
      <c r="M2170" s="32" t="s">
        <v/>
      </c>
      <c r="N2170" s="32" t="s">
        <v/>
      </c>
      <!--$VAR_NUOVA_CELLA_PREZZI$-->
    </row>
    <row r="2171" spans="1:16" ht="10.5" customHeight="1" thickTop="1" thickBot="1">
      <c r="B2171" s="32" t="s">
        <v/>
      </c>
      <c r="C2171" s="23" t="s">
        <v/>
      </c>
      <c r="D2171" s="32" t="s">
        <v>12009</v>
      </c>
      <c r="E2171" s="32">
        <v/>
      </c>
      <c r="F2171" s="33">
        <v/>
      </c>
      <c r="G2171" s="34">
        <v/>
      </c>
      <c r="H2171" s="35">
        <v/>
      </c>
      <c r="I2171" s="36">
        <f/>
        <v/>
      </c>
      <c r="J2171" s="32">
        <v/>
      </c>
      <c r="K2171" s="32">
        <f/>
        <v/>
      </c>
      <c r="L2171" s="32" t="s">
        <v/>
      </c>
      <c r="M2171" s="32" t="s">
        <v/>
      </c>
      <c r="N2171" s="32" t="s">
        <v/>
      </c>
      <!--$VAR_NUOVA_CELLA_PREZZI$-->
    </row>
    <row r="2172" spans="1:16" ht="58.3333333333333" customHeight="1" thickTop="1" thickBot="1">
      <c r="B2172" s="32" t="s">
        <v>12010</v>
      </c>
      <c r="C2172" s="23" t="s">
        <v>12011</v>
      </c>
      <c r="D2172" s="62" t="s">
        <v>12012</v>
      </c>
      <c r="E2172" s="32">
        <v/>
      </c>
      <c r="F2172" s="33">
        <v/>
      </c>
      <c r="G2172" s="34">
        <v/>
      </c>
      <c r="H2172" s="35">
        <v/>
      </c>
      <c r="I2172" s="36">
        <f/>
        <v/>
      </c>
      <c r="J2172" s="32">
        <v/>
      </c>
      <c r="K2172" s="32">
        <f/>
        <v/>
      </c>
      <c r="L2172" s="32" t="s">
        <v/>
      </c>
      <c r="M2172" s="32" t="s">
        <v/>
      </c>
      <c r="N2172" s="32" t="s">
        <v/>
      </c>
      <!--$VAR_NUOVA_CELLA_PREZZI$-->
    </row>
    <row r="2173" spans="1:16" ht="10.5" customHeight="1" thickTop="1" thickBot="1">
      <c r="B2173" s="32" t="s">
        <v/>
      </c>
      <c r="C2173" s="23" t="s">
        <v/>
      </c>
      <c r="D2173" s="23" t="s">
        <v>12013</v>
      </c>
      <c r="E2173" s="32">
        <v/>
      </c>
      <c r="F2173" s="33">
        <v/>
      </c>
      <c r="G2173" s="34">
        <v/>
      </c>
      <c r="H2173" s="35">
        <v/>
      </c>
      <c r="I2173" s="36">
        <f/>
        <v/>
      </c>
      <c r="J2173" s="32">
        <v/>
      </c>
      <c r="K2173" s="32">
        <f/>
        <v/>
      </c>
      <c r="L2173" s="32" t="s">
        <v/>
      </c>
      <c r="M2173" s="32" t="s">
        <v/>
      </c>
      <c r="N2173" s="32" t="s">
        <v/>
      </c>
      <!--$VAR_NUOVA_CELLA_PREZZI$-->
    </row>
    <row r="2174" spans="1:16" ht="10.5" customHeight="1" thickTop="1" thickBot="1">
      <c r="B2174" s="32" t="s">
        <v/>
      </c>
      <c r="C2174" s="23" t="s">
        <v/>
      </c>
      <c r="D2174" s="23" t="s">
        <v>12014</v>
      </c>
      <c r="E2174" s="32">
        <v/>
      </c>
      <c r="F2174" s="33">
        <v/>
      </c>
      <c r="G2174" s="34">
        <v/>
      </c>
      <c r="H2174" s="35">
        <v>0</v>
      </c>
      <c r="I2174" s="36">
        <f>ROUND(PRODUCT(E2174:H2174),2)</f>
        <v>0.00</v>
      </c>
      <c r="J2174" s="32">
        <v/>
      </c>
      <c r="K2174" s="32">
        <f/>
        <v/>
      </c>
      <c r="L2174" s="32" t="s">
        <v/>
      </c>
      <c r="M2174" s="32" t="s">
        <v/>
      </c>
      <c r="N2174" s="32" t="s">
        <v/>
      </c>
      <!--$VAR_NUOVA_CELLA_PREZZI$-->
    </row>
    <row r="2175" spans="1:16" ht="10.5" customHeight="1" thickTop="1" thickBot="1">
      <c r="B2175" s="32" t="s">
        <v/>
      </c>
      <c r="C2175" s="23" t="s">
        <v/>
      </c>
      <c r="D2175" s="23" t="s">
        <v>12021</v>
      </c>
      <c r="E2175" s="32">
        <v>45.00</v>
      </c>
      <c r="F2175" s="33">
        <v/>
      </c>
      <c r="G2175" s="34">
        <v/>
      </c>
      <c r="H2175" s="35">
        <v>25.000</v>
      </c>
      <c r="I2175" s="36">
        <f>ROUND(PRODUCT(E2175:H2175),2)</f>
        <v>1125.00</v>
      </c>
      <c r="J2175" s="32">
        <v/>
      </c>
      <c r="K2175" s="32">
        <f/>
        <v/>
      </c>
      <c r="L2175" s="32" t="s">
        <v/>
      </c>
      <c r="M2175" s="32" t="s">
        <v/>
      </c>
      <c r="N2175" s="32" t="s">
        <v/>
      </c>
      <!--$VAR_NUOVA_CELLA_PREZZI$-->
    </row>
    <row r="2176" spans="1:16" ht="10.5" customHeight="1" thickTop="1" thickBot="1">
      <c r="B2176" s="32" t="s">
        <v/>
      </c>
      <c r="C2176" s="23" t="s">
        <v/>
      </c>
      <c r="D2176" s="32" t="s">
        <v/>
      </c>
      <c r="E2176" s="32">
        <v/>
      </c>
      <c r="F2176" s="33">
        <v/>
      </c>
      <c r="G2176" s="34">
        <v/>
      </c>
      <c r="H2176" s="35">
        <v/>
      </c>
      <c r="I2176" s="36">
        <f/>
        <v/>
      </c>
      <c r="J2176" s="32">
        <v/>
      </c>
      <c r="K2176" s="32">
        <f/>
        <v/>
      </c>
      <c r="L2176" s="32" t="s">
        <v/>
      </c>
      <c r="M2176" s="32" t="s">
        <v/>
      </c>
      <c r="N2176" s="32" t="s">
        <v>12028</v>
      </c>
      <!--$VAR_NUOVA_CELLA_PREZZI$-->
    </row>
    <row r="2177" spans="1:16" ht="10.5" customHeight="1" thickTop="1" thickBot="1">
      <c r="B2177" s="32" t="s">
        <v/>
      </c>
      <c r="C2177" s="23" t="s">
        <v/>
      </c>
      <c r="D2177" s="32" t="s">
        <v>12029</v>
      </c>
      <c r="E2177" s="32">
        <v/>
      </c>
      <c r="F2177" s="33">
        <v/>
      </c>
      <c r="G2177" s="34">
        <v/>
      </c>
      <c r="H2177" s="35">
        <v/>
      </c>
      <c r="I2177" s="36">
        <f>ROUND(SUM(I2173:I2176),2)</f>
        <v>1125.00</v>
      </c>
      <c r="J2177" s="32">
        <v>7.14</v>
      </c>
      <c r="K2177" s="32">
        <f>ROUND(PRODUCT(I2177:J2177),2)</f>
        <v>8032.50</v>
      </c>
      <c r="L2177" s="32" t="s">
        <v/>
      </c>
      <c r="M2177" s="32" t="s">
        <v/>
      </c>
      <c r="N2177" s="32" t="s">
        <v/>
      </c>
      <!--$VAR_NUOVA_CELLA_PREZZI$-->
    </row>
    <row r="2178" spans="1:16" ht="10.5" customHeight="1" thickTop="1" thickBot="1">
      <c r="B2178" s="32" t="s">
        <v/>
      </c>
      <c r="C2178" s="23" t="s">
        <v/>
      </c>
      <c r="D2178" s="32" t="s">
        <v>12035</v>
      </c>
      <c r="E2178" s="32">
        <v/>
      </c>
      <c r="F2178" s="33">
        <v/>
      </c>
      <c r="G2178" s="34">
        <v/>
      </c>
      <c r="H2178" s="35">
        <v/>
      </c>
      <c r="I2178" s="36">
        <f/>
        <v/>
      </c>
      <c r="J2178" s="32">
        <v/>
      </c>
      <c r="K2178" s="32">
        <f/>
        <v/>
      </c>
      <c r="L2178" s="32" t="s">
        <v/>
      </c>
      <c r="M2178" s="32" t="s">
        <v/>
      </c>
      <c r="N2178" s="32" t="s">
        <v/>
      </c>
      <!--$VAR_NUOVA_CELLA_PREZZI$-->
    </row>
    <row r="2179" spans="1:16" ht="107.333333333333" customHeight="1" thickTop="1" thickBot="1">
      <c r="B2179" s="32" t="s">
        <v>12036</v>
      </c>
      <c r="C2179" s="23" t="s">
        <v>12037</v>
      </c>
      <c r="D2179" s="62" t="s">
        <v>12038</v>
      </c>
      <c r="E2179" s="32">
        <v/>
      </c>
      <c r="F2179" s="33">
        <v/>
      </c>
      <c r="G2179" s="34">
        <v/>
      </c>
      <c r="H2179" s="35">
        <v/>
      </c>
      <c r="I2179" s="36">
        <f/>
        <v/>
      </c>
      <c r="J2179" s="32">
        <v/>
      </c>
      <c r="K2179" s="32">
        <f/>
        <v/>
      </c>
      <c r="L2179" s="32" t="s">
        <v/>
      </c>
      <c r="M2179" s="32" t="s">
        <v/>
      </c>
      <c r="N2179" s="32" t="s">
        <v/>
      </c>
      <!--$VAR_NUOVA_CELLA_PREZZI$-->
    </row>
    <row r="2180" spans="1:16" ht="10.5" customHeight="1" thickTop="1" thickBot="1">
      <c r="B2180" s="32" t="s">
        <v/>
      </c>
      <c r="C2180" s="23" t="s">
        <v/>
      </c>
      <c r="D2180" s="23" t="s">
        <v>12039</v>
      </c>
      <c r="E2180" s="32">
        <v/>
      </c>
      <c r="F2180" s="33">
        <v/>
      </c>
      <c r="G2180" s="34">
        <v/>
      </c>
      <c r="H2180" s="35">
        <v/>
      </c>
      <c r="I2180" s="36">
        <f/>
        <v/>
      </c>
      <c r="J2180" s="32">
        <v/>
      </c>
      <c r="K2180" s="32">
        <f/>
        <v/>
      </c>
      <c r="L2180" s="32" t="s">
        <v/>
      </c>
      <c r="M2180" s="32" t="s">
        <v/>
      </c>
      <c r="N2180" s="32" t="s">
        <v/>
      </c>
      <!--$VAR_NUOVA_CELLA_PREZZI$-->
    </row>
    <row r="2181" spans="1:16" ht="10.5" customHeight="1" thickTop="1" thickBot="1">
      <c r="B2181" s="32" t="s">
        <v/>
      </c>
      <c r="C2181" s="23" t="s">
        <v/>
      </c>
      <c r="D2181" s="23" t="s">
        <v>12040</v>
      </c>
      <c r="E2181" s="32">
        <v/>
      </c>
      <c r="F2181" s="33">
        <v/>
      </c>
      <c r="G2181" s="34">
        <v/>
      </c>
      <c r="H2181" s="35">
        <v>0</v>
      </c>
      <c r="I2181" s="36">
        <f>ROUND(PRODUCT(E2181:H2181),2)</f>
        <v>0.00</v>
      </c>
      <c r="J2181" s="32">
        <v/>
      </c>
      <c r="K2181" s="32">
        <f/>
        <v/>
      </c>
      <c r="L2181" s="32" t="s">
        <v/>
      </c>
      <c r="M2181" s="32" t="s">
        <v/>
      </c>
      <c r="N2181" s="32" t="s">
        <v/>
      </c>
      <!--$VAR_NUOVA_CELLA_PREZZI$-->
    </row>
    <row r="2182" spans="1:16" ht="10.5" customHeight="1" thickTop="1" thickBot="1">
      <c r="B2182" s="32" t="s">
        <v/>
      </c>
      <c r="C2182" s="23" t="s">
        <v/>
      </c>
      <c r="D2182" s="23" t="s">
        <v>12047</v>
      </c>
      <c r="E2182" s="32">
        <v/>
      </c>
      <c r="F2182" s="33">
        <v/>
      </c>
      <c r="G2182" s="34">
        <v/>
      </c>
      <c r="H2182" s="35">
        <v>0</v>
      </c>
      <c r="I2182" s="36">
        <f>ROUND(PRODUCT(E2182:H2182),2)</f>
        <v>0.00</v>
      </c>
      <c r="J2182" s="32">
        <v/>
      </c>
      <c r="K2182" s="32">
        <f/>
        <v/>
      </c>
      <c r="L2182" s="32" t="s">
        <v/>
      </c>
      <c r="M2182" s="32" t="s">
        <v/>
      </c>
      <c r="N2182" s="32" t="s">
        <v/>
      </c>
      <!--$VAR_NUOVA_CELLA_PREZZI$-->
    </row>
    <row r="2183" spans="1:16" ht="10.5" customHeight="1" thickTop="1" thickBot="1">
      <c r="B2183" s="32" t="s">
        <v/>
      </c>
      <c r="C2183" s="23" t="s">
        <v/>
      </c>
      <c r="D2183" s="23" t="s">
        <v>12054</v>
      </c>
      <c r="E2183" s="32">
        <v/>
      </c>
      <c r="F2183" s="33">
        <v/>
      </c>
      <c r="G2183" s="34">
        <v/>
      </c>
      <c r="H2183" s="35">
        <v>0</v>
      </c>
      <c r="I2183" s="36">
        <f>ROUND(PRODUCT(E2183:H2183),2)</f>
        <v>0.00</v>
      </c>
      <c r="J2183" s="32">
        <v/>
      </c>
      <c r="K2183" s="32">
        <f/>
        <v/>
      </c>
      <c r="L2183" s="32" t="s">
        <v/>
      </c>
      <c r="M2183" s="32" t="s">
        <v/>
      </c>
      <c r="N2183" s="32" t="s">
        <v/>
      </c>
      <!--$VAR_NUOVA_CELLA_PREZZI$-->
    </row>
    <row r="2184" spans="1:16" ht="10.5" customHeight="1" thickTop="1" thickBot="1">
      <c r="B2184" s="32" t="s">
        <v/>
      </c>
      <c r="C2184" s="23" t="s">
        <v/>
      </c>
      <c r="D2184" s="23" t="s">
        <v>12061</v>
      </c>
      <c r="E2184" s="32">
        <v>44.00</v>
      </c>
      <c r="F2184" s="33">
        <v>1.50</v>
      </c>
      <c r="G2184" s="34">
        <v/>
      </c>
      <c r="H2184" s="35">
        <v/>
      </c>
      <c r="I2184" s="36">
        <f>ROUND(PRODUCT(E2184:H2184),2)</f>
        <v>66.00</v>
      </c>
      <c r="J2184" s="32">
        <v/>
      </c>
      <c r="K2184" s="32">
        <f/>
        <v/>
      </c>
      <c r="L2184" s="32" t="s">
        <v/>
      </c>
      <c r="M2184" s="32" t="s">
        <v/>
      </c>
      <c r="N2184" s="32" t="s">
        <v/>
      </c>
      <!--$VAR_NUOVA_CELLA_PREZZI$-->
    </row>
    <row r="2185" spans="1:16" ht="10.5" customHeight="1" thickTop="1" thickBot="1">
      <c r="B2185" s="32" t="s">
        <v/>
      </c>
      <c r="C2185" s="23" t="s">
        <v/>
      </c>
      <c r="D2185" s="23" t="s">
        <v>12068</v>
      </c>
      <c r="E2185" s="32">
        <v>35.00</v>
      </c>
      <c r="F2185" s="33">
        <v>1.50</v>
      </c>
      <c r="G2185" s="34">
        <v/>
      </c>
      <c r="H2185" s="35">
        <v/>
      </c>
      <c r="I2185" s="36">
        <f>ROUND(PRODUCT(E2185:H2185),2)</f>
        <v>52.50</v>
      </c>
      <c r="J2185" s="32">
        <v/>
      </c>
      <c r="K2185" s="32">
        <f/>
        <v/>
      </c>
      <c r="L2185" s="32" t="s">
        <v/>
      </c>
      <c r="M2185" s="32" t="s">
        <v/>
      </c>
      <c r="N2185" s="32" t="s">
        <v/>
      </c>
      <!--$VAR_NUOVA_CELLA_PREZZI$-->
    </row>
    <row r="2186" spans="1:16" ht="10.5" customHeight="1" thickTop="1" thickBot="1">
      <c r="B2186" s="32" t="s">
        <v/>
      </c>
      <c r="C2186" s="23" t="s">
        <v/>
      </c>
      <c r="D2186" s="23" t="s">
        <v>12075</v>
      </c>
      <c r="E2186" s="32">
        <v>43.00</v>
      </c>
      <c r="F2186" s="33">
        <v>1.50</v>
      </c>
      <c r="G2186" s="34">
        <v/>
      </c>
      <c r="H2186" s="35">
        <v/>
      </c>
      <c r="I2186" s="36">
        <f>ROUND(PRODUCT(E2186:H2186),2)</f>
        <v>64.50</v>
      </c>
      <c r="J2186" s="32">
        <v/>
      </c>
      <c r="K2186" s="32">
        <f/>
        <v/>
      </c>
      <c r="L2186" s="32" t="s">
        <v/>
      </c>
      <c r="M2186" s="32" t="s">
        <v/>
      </c>
      <c r="N2186" s="32" t="s">
        <v/>
      </c>
      <!--$VAR_NUOVA_CELLA_PREZZI$-->
    </row>
    <row r="2187" spans="1:16" ht="10.5" customHeight="1" thickTop="1" thickBot="1">
      <c r="B2187" s="32" t="s">
        <v/>
      </c>
      <c r="C2187" s="23" t="s">
        <v/>
      </c>
      <c r="D2187" s="23" t="s">
        <v>12082</v>
      </c>
      <c r="E2187" s="32">
        <v>36.00</v>
      </c>
      <c r="F2187" s="33">
        <v>1.50</v>
      </c>
      <c r="G2187" s="34">
        <v/>
      </c>
      <c r="H2187" s="35">
        <v/>
      </c>
      <c r="I2187" s="36">
        <f>ROUND(PRODUCT(E2187:H2187),2)</f>
        <v>54.00</v>
      </c>
      <c r="J2187" s="32">
        <v/>
      </c>
      <c r="K2187" s="32">
        <f/>
        <v/>
      </c>
      <c r="L2187" s="32" t="s">
        <v/>
      </c>
      <c r="M2187" s="32" t="s">
        <v/>
      </c>
      <c r="N2187" s="32" t="s">
        <v/>
      </c>
      <!--$VAR_NUOVA_CELLA_PREZZI$-->
    </row>
    <row r="2188" spans="1:16" ht="10.5" customHeight="1" thickTop="1" thickBot="1">
      <c r="B2188" s="32" t="s">
        <v/>
      </c>
      <c r="C2188" s="23" t="s">
        <v/>
      </c>
      <c r="D2188" s="32" t="s">
        <v/>
      </c>
      <c r="E2188" s="32">
        <v/>
      </c>
      <c r="F2188" s="33">
        <v/>
      </c>
      <c r="G2188" s="34">
        <v/>
      </c>
      <c r="H2188" s="35">
        <v/>
      </c>
      <c r="I2188" s="36">
        <f/>
        <v/>
      </c>
      <c r="J2188" s="32">
        <v/>
      </c>
      <c r="K2188" s="32">
        <f/>
        <v/>
      </c>
      <c r="L2188" s="32" t="s">
        <v/>
      </c>
      <c r="M2188" s="32" t="s">
        <v/>
      </c>
      <c r="N2188" s="32" t="s">
        <v>12089</v>
      </c>
      <!--$VAR_NUOVA_CELLA_PREZZI$-->
    </row>
    <row r="2189" spans="1:16" ht="10.5" customHeight="1" thickTop="1" thickBot="1">
      <c r="B2189" s="32" t="s">
        <v/>
      </c>
      <c r="C2189" s="23" t="s">
        <v/>
      </c>
      <c r="D2189" s="32" t="s">
        <v>12090</v>
      </c>
      <c r="E2189" s="32">
        <v/>
      </c>
      <c r="F2189" s="33">
        <v/>
      </c>
      <c r="G2189" s="34">
        <v/>
      </c>
      <c r="H2189" s="35">
        <v/>
      </c>
      <c r="I2189" s="36">
        <f>ROUND(SUM(I2180:I2188),2)</f>
        <v>237.00</v>
      </c>
      <c r="J2189" s="32">
        <v>74.95</v>
      </c>
      <c r="K2189" s="32">
        <f>ROUND(PRODUCT(I2189:J2189),2)</f>
        <v>17763.15</v>
      </c>
      <c r="L2189" s="32" t="s">
        <v/>
      </c>
      <c r="M2189" s="32" t="s">
        <v/>
      </c>
      <c r="N2189" s="32" t="s">
        <v/>
      </c>
      <!--$VAR_NUOVA_CELLA_PREZZI$-->
    </row>
    <row r="2190" spans="1:16" ht="10.5" customHeight="1" thickTop="1" thickBot="1">
      <c r="B2190" s="32" t="s">
        <v/>
      </c>
      <c r="C2190" s="23" t="s">
        <v/>
      </c>
      <c r="D2190" s="32" t="s">
        <v>12096</v>
      </c>
      <c r="E2190" s="32">
        <v/>
      </c>
      <c r="F2190" s="33">
        <v/>
      </c>
      <c r="G2190" s="34">
        <v/>
      </c>
      <c r="H2190" s="35">
        <v/>
      </c>
      <c r="I2190" s="36">
        <f/>
        <v/>
      </c>
      <c r="J2190" s="32">
        <v/>
      </c>
      <c r="K2190" s="32">
        <f/>
        <v/>
      </c>
      <c r="L2190" s="32" t="s">
        <v/>
      </c>
      <c r="M2190" s="32" t="s">
        <v/>
      </c>
      <c r="N2190" s="32" t="s">
        <v/>
      </c>
      <!--$VAR_NUOVA_CELLA_PREZZI$-->
    </row>
    <row r="2191" spans="1:16" ht="156.5" customHeight="1" thickTop="1" thickBot="1">
      <c r="B2191" s="32" t="s">
        <v>12097</v>
      </c>
      <c r="C2191" s="23" t="s">
        <v>12098</v>
      </c>
      <c r="D2191" s="62" t="s">
        <v>12099</v>
      </c>
      <c r="E2191" s="32">
        <v/>
      </c>
      <c r="F2191" s="33">
        <v/>
      </c>
      <c r="G2191" s="34">
        <v/>
      </c>
      <c r="H2191" s="35">
        <v/>
      </c>
      <c r="I2191" s="36">
        <f/>
        <v/>
      </c>
      <c r="J2191" s="32">
        <v/>
      </c>
      <c r="K2191" s="32">
        <f/>
        <v/>
      </c>
      <c r="L2191" s="32" t="s">
        <v/>
      </c>
      <c r="M2191" s="32" t="s">
        <v/>
      </c>
      <c r="N2191" s="32" t="s">
        <v/>
      </c>
      <!--$VAR_NUOVA_CELLA_PREZZI$-->
    </row>
    <row r="2192" spans="1:16" ht="10.5" customHeight="1" thickTop="1" thickBot="1">
      <c r="B2192" s="32" t="s">
        <v/>
      </c>
      <c r="C2192" s="23" t="s">
        <v/>
      </c>
      <c r="D2192" s="23" t="s">
        <v>12100</v>
      </c>
      <c r="E2192" s="32">
        <v/>
      </c>
      <c r="F2192" s="33">
        <v/>
      </c>
      <c r="G2192" s="34">
        <v/>
      </c>
      <c r="H2192" s="35">
        <v/>
      </c>
      <c r="I2192" s="36">
        <f/>
        <v/>
      </c>
      <c r="J2192" s="32">
        <v/>
      </c>
      <c r="K2192" s="32">
        <f/>
        <v/>
      </c>
      <c r="L2192" s="32" t="s">
        <v/>
      </c>
      <c r="M2192" s="32" t="s">
        <v/>
      </c>
      <c r="N2192" s="32" t="s">
        <v/>
      </c>
      <!--$VAR_NUOVA_CELLA_PREZZI$-->
    </row>
    <row r="2193" spans="1:16" ht="10.5" customHeight="1" thickTop="1" thickBot="1">
      <c r="B2193" s="32" t="s">
        <v/>
      </c>
      <c r="C2193" s="23" t="s">
        <v/>
      </c>
      <c r="D2193" s="23" t="s">
        <v>12101</v>
      </c>
      <c r="E2193" s="32">
        <v>4.00</v>
      </c>
      <c r="F2193" s="33">
        <v/>
      </c>
      <c r="G2193" s="34">
        <v/>
      </c>
      <c r="H2193" s="35">
        <v/>
      </c>
      <c r="I2193" s="36">
        <f>ROUND(PRODUCT(E2193:H2193),2)</f>
        <v>4.00</v>
      </c>
      <c r="J2193" s="32">
        <v/>
      </c>
      <c r="K2193" s="32">
        <f/>
        <v/>
      </c>
      <c r="L2193" s="32" t="s">
        <v/>
      </c>
      <c r="M2193" s="32" t="s">
        <v/>
      </c>
      <c r="N2193" s="32" t="s">
        <v/>
      </c>
      <!--$VAR_NUOVA_CELLA_PREZZI$-->
    </row>
    <row r="2194" spans="1:16" ht="10.5" customHeight="1" thickTop="1" thickBot="1">
      <c r="B2194" s="32" t="s">
        <v/>
      </c>
      <c r="C2194" s="23" t="s">
        <v/>
      </c>
      <c r="D2194" s="32" t="s">
        <v/>
      </c>
      <c r="E2194" s="32">
        <v/>
      </c>
      <c r="F2194" s="33">
        <v/>
      </c>
      <c r="G2194" s="34">
        <v/>
      </c>
      <c r="H2194" s="35">
        <v/>
      </c>
      <c r="I2194" s="36">
        <f/>
        <v/>
      </c>
      <c r="J2194" s="32">
        <v/>
      </c>
      <c r="K2194" s="32">
        <f/>
        <v/>
      </c>
      <c r="L2194" s="32" t="s">
        <v/>
      </c>
      <c r="M2194" s="32" t="s">
        <v/>
      </c>
      <c r="N2194" s="32" t="s">
        <v>12108</v>
      </c>
      <!--$VAR_NUOVA_CELLA_PREZZI$-->
    </row>
    <row r="2195" spans="1:16" ht="10.5" customHeight="1" thickTop="1" thickBot="1">
      <c r="B2195" s="32" t="s">
        <v/>
      </c>
      <c r="C2195" s="23" t="s">
        <v/>
      </c>
      <c r="D2195" s="32" t="s">
        <v>12109</v>
      </c>
      <c r="E2195" s="32">
        <v/>
      </c>
      <c r="F2195" s="33">
        <v/>
      </c>
      <c r="G2195" s="34">
        <v/>
      </c>
      <c r="H2195" s="35">
        <v/>
      </c>
      <c r="I2195" s="36">
        <f>ROUND(SUM(I2192:I2194),2)</f>
        <v>4.00</v>
      </c>
      <c r="J2195" s="32">
        <v>276.19</v>
      </c>
      <c r="K2195" s="32">
        <f>ROUND(PRODUCT(I2195:J2195),2)</f>
        <v>1104.76</v>
      </c>
      <c r="L2195" s="32" t="s">
        <v/>
      </c>
      <c r="M2195" s="32" t="s">
        <v/>
      </c>
      <c r="N2195" s="32" t="s">
        <v/>
      </c>
      <!--$VAR_NUOVA_CELLA_PREZZI$-->
    </row>
    <row r="2196" spans="1:16" ht="10.5" customHeight="1" thickTop="1" thickBot="1">
      <c r="B2196" s="32" t="s">
        <v/>
      </c>
      <c r="C2196" s="23" t="s">
        <v/>
      </c>
      <c r="D2196" s="32" t="s">
        <v>12115</v>
      </c>
      <c r="E2196" s="32">
        <v/>
      </c>
      <c r="F2196" s="33">
        <v/>
      </c>
      <c r="G2196" s="34">
        <v/>
      </c>
      <c r="H2196" s="35">
        <v/>
      </c>
      <c r="I2196" s="36">
        <f/>
        <v/>
      </c>
      <c r="J2196" s="32">
        <v/>
      </c>
      <c r="K2196" s="32">
        <f/>
        <v/>
      </c>
      <c r="L2196" s="32" t="s">
        <v/>
      </c>
      <c r="M2196" s="32" t="s">
        <v/>
      </c>
      <c r="N2196" s="32" t="s">
        <v/>
      </c>
      <!--$VAR_NUOVA_CELLA_PREZZI$-->
    </row>
    <row r="2197" spans="1:16" ht="97" customHeight="1" thickTop="1" thickBot="1">
      <c r="B2197" s="32" t="s">
        <v>12116</v>
      </c>
      <c r="C2197" s="23" t="s">
        <v>12117</v>
      </c>
      <c r="D2197" s="62" t="s">
        <v>12118</v>
      </c>
      <c r="E2197" s="32">
        <v/>
      </c>
      <c r="F2197" s="33">
        <v/>
      </c>
      <c r="G2197" s="34">
        <v/>
      </c>
      <c r="H2197" s="35">
        <v/>
      </c>
      <c r="I2197" s="36">
        <f/>
        <v/>
      </c>
      <c r="J2197" s="32">
        <v/>
      </c>
      <c r="K2197" s="32">
        <f/>
        <v/>
      </c>
      <c r="L2197" s="32" t="s">
        <v/>
      </c>
      <c r="M2197" s="32" t="s">
        <v/>
      </c>
      <c r="N2197" s="32" t="s">
        <v/>
      </c>
      <!--$VAR_NUOVA_CELLA_PREZZI$-->
    </row>
    <row r="2198" spans="1:16" ht="10.5" customHeight="1" thickTop="1" thickBot="1">
      <c r="B2198" s="32" t="s">
        <v/>
      </c>
      <c r="C2198" s="23" t="s">
        <v/>
      </c>
      <c r="D2198" s="23" t="s">
        <v>12119</v>
      </c>
      <c r="E2198" s="32">
        <v/>
      </c>
      <c r="F2198" s="33">
        <v/>
      </c>
      <c r="G2198" s="34">
        <v/>
      </c>
      <c r="H2198" s="35">
        <v/>
      </c>
      <c r="I2198" s="36">
        <f/>
        <v/>
      </c>
      <c r="J2198" s="32">
        <v/>
      </c>
      <c r="K2198" s="32">
        <f/>
        <v/>
      </c>
      <c r="L2198" s="32" t="s">
        <v/>
      </c>
      <c r="M2198" s="32" t="s">
        <v/>
      </c>
      <c r="N2198" s="32" t="s">
        <v/>
      </c>
      <!--$VAR_NUOVA_CELLA_PREZZI$-->
    </row>
    <row r="2199" spans="1:16" ht="10.5" customHeight="1" thickTop="1" thickBot="1">
      <c r="B2199" s="32" t="s">
        <v/>
      </c>
      <c r="C2199" s="23" t="s">
        <v/>
      </c>
      <c r="D2199" s="23" t="s">
        <v>12120</v>
      </c>
      <c r="E2199" s="32">
        <v/>
      </c>
      <c r="F2199" s="33">
        <v/>
      </c>
      <c r="G2199" s="34">
        <v/>
      </c>
      <c r="H2199" s="35">
        <v/>
      </c>
      <c r="I2199" s="36">
        <f>ROUND(PRODUCT(E2199:H2199,588.16),2)</f>
        <v>588.16</v>
      </c>
      <c r="J2199" s="32">
        <v/>
      </c>
      <c r="K2199" s="32">
        <f/>
        <v/>
      </c>
      <c r="L2199" s="32" t="s">
        <v/>
      </c>
      <c r="M2199" s="32" t="s">
        <v/>
      </c>
      <c r="N2199" s="32" t="s">
        <v/>
      </c>
      <!--$VAR_NUOVA_CELLA_PREZZI$-->
    </row>
    <row r="2200" spans="1:16" ht="10.5" customHeight="1" thickTop="1" thickBot="1">
      <c r="B2200" s="32" t="s">
        <v/>
      </c>
      <c r="C2200" s="23" t="s">
        <v/>
      </c>
      <c r="D2200" s="32" t="s">
        <v/>
      </c>
      <c r="E2200" s="32">
        <v/>
      </c>
      <c r="F2200" s="33">
        <v/>
      </c>
      <c r="G2200" s="34">
        <v/>
      </c>
      <c r="H2200" s="35">
        <v/>
      </c>
      <c r="I2200" s="36">
        <f/>
        <v/>
      </c>
      <c r="J2200" s="32">
        <v/>
      </c>
      <c r="K2200" s="32">
        <f/>
        <v/>
      </c>
      <c r="L2200" s="32" t="s">
        <v/>
      </c>
      <c r="M2200" s="32" t="s">
        <v/>
      </c>
      <c r="N2200" s="32" t="s">
        <v>12127</v>
      </c>
      <!--$VAR_NUOVA_CELLA_PREZZI$-->
    </row>
    <row r="2201" spans="1:16" ht="10.5" customHeight="1" thickTop="1" thickBot="1">
      <c r="B2201" s="32" t="s">
        <v/>
      </c>
      <c r="C2201" s="23" t="s">
        <v/>
      </c>
      <c r="D2201" s="32" t="s">
        <v>12128</v>
      </c>
      <c r="E2201" s="32">
        <v/>
      </c>
      <c r="F2201" s="33">
        <v/>
      </c>
      <c r="G2201" s="34">
        <v/>
      </c>
      <c r="H2201" s="35">
        <v/>
      </c>
      <c r="I2201" s="36">
        <f>ROUND(SUM(I2198:I2200),2)</f>
        <v>588.16</v>
      </c>
      <c r="J2201" s="32">
        <v>21.94</v>
      </c>
      <c r="K2201" s="32">
        <f>ROUND(PRODUCT(I2201:J2201),2)</f>
        <v>12904.23</v>
      </c>
      <c r="L2201" s="32" t="s">
        <v/>
      </c>
      <c r="M2201" s="32" t="s">
        <v/>
      </c>
      <c r="N2201" s="32" t="s">
        <v/>
      </c>
      <!--$VAR_NUOVA_CELLA_PREZZI$-->
    </row>
    <row r="2202" spans="1:16" ht="10.5" customHeight="1" thickTop="1" thickBot="1">
      <c r="B2202" s="32" t="s">
        <v/>
      </c>
      <c r="C2202" s="23" t="s">
        <v/>
      </c>
      <c r="D2202" s="32" t="s">
        <v>12134</v>
      </c>
      <c r="E2202" s="32">
        <v/>
      </c>
      <c r="F2202" s="33">
        <v/>
      </c>
      <c r="G2202" s="34">
        <v/>
      </c>
      <c r="H2202" s="35">
        <v/>
      </c>
      <c r="I2202" s="36">
        <f/>
        <v/>
      </c>
      <c r="J2202" s="32">
        <v/>
      </c>
      <c r="K2202" s="32">
        <f/>
        <v/>
      </c>
      <c r="L2202" s="32" t="s">
        <v/>
      </c>
      <c r="M2202" s="32" t="s">
        <v/>
      </c>
      <c r="N2202" s="32" t="s">
        <v/>
      </c>
      <!--$VAR_NUOVA_CELLA_PREZZI$-->
    </row>
    <row r="2203" spans="1:16" ht="18.5" customHeight="1" thickTop="1" thickBot="1">
      <c r="B2203" s="32" t="s">
        <v>12135</v>
      </c>
      <c r="C2203" s="23" t="s">
        <v>12136</v>
      </c>
      <c r="D2203" s="62" t="s">
        <v>12137</v>
      </c>
      <c r="E2203" s="32">
        <v/>
      </c>
      <c r="F2203" s="33">
        <v/>
      </c>
      <c r="G2203" s="34">
        <v/>
      </c>
      <c r="H2203" s="35">
        <v/>
      </c>
      <c r="I2203" s="36">
        <f/>
        <v/>
      </c>
      <c r="J2203" s="32">
        <v/>
      </c>
      <c r="K2203" s="32">
        <f/>
        <v/>
      </c>
      <c r="L2203" s="32" t="s">
        <v/>
      </c>
      <c r="M2203" s="32" t="s">
        <v/>
      </c>
      <c r="N2203" s="32" t="s">
        <v/>
      </c>
      <!--$VAR_NUOVA_CELLA_PREZZI$-->
    </row>
    <row r="2204" spans="1:16" ht="10.5" customHeight="1" thickTop="1" thickBot="1">
      <c r="B2204" s="32" t="s">
        <v/>
      </c>
      <c r="C2204" s="23" t="s">
        <v/>
      </c>
      <c r="D2204" s="23" t="s">
        <v>12138</v>
      </c>
      <c r="E2204" s="32">
        <v/>
      </c>
      <c r="F2204" s="33">
        <v/>
      </c>
      <c r="G2204" s="34">
        <v/>
      </c>
      <c r="H2204" s="35">
        <v/>
      </c>
      <c r="I2204" s="36">
        <f/>
        <v/>
      </c>
      <c r="J2204" s="32">
        <v/>
      </c>
      <c r="K2204" s="32">
        <f/>
        <v/>
      </c>
      <c r="L2204" s="32" t="s">
        <v/>
      </c>
      <c r="M2204" s="32" t="s">
        <v/>
      </c>
      <c r="N2204" s="32" t="s">
        <v/>
      </c>
      <!--$VAR_NUOVA_CELLA_PREZZI$-->
    </row>
    <row r="2205" spans="1:16" ht="10.5" customHeight="1" thickTop="1" thickBot="1">
      <c r="B2205" s="32" t="s">
        <v/>
      </c>
      <c r="C2205" s="23" t="s">
        <v/>
      </c>
      <c r="D2205" s="23" t="s">
        <v>12139</v>
      </c>
      <c r="E2205" s="32">
        <v>3.00</v>
      </c>
      <c r="F2205" s="33">
        <v/>
      </c>
      <c r="G2205" s="34">
        <v/>
      </c>
      <c r="H2205" s="35">
        <v/>
      </c>
      <c r="I2205" s="36">
        <f>ROUND(PRODUCT(E2205:H2205),2)</f>
        <v>3.00</v>
      </c>
      <c r="J2205" s="32">
        <v/>
      </c>
      <c r="K2205" s="32">
        <f/>
        <v/>
      </c>
      <c r="L2205" s="32" t="s">
        <v/>
      </c>
      <c r="M2205" s="32" t="s">
        <v/>
      </c>
      <c r="N2205" s="32" t="s">
        <v/>
      </c>
      <!--$VAR_NUOVA_CELLA_PREZZI$-->
    </row>
    <row r="2206" spans="1:16" ht="10.5" customHeight="1" thickTop="1" thickBot="1">
      <c r="B2206" s="32" t="s">
        <v/>
      </c>
      <c r="C2206" s="23" t="s">
        <v/>
      </c>
      <c r="D2206" s="32" t="s">
        <v/>
      </c>
      <c r="E2206" s="32">
        <v/>
      </c>
      <c r="F2206" s="33">
        <v/>
      </c>
      <c r="G2206" s="34">
        <v/>
      </c>
      <c r="H2206" s="35">
        <v/>
      </c>
      <c r="I2206" s="36">
        <f/>
        <v/>
      </c>
      <c r="J2206" s="32">
        <v/>
      </c>
      <c r="K2206" s="32">
        <f/>
        <v/>
      </c>
      <c r="L2206" s="32" t="s">
        <v/>
      </c>
      <c r="M2206" s="32" t="s">
        <v/>
      </c>
      <c r="N2206" s="32" t="s">
        <v>12146</v>
      </c>
      <!--$VAR_NUOVA_CELLA_PREZZI$-->
    </row>
    <row r="2207" spans="1:16" ht="10.5" customHeight="1" thickTop="1" thickBot="1">
      <c r="B2207" s="32" t="s">
        <v/>
      </c>
      <c r="C2207" s="23" t="s">
        <v/>
      </c>
      <c r="D2207" s="32" t="s">
        <v>12147</v>
      </c>
      <c r="E2207" s="32">
        <v/>
      </c>
      <c r="F2207" s="33">
        <v/>
      </c>
      <c r="G2207" s="34">
        <v/>
      </c>
      <c r="H2207" s="35">
        <v/>
      </c>
      <c r="I2207" s="36">
        <f>ROUND(SUM(I2204:I2206),2)</f>
        <v>3.00</v>
      </c>
      <c r="J2207" s="32">
        <v>39.45</v>
      </c>
      <c r="K2207" s="32">
        <f>ROUND(PRODUCT(I2207:J2207),2)</f>
        <v>118.35</v>
      </c>
      <c r="L2207" s="32" t="s">
        <v/>
      </c>
      <c r="M2207" s="32" t="s">
        <v/>
      </c>
      <c r="N2207" s="32" t="s">
        <v/>
      </c>
      <!--$VAR_NUOVA_CELLA_PREZZI$-->
    </row>
    <row r="2208" spans="1:16" ht="10.5" customHeight="1" thickTop="1" thickBot="1">
      <c r="B2208" s="32" t="s">
        <v/>
      </c>
      <c r="C2208" s="23" t="s">
        <v/>
      </c>
      <c r="D2208" s="32" t="s">
        <v>12153</v>
      </c>
      <c r="E2208" s="32">
        <v/>
      </c>
      <c r="F2208" s="33">
        <v/>
      </c>
      <c r="G2208" s="34">
        <v/>
      </c>
      <c r="H2208" s="35">
        <v/>
      </c>
      <c r="I2208" s="36">
        <f/>
        <v/>
      </c>
      <c r="J2208" s="32">
        <v/>
      </c>
      <c r="K2208" s="32">
        <f/>
        <v/>
      </c>
      <c r="L2208" s="32" t="s">
        <v/>
      </c>
      <c r="M2208" s="32" t="s">
        <v/>
      </c>
      <c r="N2208" s="32" t="s">
        <v/>
      </c>
      <!--$VAR_NUOVA_CELLA_PREZZI$-->
    </row>
    <row r="2209" spans="1:16" ht="58.1666666666667" customHeight="1" thickTop="1" thickBot="1">
      <c r="B2209" s="32" t="s">
        <v>12154</v>
      </c>
      <c r="C2209" s="23" t="s">
        <v>12155</v>
      </c>
      <c r="D2209" s="62" t="s">
        <v>12156</v>
      </c>
      <c r="E2209" s="32">
        <v/>
      </c>
      <c r="F2209" s="33">
        <v/>
      </c>
      <c r="G2209" s="34">
        <v/>
      </c>
      <c r="H2209" s="35">
        <v/>
      </c>
      <c r="I2209" s="36">
        <f/>
        <v/>
      </c>
      <c r="J2209" s="32">
        <v/>
      </c>
      <c r="K2209" s="32">
        <f/>
        <v/>
      </c>
      <c r="L2209" s="32" t="s">
        <v/>
      </c>
      <c r="M2209" s="32" t="s">
        <v/>
      </c>
      <c r="N2209" s="32" t="s">
        <v/>
      </c>
      <!--$VAR_NUOVA_CELLA_PREZZI$-->
    </row>
    <row r="2210" spans="1:16" ht="10.5" customHeight="1" thickTop="1" thickBot="1">
      <c r="B2210" s="32" t="s">
        <v/>
      </c>
      <c r="C2210" s="23" t="s">
        <v/>
      </c>
      <c r="D2210" s="23" t="s">
        <v>12157</v>
      </c>
      <c r="E2210" s="32">
        <v/>
      </c>
      <c r="F2210" s="33">
        <v/>
      </c>
      <c r="G2210" s="34">
        <v/>
      </c>
      <c r="H2210" s="35">
        <v/>
      </c>
      <c r="I2210" s="36">
        <f/>
        <v/>
      </c>
      <c r="J2210" s="32">
        <v/>
      </c>
      <c r="K2210" s="32">
        <f/>
        <v/>
      </c>
      <c r="L2210" s="32" t="s">
        <v/>
      </c>
      <c r="M2210" s="32" t="s">
        <v/>
      </c>
      <c r="N2210" s="32" t="s">
        <v/>
      </c>
      <!--$VAR_NUOVA_CELLA_PREZZI$-->
    </row>
    <row r="2211" spans="1:16" ht="10.5" customHeight="1" thickTop="1" thickBot="1">
      <c r="B2211" s="32" t="s">
        <v/>
      </c>
      <c r="C2211" s="23" t="s">
        <v/>
      </c>
      <c r="D2211" s="23" t="s">
        <v>12158</v>
      </c>
      <c r="E2211" s="32">
        <v/>
      </c>
      <c r="F2211" s="33">
        <v/>
      </c>
      <c r="G2211" s="34">
        <v/>
      </c>
      <c r="H2211" s="35">
        <v>0</v>
      </c>
      <c r="I2211" s="36">
        <f>ROUND(PRODUCT(E2211:H2211),2)</f>
        <v>0.00</v>
      </c>
      <c r="J2211" s="32">
        <v/>
      </c>
      <c r="K2211" s="32">
        <f/>
        <v/>
      </c>
      <c r="L2211" s="32" t="s">
        <v/>
      </c>
      <c r="M2211" s="32" t="s">
        <v/>
      </c>
      <c r="N2211" s="32" t="s">
        <v/>
      </c>
      <!--$VAR_NUOVA_CELLA_PREZZI$-->
    </row>
    <row r="2212" spans="1:16" ht="10.5" customHeight="1" thickTop="1" thickBot="1">
      <c r="B2212" s="32" t="s">
        <v/>
      </c>
      <c r="C2212" s="23" t="s">
        <v/>
      </c>
      <c r="D2212" s="23" t="s">
        <v>12165</v>
      </c>
      <c r="E2212" s="32">
        <v/>
      </c>
      <c r="F2212" s="33">
        <v>64.05</v>
      </c>
      <c r="G2212" s="34">
        <v>1.000</v>
      </c>
      <c r="H2212" s="35">
        <v>20.000</v>
      </c>
      <c r="I2212" s="36">
        <f>ROUND(PRODUCT(E2212:H2212),2)</f>
        <v>1281.00</v>
      </c>
      <c r="J2212" s="32">
        <v/>
      </c>
      <c r="K2212" s="32">
        <f/>
        <v/>
      </c>
      <c r="L2212" s="32" t="s">
        <v/>
      </c>
      <c r="M2212" s="32" t="s">
        <v/>
      </c>
      <c r="N2212" s="32" t="s">
        <v/>
      </c>
      <!--$VAR_NUOVA_CELLA_PREZZI$-->
    </row>
    <row r="2213" spans="1:16" ht="10.5" customHeight="1" thickTop="1" thickBot="1">
      <c r="B2213" s="32" t="s">
        <v/>
      </c>
      <c r="C2213" s="23" t="s">
        <v/>
      </c>
      <c r="D2213" s="32" t="s">
        <v/>
      </c>
      <c r="E2213" s="32">
        <v/>
      </c>
      <c r="F2213" s="33">
        <v/>
      </c>
      <c r="G2213" s="34">
        <v/>
      </c>
      <c r="H2213" s="35">
        <v/>
      </c>
      <c r="I2213" s="36">
        <f/>
        <v/>
      </c>
      <c r="J2213" s="32">
        <v/>
      </c>
      <c r="K2213" s="32">
        <f/>
        <v/>
      </c>
      <c r="L2213" s="32" t="s">
        <v/>
      </c>
      <c r="M2213" s="32" t="s">
        <v/>
      </c>
      <c r="N2213" s="32" t="s">
        <v>12172</v>
      </c>
      <!--$VAR_NUOVA_CELLA_PREZZI$-->
    </row>
    <row r="2214" spans="1:16" ht="10.5" customHeight="1" thickTop="1" thickBot="1">
      <c r="B2214" s="32" t="s">
        <v/>
      </c>
      <c r="C2214" s="23" t="s">
        <v/>
      </c>
      <c r="D2214" s="32" t="s">
        <v>12173</v>
      </c>
      <c r="E2214" s="32">
        <v/>
      </c>
      <c r="F2214" s="33">
        <v/>
      </c>
      <c r="G2214" s="34">
        <v/>
      </c>
      <c r="H2214" s="35">
        <v/>
      </c>
      <c r="I2214" s="36">
        <f>ROUND(SUM(I2210:I2213),2)</f>
        <v>1281.00</v>
      </c>
      <c r="J2214" s="32">
        <v>8.42</v>
      </c>
      <c r="K2214" s="32">
        <f>ROUND(PRODUCT(I2214:J2214),2)</f>
        <v>10786.02</v>
      </c>
      <c r="L2214" s="32" t="s">
        <v/>
      </c>
      <c r="M2214" s="32" t="s">
        <v/>
      </c>
      <c r="N2214" s="32" t="s">
        <v/>
      </c>
      <!--$VAR_NUOVA_CELLA_PREZZI$-->
    </row>
    <row r="2215" spans="1:16" ht="10.5" customHeight="1" thickTop="1" thickBot="1">
      <c r="B2215" s="32" t="s">
        <v/>
      </c>
      <c r="C2215" s="23" t="s">
        <v/>
      </c>
      <c r="D2215" s="32" t="s">
        <v>12179</v>
      </c>
      <c r="E2215" s="32">
        <v/>
      </c>
      <c r="F2215" s="33">
        <v/>
      </c>
      <c r="G2215" s="34">
        <v/>
      </c>
      <c r="H2215" s="35">
        <v/>
      </c>
      <c r="I2215" s="36">
        <f/>
        <v/>
      </c>
      <c r="J2215" s="32">
        <v/>
      </c>
      <c r="K2215" s="32">
        <f/>
        <v/>
      </c>
      <c r="L2215" s="32" t="s">
        <v/>
      </c>
      <c r="M2215" s="32" t="s">
        <v/>
      </c>
      <c r="N2215" s="32" t="s">
        <v/>
      </c>
      <!--$VAR_NUOVA_CELLA_PREZZI$-->
    </row>
    <row r="2216" spans="1:16" ht="66.3333333333333" customHeight="1" thickTop="1" thickBot="1">
      <c r="B2216" s="32" t="s">
        <v>12180</v>
      </c>
      <c r="C2216" s="23" t="s">
        <v>12181</v>
      </c>
      <c r="D2216" s="62" t="s">
        <v>12182</v>
      </c>
      <c r="E2216" s="32">
        <v/>
      </c>
      <c r="F2216" s="33">
        <v/>
      </c>
      <c r="G2216" s="34">
        <v/>
      </c>
      <c r="H2216" s="35">
        <v/>
      </c>
      <c r="I2216" s="36">
        <f/>
        <v/>
      </c>
      <c r="J2216" s="32">
        <v/>
      </c>
      <c r="K2216" s="32">
        <f/>
        <v/>
      </c>
      <c r="L2216" s="32" t="s">
        <v/>
      </c>
      <c r="M2216" s="32" t="s">
        <v/>
      </c>
      <c r="N2216" s="32" t="s">
        <v/>
      </c>
      <!--$VAR_NUOVA_CELLA_PREZZI$-->
    </row>
    <row r="2217" spans="1:16" ht="10.5" customHeight="1" thickTop="1" thickBot="1">
      <c r="B2217" s="32" t="s">
        <v/>
      </c>
      <c r="C2217" s="23" t="s">
        <v/>
      </c>
      <c r="D2217" s="23" t="s">
        <v>12183</v>
      </c>
      <c r="E2217" s="32">
        <v/>
      </c>
      <c r="F2217" s="33">
        <v/>
      </c>
      <c r="G2217" s="34">
        <v/>
      </c>
      <c r="H2217" s="35">
        <v/>
      </c>
      <c r="I2217" s="36">
        <f/>
        <v/>
      </c>
      <c r="J2217" s="32">
        <v/>
      </c>
      <c r="K2217" s="32">
        <f/>
        <v/>
      </c>
      <c r="L2217" s="32" t="s">
        <v/>
      </c>
      <c r="M2217" s="32" t="s">
        <v/>
      </c>
      <c r="N2217" s="32" t="s">
        <v/>
      </c>
      <!--$VAR_NUOVA_CELLA_PREZZI$-->
    </row>
    <row r="2218" spans="1:16" ht="10.5" customHeight="1" thickTop="1" thickBot="1">
      <c r="B2218" s="32" t="s">
        <v/>
      </c>
      <c r="C2218" s="23" t="s">
        <v/>
      </c>
      <c r="D2218" s="23" t="s">
        <v>12184</v>
      </c>
      <c r="E2218" s="32">
        <v/>
      </c>
      <c r="F2218" s="33">
        <v/>
      </c>
      <c r="G2218" s="34">
        <v/>
      </c>
      <c r="H2218" s="35">
        <v>0</v>
      </c>
      <c r="I2218" s="36">
        <f>ROUND(PRODUCT(E2218:H2218),2)</f>
        <v>0.00</v>
      </c>
      <c r="J2218" s="32">
        <v/>
      </c>
      <c r="K2218" s="32">
        <f/>
        <v/>
      </c>
      <c r="L2218" s="32" t="s">
        <v/>
      </c>
      <c r="M2218" s="32" t="s">
        <v/>
      </c>
      <c r="N2218" s="32" t="s">
        <v/>
      </c>
      <!--$VAR_NUOVA_CELLA_PREZZI$-->
    </row>
    <row r="2219" spans="1:16" ht="10.5" customHeight="1" thickTop="1" thickBot="1">
      <c r="B2219" s="32" t="s">
        <v/>
      </c>
      <c r="C2219" s="23" t="s">
        <v/>
      </c>
      <c r="D2219" s="23" t="s">
        <v>12191</v>
      </c>
      <c r="E2219" s="32">
        <v/>
      </c>
      <c r="F2219" s="33">
        <v/>
      </c>
      <c r="G2219" s="34">
        <v/>
      </c>
      <c r="H2219" s="35">
        <v>0</v>
      </c>
      <c r="I2219" s="36">
        <f>ROUND(PRODUCT(E2219:H2219),2)</f>
        <v>0.00</v>
      </c>
      <c r="J2219" s="32">
        <v/>
      </c>
      <c r="K2219" s="32">
        <f/>
        <v/>
      </c>
      <c r="L2219" s="32" t="s">
        <v/>
      </c>
      <c r="M2219" s="32" t="s">
        <v/>
      </c>
      <c r="N2219" s="32" t="s">
        <v/>
      </c>
      <!--$VAR_NUOVA_CELLA_PREZZI$-->
    </row>
    <row r="2220" spans="1:16" ht="10.5" customHeight="1" thickTop="1" thickBot="1">
      <c r="B2220" s="32" t="s">
        <v/>
      </c>
      <c r="C2220" s="23" t="s">
        <v/>
      </c>
      <c r="D2220" s="23" t="s">
        <v>12198</v>
      </c>
      <c r="E2220" s="32">
        <v/>
      </c>
      <c r="F2220" s="33">
        <v/>
      </c>
      <c r="G2220" s="34">
        <v/>
      </c>
      <c r="H2220" s="35">
        <v>0</v>
      </c>
      <c r="I2220" s="36">
        <f>ROUND(PRODUCT(E2220:H2220),2)</f>
        <v>0.00</v>
      </c>
      <c r="J2220" s="32">
        <v/>
      </c>
      <c r="K2220" s="32">
        <f/>
        <v/>
      </c>
      <c r="L2220" s="32" t="s">
        <v/>
      </c>
      <c r="M2220" s="32" t="s">
        <v/>
      </c>
      <c r="N2220" s="32" t="s">
        <v/>
      </c>
      <!--$VAR_NUOVA_CELLA_PREZZI$-->
    </row>
    <row r="2221" spans="1:16" ht="10.5" customHeight="1" thickTop="1" thickBot="1">
      <c r="B2221" s="32" t="s">
        <v/>
      </c>
      <c r="C2221" s="23" t="s">
        <v/>
      </c>
      <c r="D2221" s="23" t="s">
        <v>12205</v>
      </c>
      <c r="E2221" s="32">
        <v/>
      </c>
      <c r="F2221" s="33">
        <v>23.55</v>
      </c>
      <c r="G2221" s="34">
        <v/>
      </c>
      <c r="H2221" s="35">
        <v>2.680</v>
      </c>
      <c r="I2221" s="36">
        <f>ROUND(PRODUCT(E2221:H2221),2)</f>
        <v>63.11</v>
      </c>
      <c r="J2221" s="32">
        <v/>
      </c>
      <c r="K2221" s="32">
        <f/>
        <v/>
      </c>
      <c r="L2221" s="32" t="s">
        <v/>
      </c>
      <c r="M2221" s="32" t="s">
        <v/>
      </c>
      <c r="N2221" s="32" t="s">
        <v/>
      </c>
      <!--$VAR_NUOVA_CELLA_PREZZI$-->
    </row>
    <row r="2222" spans="1:16" ht="10.5" customHeight="1" thickTop="1" thickBot="1">
      <c r="B2222" s="32" t="s">
        <v/>
      </c>
      <c r="C2222" s="23" t="s">
        <v/>
      </c>
      <c r="D2222" s="23" t="s">
        <v>12212</v>
      </c>
      <c r="E2222" s="32">
        <v/>
      </c>
      <c r="F2222" s="33">
        <v/>
      </c>
      <c r="G2222" s="34">
        <v/>
      </c>
      <c r="H2222" s="35">
        <v>0</v>
      </c>
      <c r="I2222" s="36">
        <f>ROUND(PRODUCT(E2222:H2222),2)</f>
        <v>0.00</v>
      </c>
      <c r="J2222" s="32">
        <v/>
      </c>
      <c r="K2222" s="32">
        <f/>
        <v/>
      </c>
      <c r="L2222" s="32" t="s">
        <v/>
      </c>
      <c r="M2222" s="32" t="s">
        <v/>
      </c>
      <c r="N2222" s="32" t="s">
        <v/>
      </c>
      <!--$VAR_NUOVA_CELLA_PREZZI$-->
    </row>
    <row r="2223" spans="1:16" ht="10.5" customHeight="1" thickTop="1" thickBot="1">
      <c r="B2223" s="32" t="s">
        <v/>
      </c>
      <c r="C2223" s="23" t="s">
        <v/>
      </c>
      <c r="D2223" s="23" t="s">
        <v>12219</v>
      </c>
      <c r="E2223" s="32">
        <v/>
      </c>
      <c r="F2223" s="33">
        <v>23.32</v>
      </c>
      <c r="G2223" s="34">
        <v/>
      </c>
      <c r="H2223" s="35">
        <v>2.680</v>
      </c>
      <c r="I2223" s="36">
        <f>ROUND(PRODUCT(E2223:H2223),2)</f>
        <v>62.50</v>
      </c>
      <c r="J2223" s="32">
        <v/>
      </c>
      <c r="K2223" s="32">
        <f/>
        <v/>
      </c>
      <c r="L2223" s="32" t="s">
        <v/>
      </c>
      <c r="M2223" s="32" t="s">
        <v/>
      </c>
      <c r="N2223" s="32" t="s">
        <v/>
      </c>
      <!--$VAR_NUOVA_CELLA_PREZZI$-->
    </row>
    <row r="2224" spans="1:16" ht="10.5" customHeight="1" thickTop="1" thickBot="1">
      <c r="B2224" s="32" t="s">
        <v/>
      </c>
      <c r="C2224" s="23" t="s">
        <v/>
      </c>
      <c r="D2224" s="23" t="s">
        <v>12226</v>
      </c>
      <c r="E2224" s="32">
        <v/>
      </c>
      <c r="F2224" s="33">
        <v/>
      </c>
      <c r="G2224" s="34">
        <v/>
      </c>
      <c r="H2224" s="35">
        <v>0</v>
      </c>
      <c r="I2224" s="36">
        <f>ROUND(PRODUCT(E2224:H2224),2)</f>
        <v>0.00</v>
      </c>
      <c r="J2224" s="32">
        <v/>
      </c>
      <c r="K2224" s="32">
        <f/>
        <v/>
      </c>
      <c r="L2224" s="32" t="s">
        <v/>
      </c>
      <c r="M2224" s="32" t="s">
        <v/>
      </c>
      <c r="N2224" s="32" t="s">
        <v/>
      </c>
      <!--$VAR_NUOVA_CELLA_PREZZI$-->
    </row>
    <row r="2225" spans="1:16" ht="10.5" customHeight="1" thickTop="1" thickBot="1">
      <c r="B2225" s="32" t="s">
        <v/>
      </c>
      <c r="C2225" s="23" t="s">
        <v/>
      </c>
      <c r="D2225" s="23" t="s">
        <v>12233</v>
      </c>
      <c r="E2225" s="32">
        <v/>
      </c>
      <c r="F2225" s="33">
        <v>23.50</v>
      </c>
      <c r="G2225" s="34">
        <v/>
      </c>
      <c r="H2225" s="35">
        <v>2.680</v>
      </c>
      <c r="I2225" s="36">
        <f>ROUND(PRODUCT(E2225:H2225),2)</f>
        <v>62.98</v>
      </c>
      <c r="J2225" s="32">
        <v/>
      </c>
      <c r="K2225" s="32">
        <f/>
        <v/>
      </c>
      <c r="L2225" s="32" t="s">
        <v/>
      </c>
      <c r="M2225" s="32" t="s">
        <v/>
      </c>
      <c r="N2225" s="32" t="s">
        <v/>
      </c>
      <!--$VAR_NUOVA_CELLA_PREZZI$-->
    </row>
    <row r="2226" spans="1:16" ht="10.5" customHeight="1" thickTop="1" thickBot="1">
      <c r="B2226" s="32" t="s">
        <v/>
      </c>
      <c r="C2226" s="23" t="s">
        <v/>
      </c>
      <c r="D2226" s="23" t="s">
        <v>12240</v>
      </c>
      <c r="E2226" s="32">
        <v/>
      </c>
      <c r="F2226" s="33">
        <v/>
      </c>
      <c r="G2226" s="34">
        <v/>
      </c>
      <c r="H2226" s="35">
        <v>0</v>
      </c>
      <c r="I2226" s="36">
        <f>ROUND(PRODUCT(E2226:H2226),2)</f>
        <v>0.00</v>
      </c>
      <c r="J2226" s="32">
        <v/>
      </c>
      <c r="K2226" s="32">
        <f/>
        <v/>
      </c>
      <c r="L2226" s="32" t="s">
        <v/>
      </c>
      <c r="M2226" s="32" t="s">
        <v/>
      </c>
      <c r="N2226" s="32" t="s">
        <v/>
      </c>
      <!--$VAR_NUOVA_CELLA_PREZZI$-->
    </row>
    <row r="2227" spans="1:16" ht="10.5" customHeight="1" thickTop="1" thickBot="1">
      <c r="B2227" s="32" t="s">
        <v/>
      </c>
      <c r="C2227" s="23" t="s">
        <v/>
      </c>
      <c r="D2227" s="23" t="s">
        <v>12247</v>
      </c>
      <c r="E2227" s="32">
        <v/>
      </c>
      <c r="F2227" s="33">
        <v>23.07</v>
      </c>
      <c r="G2227" s="34">
        <v/>
      </c>
      <c r="H2227" s="35">
        <v>2.680</v>
      </c>
      <c r="I2227" s="36">
        <f>ROUND(PRODUCT(E2227:H2227),2)</f>
        <v>61.83</v>
      </c>
      <c r="J2227" s="32">
        <v/>
      </c>
      <c r="K2227" s="32">
        <f/>
        <v/>
      </c>
      <c r="L2227" s="32" t="s">
        <v/>
      </c>
      <c r="M2227" s="32" t="s">
        <v/>
      </c>
      <c r="N2227" s="32" t="s">
        <v/>
      </c>
      <!--$VAR_NUOVA_CELLA_PREZZI$-->
    </row>
    <row r="2228" spans="1:16" ht="10.5" customHeight="1" thickTop="1" thickBot="1">
      <c r="B2228" s="32" t="s">
        <v/>
      </c>
      <c r="C2228" s="23" t="s">
        <v/>
      </c>
      <c r="D2228" s="23" t="s">
        <v>12254</v>
      </c>
      <c r="E2228" s="32">
        <v/>
      </c>
      <c r="F2228" s="33">
        <v/>
      </c>
      <c r="G2228" s="34">
        <v/>
      </c>
      <c r="H2228" s="35">
        <v>0</v>
      </c>
      <c r="I2228" s="36">
        <f>ROUND(PRODUCT(E2228:H2228),2)</f>
        <v>0.00</v>
      </c>
      <c r="J2228" s="32">
        <v/>
      </c>
      <c r="K2228" s="32">
        <f/>
        <v/>
      </c>
      <c r="L2228" s="32" t="s">
        <v/>
      </c>
      <c r="M2228" s="32" t="s">
        <v/>
      </c>
      <c r="N2228" s="32" t="s">
        <v/>
      </c>
      <!--$VAR_NUOVA_CELLA_PREZZI$-->
    </row>
    <row r="2229" spans="1:16" ht="10.5" customHeight="1" thickTop="1" thickBot="1">
      <c r="B2229" s="32" t="s">
        <v/>
      </c>
      <c r="C2229" s="23" t="s">
        <v/>
      </c>
      <c r="D2229" s="23" t="s">
        <v>12261</v>
      </c>
      <c r="E2229" s="32">
        <v/>
      </c>
      <c r="F2229" s="33">
        <v/>
      </c>
      <c r="G2229" s="34">
        <v/>
      </c>
      <c r="H2229" s="35">
        <v>0</v>
      </c>
      <c r="I2229" s="36">
        <f>ROUND(PRODUCT(E2229:H2229),2)</f>
        <v>0.00</v>
      </c>
      <c r="J2229" s="32">
        <v/>
      </c>
      <c r="K2229" s="32">
        <f/>
        <v/>
      </c>
      <c r="L2229" s="32" t="s">
        <v/>
      </c>
      <c r="M2229" s="32" t="s">
        <v/>
      </c>
      <c r="N2229" s="32" t="s">
        <v/>
      </c>
      <!--$VAR_NUOVA_CELLA_PREZZI$-->
    </row>
    <row r="2230" spans="1:16" ht="10.5" customHeight="1" thickTop="1" thickBot="1">
      <c r="B2230" s="32" t="s">
        <v/>
      </c>
      <c r="C2230" s="23" t="s">
        <v/>
      </c>
      <c r="D2230" s="23" t="s">
        <v>12268</v>
      </c>
      <c r="E2230" s="32">
        <v/>
      </c>
      <c r="F2230" s="33">
        <v/>
      </c>
      <c r="G2230" s="34">
        <v/>
      </c>
      <c r="H2230" s="35">
        <v>0</v>
      </c>
      <c r="I2230" s="36">
        <f>ROUND(PRODUCT(E2230:H2230),2)</f>
        <v>0.00</v>
      </c>
      <c r="J2230" s="32">
        <v/>
      </c>
      <c r="K2230" s="32">
        <f/>
        <v/>
      </c>
      <c r="L2230" s="32" t="s">
        <v/>
      </c>
      <c r="M2230" s="32" t="s">
        <v/>
      </c>
      <c r="N2230" s="32" t="s">
        <v/>
      </c>
      <!--$VAR_NUOVA_CELLA_PREZZI$-->
    </row>
    <row r="2231" spans="1:16" ht="10.5" customHeight="1" thickTop="1" thickBot="1">
      <c r="B2231" s="32" t="s">
        <v/>
      </c>
      <c r="C2231" s="23" t="s">
        <v/>
      </c>
      <c r="D2231" s="23" t="s">
        <v>12275</v>
      </c>
      <c r="E2231" s="32">
        <v/>
      </c>
      <c r="F2231" s="33">
        <v>21.86</v>
      </c>
      <c r="G2231" s="34">
        <v/>
      </c>
      <c r="H2231" s="35">
        <v>1.770</v>
      </c>
      <c r="I2231" s="36">
        <f>ROUND(PRODUCT(E2231:H2231),2)</f>
        <v>38.69</v>
      </c>
      <c r="J2231" s="32">
        <v/>
      </c>
      <c r="K2231" s="32">
        <f/>
        <v/>
      </c>
      <c r="L2231" s="32" t="s">
        <v/>
      </c>
      <c r="M2231" s="32" t="s">
        <v/>
      </c>
      <c r="N2231" s="32" t="s">
        <v/>
      </c>
      <!--$VAR_NUOVA_CELLA_PREZZI$-->
    </row>
    <row r="2232" spans="1:16" ht="10.5" customHeight="1" thickTop="1" thickBot="1">
      <c r="B2232" s="32" t="s">
        <v/>
      </c>
      <c r="C2232" s="23" t="s">
        <v/>
      </c>
      <c r="D2232" s="23" t="s">
        <v>12282</v>
      </c>
      <c r="E2232" s="32">
        <v/>
      </c>
      <c r="F2232" s="33">
        <v/>
      </c>
      <c r="G2232" s="34">
        <v/>
      </c>
      <c r="H2232" s="35">
        <v>0</v>
      </c>
      <c r="I2232" s="36">
        <f>ROUND(PRODUCT(E2232:H2232),2)</f>
        <v>0.00</v>
      </c>
      <c r="J2232" s="32">
        <v/>
      </c>
      <c r="K2232" s="32">
        <f/>
        <v/>
      </c>
      <c r="L2232" s="32" t="s">
        <v/>
      </c>
      <c r="M2232" s="32" t="s">
        <v/>
      </c>
      <c r="N2232" s="32" t="s">
        <v/>
      </c>
      <!--$VAR_NUOVA_CELLA_PREZZI$-->
    </row>
    <row r="2233" spans="1:16" ht="10.5" customHeight="1" thickTop="1" thickBot="1">
      <c r="B2233" s="32" t="s">
        <v/>
      </c>
      <c r="C2233" s="23" t="s">
        <v/>
      </c>
      <c r="D2233" s="23" t="s">
        <v>12289</v>
      </c>
      <c r="E2233" s="32">
        <v/>
      </c>
      <c r="F2233" s="33">
        <v>22.02</v>
      </c>
      <c r="G2233" s="34">
        <v/>
      </c>
      <c r="H2233" s="35">
        <v>1.770</v>
      </c>
      <c r="I2233" s="36">
        <f>ROUND(PRODUCT(E2233:H2233),2)</f>
        <v>38.98</v>
      </c>
      <c r="J2233" s="32">
        <v/>
      </c>
      <c r="K2233" s="32">
        <f/>
        <v/>
      </c>
      <c r="L2233" s="32" t="s">
        <v/>
      </c>
      <c r="M2233" s="32" t="s">
        <v/>
      </c>
      <c r="N2233" s="32" t="s">
        <v/>
      </c>
      <!--$VAR_NUOVA_CELLA_PREZZI$-->
    </row>
    <row r="2234" spans="1:16" ht="10.5" customHeight="1" thickTop="1" thickBot="1">
      <c r="B2234" s="32" t="s">
        <v/>
      </c>
      <c r="C2234" s="23" t="s">
        <v/>
      </c>
      <c r="D2234" s="23" t="s">
        <v>12296</v>
      </c>
      <c r="E2234" s="32">
        <v/>
      </c>
      <c r="F2234" s="33">
        <v/>
      </c>
      <c r="G2234" s="34">
        <v/>
      </c>
      <c r="H2234" s="35">
        <v>0</v>
      </c>
      <c r="I2234" s="36">
        <f>ROUND(PRODUCT(E2234:H2234),2)</f>
        <v>0.00</v>
      </c>
      <c r="J2234" s="32">
        <v/>
      </c>
      <c r="K2234" s="32">
        <f/>
        <v/>
      </c>
      <c r="L2234" s="32" t="s">
        <v/>
      </c>
      <c r="M2234" s="32" t="s">
        <v/>
      </c>
      <c r="N2234" s="32" t="s">
        <v/>
      </c>
      <!--$VAR_NUOVA_CELLA_PREZZI$-->
    </row>
    <row r="2235" spans="1:16" ht="10.5" customHeight="1" thickTop="1" thickBot="1">
      <c r="B2235" s="32" t="s">
        <v/>
      </c>
      <c r="C2235" s="23" t="s">
        <v/>
      </c>
      <c r="D2235" s="23" t="s">
        <v>12303</v>
      </c>
      <c r="E2235" s="32">
        <v/>
      </c>
      <c r="F2235" s="33">
        <v>22.63</v>
      </c>
      <c r="G2235" s="34">
        <v/>
      </c>
      <c r="H2235" s="35">
        <v>1.770</v>
      </c>
      <c r="I2235" s="36">
        <f>ROUND(PRODUCT(E2235:H2235),2)</f>
        <v>40.06</v>
      </c>
      <c r="J2235" s="32">
        <v/>
      </c>
      <c r="K2235" s="32">
        <f/>
        <v/>
      </c>
      <c r="L2235" s="32" t="s">
        <v/>
      </c>
      <c r="M2235" s="32" t="s">
        <v/>
      </c>
      <c r="N2235" s="32" t="s">
        <v/>
      </c>
      <!--$VAR_NUOVA_CELLA_PREZZI$-->
    </row>
    <row r="2236" spans="1:16" ht="10.5" customHeight="1" thickTop="1" thickBot="1">
      <c r="B2236" s="32" t="s">
        <v/>
      </c>
      <c r="C2236" s="23" t="s">
        <v/>
      </c>
      <c r="D2236" s="23" t="s">
        <v>12310</v>
      </c>
      <c r="E2236" s="32">
        <v/>
      </c>
      <c r="F2236" s="33">
        <v/>
      </c>
      <c r="G2236" s="34">
        <v/>
      </c>
      <c r="H2236" s="35">
        <v>0</v>
      </c>
      <c r="I2236" s="36">
        <f>ROUND(PRODUCT(E2236:H2236),2)</f>
        <v>0.00</v>
      </c>
      <c r="J2236" s="32">
        <v/>
      </c>
      <c r="K2236" s="32">
        <f/>
        <v/>
      </c>
      <c r="L2236" s="32" t="s">
        <v/>
      </c>
      <c r="M2236" s="32" t="s">
        <v/>
      </c>
      <c r="N2236" s="32" t="s">
        <v/>
      </c>
      <!--$VAR_NUOVA_CELLA_PREZZI$-->
    </row>
    <row r="2237" spans="1:16" ht="10.5" customHeight="1" thickTop="1" thickBot="1">
      <c r="B2237" s="32" t="s">
        <v/>
      </c>
      <c r="C2237" s="23" t="s">
        <v/>
      </c>
      <c r="D2237" s="23" t="s">
        <v>12317</v>
      </c>
      <c r="E2237" s="32">
        <v/>
      </c>
      <c r="F2237" s="33">
        <v>22.47</v>
      </c>
      <c r="G2237" s="34">
        <v/>
      </c>
      <c r="H2237" s="35">
        <v>1.770</v>
      </c>
      <c r="I2237" s="36">
        <f>ROUND(PRODUCT(E2237:H2237),2)</f>
        <v>39.77</v>
      </c>
      <c r="J2237" s="32">
        <v/>
      </c>
      <c r="K2237" s="32">
        <f/>
        <v/>
      </c>
      <c r="L2237" s="32" t="s">
        <v/>
      </c>
      <c r="M2237" s="32" t="s">
        <v/>
      </c>
      <c r="N2237" s="32" t="s">
        <v/>
      </c>
      <!--$VAR_NUOVA_CELLA_PREZZI$-->
    </row>
    <row r="2238" spans="1:16" ht="10.5" customHeight="1" thickTop="1" thickBot="1">
      <c r="B2238" s="32" t="s">
        <v/>
      </c>
      <c r="C2238" s="23" t="s">
        <v/>
      </c>
      <c r="D2238" s="32" t="s">
        <v/>
      </c>
      <c r="E2238" s="32">
        <v/>
      </c>
      <c r="F2238" s="33">
        <v/>
      </c>
      <c r="G2238" s="34">
        <v/>
      </c>
      <c r="H2238" s="35">
        <v/>
      </c>
      <c r="I2238" s="36">
        <f/>
        <v/>
      </c>
      <c r="J2238" s="32">
        <v/>
      </c>
      <c r="K2238" s="32">
        <f/>
        <v/>
      </c>
      <c r="L2238" s="32" t="s">
        <v/>
      </c>
      <c r="M2238" s="32" t="s">
        <v/>
      </c>
      <c r="N2238" s="32" t="s">
        <v>12324</v>
      </c>
      <!--$VAR_NUOVA_CELLA_PREZZI$-->
    </row>
    <row r="2239" spans="1:16" ht="10.5" customHeight="1" thickTop="1" thickBot="1">
      <c r="B2239" s="32" t="s">
        <v/>
      </c>
      <c r="C2239" s="23" t="s">
        <v/>
      </c>
      <c r="D2239" s="32" t="s">
        <v>12325</v>
      </c>
      <c r="E2239" s="32">
        <v/>
      </c>
      <c r="F2239" s="33">
        <v/>
      </c>
      <c r="G2239" s="34">
        <v/>
      </c>
      <c r="H2239" s="35">
        <v/>
      </c>
      <c r="I2239" s="36">
        <f>ROUND(SUM(I2217:I2238),2)</f>
        <v>407.92</v>
      </c>
      <c r="J2239" s="32">
        <v>24.60</v>
      </c>
      <c r="K2239" s="32">
        <f>ROUND(PRODUCT(I2239:J2239),2)</f>
        <v>10034.83</v>
      </c>
      <c r="L2239" s="32" t="s">
        <v/>
      </c>
      <c r="M2239" s="32" t="s">
        <v/>
      </c>
      <c r="N2239" s="32" t="s">
        <v/>
      </c>
      <!--$VAR_NUOVA_CELLA_PREZZI$-->
    </row>
    <row r="2240" spans="1:16" ht="10.5" customHeight="1" thickTop="1" thickBot="1">
      <c r="B2240" s="32" t="s">
        <v/>
      </c>
      <c r="C2240" s="23" t="s">
        <v/>
      </c>
      <c r="D2240" s="32" t="s">
        <v>12331</v>
      </c>
      <c r="E2240" s="32">
        <v/>
      </c>
      <c r="F2240" s="33">
        <v/>
      </c>
      <c r="G2240" s="34">
        <v/>
      </c>
      <c r="H2240" s="35">
        <v/>
      </c>
      <c r="I2240" s="36">
        <f/>
        <v/>
      </c>
      <c r="J2240" s="32">
        <v/>
      </c>
      <c r="K2240" s="32">
        <f/>
        <v/>
      </c>
      <c r="L2240" s="32" t="s">
        <v/>
      </c>
      <c r="M2240" s="32" t="s">
        <v/>
      </c>
      <c r="N2240" s="32" t="s">
        <v/>
      </c>
      <!--$VAR_NUOVA_CELLA_PREZZI$-->
    </row>
    <row r="2241" spans="1:16" ht="143.5" customHeight="1" thickTop="1" thickBot="1">
      <c r="B2241" s="32" t="s">
        <v>12332</v>
      </c>
      <c r="C2241" s="23" t="s">
        <v>12333</v>
      </c>
      <c r="D2241" s="62" t="s">
        <v>12334</v>
      </c>
      <c r="E2241" s="32">
        <v/>
      </c>
      <c r="F2241" s="33">
        <v/>
      </c>
      <c r="G2241" s="34">
        <v/>
      </c>
      <c r="H2241" s="35">
        <v/>
      </c>
      <c r="I2241" s="36">
        <f/>
        <v/>
      </c>
      <c r="J2241" s="32">
        <v/>
      </c>
      <c r="K2241" s="32">
        <f/>
        <v/>
      </c>
      <c r="L2241" s="32" t="s">
        <v/>
      </c>
      <c r="M2241" s="32" t="s">
        <v/>
      </c>
      <c r="N2241" s="32" t="s">
        <v/>
      </c>
      <!--$VAR_NUOVA_CELLA_PREZZI$-->
    </row>
    <row r="2242" spans="1:16" ht="10.5" customHeight="1" thickTop="1" thickBot="1">
      <c r="B2242" s="32" t="s">
        <v/>
      </c>
      <c r="C2242" s="23" t="s">
        <v/>
      </c>
      <c r="D2242" s="23" t="s">
        <v>12335</v>
      </c>
      <c r="E2242" s="32">
        <v/>
      </c>
      <c r="F2242" s="33">
        <v/>
      </c>
      <c r="G2242" s="34">
        <v/>
      </c>
      <c r="H2242" s="35">
        <v/>
      </c>
      <c r="I2242" s="36">
        <f/>
        <v/>
      </c>
      <c r="J2242" s="32">
        <v/>
      </c>
      <c r="K2242" s="32">
        <f/>
        <v/>
      </c>
      <c r="L2242" s="32" t="s">
        <v/>
      </c>
      <c r="M2242" s="32" t="s">
        <v/>
      </c>
      <c r="N2242" s="32" t="s">
        <v/>
      </c>
      <!--$VAR_NUOVA_CELLA_PREZZI$-->
    </row>
    <row r="2243" spans="1:16" ht="10.5" customHeight="1" thickTop="1" thickBot="1">
      <c r="B2243" s="32" t="s">
        <v/>
      </c>
      <c r="C2243" s="23" t="s">
        <v/>
      </c>
      <c r="D2243" s="23" t="s">
        <v>12336</v>
      </c>
      <c r="E2243" s="32">
        <v/>
      </c>
      <c r="F2243" s="33">
        <v/>
      </c>
      <c r="G2243" s="34">
        <v/>
      </c>
      <c r="H2243" s="35">
        <v>0</v>
      </c>
      <c r="I2243" s="36">
        <f>ROUND(PRODUCT(E2243:H2243),2)</f>
        <v>0.00</v>
      </c>
      <c r="J2243" s="32">
        <v/>
      </c>
      <c r="K2243" s="32">
        <f/>
        <v/>
      </c>
      <c r="L2243" s="32" t="s">
        <v/>
      </c>
      <c r="M2243" s="32" t="s">
        <v/>
      </c>
      <c r="N2243" s="32" t="s">
        <v/>
      </c>
      <!--$VAR_NUOVA_CELLA_PREZZI$-->
    </row>
    <row r="2244" spans="1:16" ht="10.5" customHeight="1" thickTop="1" thickBot="1">
      <c r="B2244" s="32" t="s">
        <v/>
      </c>
      <c r="C2244" s="23" t="s">
        <v/>
      </c>
      <c r="D2244" s="23" t="s">
        <v>12343</v>
      </c>
      <c r="E2244" s="32">
        <v>1.00</v>
      </c>
      <c r="F2244" s="33">
        <v/>
      </c>
      <c r="G2244" s="34">
        <v/>
      </c>
      <c r="H2244" s="35">
        <v/>
      </c>
      <c r="I2244" s="36">
        <f>ROUND(PRODUCT(E2244:H2244),2)</f>
        <v>1.00</v>
      </c>
      <c r="J2244" s="32">
        <v/>
      </c>
      <c r="K2244" s="32">
        <f/>
        <v/>
      </c>
      <c r="L2244" s="32" t="s">
        <v/>
      </c>
      <c r="M2244" s="32" t="s">
        <v/>
      </c>
      <c r="N2244" s="32" t="s">
        <v/>
      </c>
      <!--$VAR_NUOVA_CELLA_PREZZI$-->
    </row>
    <row r="2245" spans="1:16" ht="10.5" customHeight="1" thickTop="1" thickBot="1">
      <c r="B2245" s="32" t="s">
        <v/>
      </c>
      <c r="C2245" s="23" t="s">
        <v/>
      </c>
      <c r="D2245" s="32" t="s">
        <v/>
      </c>
      <c r="E2245" s="32">
        <v/>
      </c>
      <c r="F2245" s="33">
        <v/>
      </c>
      <c r="G2245" s="34">
        <v/>
      </c>
      <c r="H2245" s="35">
        <v/>
      </c>
      <c r="I2245" s="36">
        <f/>
        <v/>
      </c>
      <c r="J2245" s="32">
        <v/>
      </c>
      <c r="K2245" s="32">
        <f/>
        <v/>
      </c>
      <c r="L2245" s="32" t="s">
        <v/>
      </c>
      <c r="M2245" s="32" t="s">
        <v/>
      </c>
      <c r="N2245" s="32" t="s">
        <v>12350</v>
      </c>
      <!--$VAR_NUOVA_CELLA_PREZZI$-->
    </row>
    <row r="2246" spans="1:16" ht="10.5" customHeight="1" thickTop="1" thickBot="1">
      <c r="B2246" s="32" t="s">
        <v/>
      </c>
      <c r="C2246" s="23" t="s">
        <v/>
      </c>
      <c r="D2246" s="32" t="s">
        <v>12351</v>
      </c>
      <c r="E2246" s="32">
        <v/>
      </c>
      <c r="F2246" s="33">
        <v/>
      </c>
      <c r="G2246" s="34">
        <v/>
      </c>
      <c r="H2246" s="35">
        <v/>
      </c>
      <c r="I2246" s="36">
        <f>ROUND(SUM(I2242:I2245),2)</f>
        <v>1.00</v>
      </c>
      <c r="J2246" s="32">
        <v>351.47</v>
      </c>
      <c r="K2246" s="32">
        <f>ROUND(PRODUCT(I2246:J2246),2)</f>
        <v>351.47</v>
      </c>
      <c r="L2246" s="32" t="s">
        <v/>
      </c>
      <c r="M2246" s="32" t="s">
        <v/>
      </c>
      <c r="N2246" s="32" t="s">
        <v/>
      </c>
      <!--$VAR_NUOVA_CELLA_PREZZI$-->
    </row>
    <row r="2247" spans="1:16" ht="10.5" customHeight="1" thickTop="1" thickBot="1">
      <c r="B2247" s="32" t="s">
        <v/>
      </c>
      <c r="C2247" s="23" t="s">
        <v/>
      </c>
      <c r="D2247" s="32" t="s">
        <v>12357</v>
      </c>
      <c r="E2247" s="32">
        <v/>
      </c>
      <c r="F2247" s="33">
        <v/>
      </c>
      <c r="G2247" s="34">
        <v/>
      </c>
      <c r="H2247" s="35">
        <v/>
      </c>
      <c r="I2247" s="36">
        <f/>
        <v/>
      </c>
      <c r="J2247" s="32">
        <v/>
      </c>
      <c r="K2247" s="32">
        <f/>
        <v/>
      </c>
      <c r="L2247" s="32" t="s">
        <v/>
      </c>
      <c r="M2247" s="32" t="s">
        <v/>
      </c>
      <c r="N2247" s="32" t="s">
        <v/>
      </c>
      <!--$VAR_NUOVA_CELLA_PREZZI$-->
    </row>
    <row r="2248" spans="1:16" ht="38.1666666666667" customHeight="1" thickTop="1" thickBot="1">
      <c r="B2248" s="32" t="s">
        <v>12358</v>
      </c>
      <c r="C2248" s="23" t="s">
        <v>12359</v>
      </c>
      <c r="D2248" s="62" t="s">
        <v>12360</v>
      </c>
      <c r="E2248" s="32">
        <v/>
      </c>
      <c r="F2248" s="33">
        <v/>
      </c>
      <c r="G2248" s="34">
        <v/>
      </c>
      <c r="H2248" s="35">
        <v/>
      </c>
      <c r="I2248" s="36">
        <f/>
        <v/>
      </c>
      <c r="J2248" s="32">
        <v/>
      </c>
      <c r="K2248" s="32">
        <f/>
        <v/>
      </c>
      <c r="L2248" s="32" t="s">
        <v/>
      </c>
      <c r="M2248" s="32" t="s">
        <v/>
      </c>
      <c r="N2248" s="32" t="s">
        <v/>
      </c>
      <!--$VAR_NUOVA_CELLA_PREZZI$-->
    </row>
    <row r="2249" spans="1:16" ht="10.5" customHeight="1" thickTop="1" thickBot="1">
      <c r="B2249" s="32" t="s">
        <v/>
      </c>
      <c r="C2249" s="23" t="s">
        <v/>
      </c>
      <c r="D2249" s="23" t="s">
        <v>12361</v>
      </c>
      <c r="E2249" s="32">
        <v/>
      </c>
      <c r="F2249" s="33">
        <v/>
      </c>
      <c r="G2249" s="34">
        <v/>
      </c>
      <c r="H2249" s="35">
        <v/>
      </c>
      <c r="I2249" s="36">
        <f/>
        <v/>
      </c>
      <c r="J2249" s="32">
        <v/>
      </c>
      <c r="K2249" s="32">
        <f/>
        <v/>
      </c>
      <c r="L2249" s="32" t="s">
        <v/>
      </c>
      <c r="M2249" s="32" t="s">
        <v/>
      </c>
      <c r="N2249" s="32" t="s">
        <v/>
      </c>
      <!--$VAR_NUOVA_CELLA_PREZZI$-->
    </row>
    <row r="2250" spans="1:16" ht="10.5" customHeight="1" thickTop="1" thickBot="1">
      <c r="B2250" s="32" t="s">
        <v/>
      </c>
      <c r="C2250" s="23" t="s">
        <v/>
      </c>
      <c r="D2250" s="23" t="s">
        <v>12362</v>
      </c>
      <c r="E2250" s="32">
        <v/>
      </c>
      <c r="F2250" s="33">
        <v/>
      </c>
      <c r="G2250" s="34">
        <v/>
      </c>
      <c r="H2250" s="35">
        <v/>
      </c>
      <c r="I2250" s="36">
        <f>ROUND(PRODUCT(E2250:H2250,1.00),2)</f>
        <v>1.00</v>
      </c>
      <c r="J2250" s="32">
        <v/>
      </c>
      <c r="K2250" s="32">
        <f/>
        <v/>
      </c>
      <c r="L2250" s="32" t="s">
        <v/>
      </c>
      <c r="M2250" s="32" t="s">
        <v/>
      </c>
      <c r="N2250" s="32" t="s">
        <v/>
      </c>
      <!--$VAR_NUOVA_CELLA_PREZZI$-->
    </row>
    <row r="2251" spans="1:16" ht="10.5" customHeight="1" thickTop="1" thickBot="1">
      <c r="B2251" s="32" t="s">
        <v/>
      </c>
      <c r="C2251" s="23" t="s">
        <v/>
      </c>
      <c r="D2251" s="23" t="s">
        <v>12369</v>
      </c>
      <c r="E2251" s="32">
        <v/>
      </c>
      <c r="F2251" s="33">
        <v/>
      </c>
      <c r="G2251" s="34">
        <v/>
      </c>
      <c r="H2251" s="35">
        <v/>
      </c>
      <c r="I2251" s="36">
        <f>ROUND(PRODUCT(E2251:H2251,1.00),2)</f>
        <v>1.00</v>
      </c>
      <c r="J2251" s="32">
        <v/>
      </c>
      <c r="K2251" s="32">
        <f/>
        <v/>
      </c>
      <c r="L2251" s="32" t="s">
        <v/>
      </c>
      <c r="M2251" s="32" t="s">
        <v/>
      </c>
      <c r="N2251" s="32" t="s">
        <v/>
      </c>
      <!--$VAR_NUOVA_CELLA_PREZZI$-->
    </row>
    <row r="2252" spans="1:16" ht="10.5" customHeight="1" thickTop="1" thickBot="1">
      <c r="B2252" s="32" t="s">
        <v/>
      </c>
      <c r="C2252" s="23" t="s">
        <v/>
      </c>
      <c r="D2252" s="32" t="s">
        <v/>
      </c>
      <c r="E2252" s="32">
        <v/>
      </c>
      <c r="F2252" s="33">
        <v/>
      </c>
      <c r="G2252" s="34">
        <v/>
      </c>
      <c r="H2252" s="35">
        <v/>
      </c>
      <c r="I2252" s="36">
        <f/>
        <v/>
      </c>
      <c r="J2252" s="32">
        <v/>
      </c>
      <c r="K2252" s="32">
        <f/>
        <v/>
      </c>
      <c r="L2252" s="32" t="s">
        <v/>
      </c>
      <c r="M2252" s="32" t="s">
        <v/>
      </c>
      <c r="N2252" s="32" t="s">
        <v>12376</v>
      </c>
      <!--$VAR_NUOVA_CELLA_PREZZI$-->
    </row>
    <row r="2253" spans="1:16" ht="10.5" customHeight="1" thickTop="1" thickBot="1">
      <c r="B2253" s="32" t="s">
        <v/>
      </c>
      <c r="C2253" s="23" t="s">
        <v/>
      </c>
      <c r="D2253" s="32" t="s">
        <v>12377</v>
      </c>
      <c r="E2253" s="32">
        <v/>
      </c>
      <c r="F2253" s="33">
        <v/>
      </c>
      <c r="G2253" s="34">
        <v/>
      </c>
      <c r="H2253" s="35">
        <v/>
      </c>
      <c r="I2253" s="36">
        <f>ROUND(SUM(I2249:I2252),2)</f>
        <v>2.00</v>
      </c>
      <c r="J2253" s="32">
        <v>13.22</v>
      </c>
      <c r="K2253" s="32">
        <f>ROUND(PRODUCT(I2253:J2253),2)</f>
        <v>26.44</v>
      </c>
      <c r="L2253" s="32" t="s">
        <v/>
      </c>
      <c r="M2253" s="32" t="s">
        <v/>
      </c>
      <c r="N2253" s="32" t="s">
        <v/>
      </c>
      <!--$VAR_NUOVA_CELLA_PREZZI$-->
    </row>
    <row r="2254" spans="1:16" ht="10.5" customHeight="1" thickTop="1" thickBot="1">
      <c r="B2254" s="32" t="s">
        <v/>
      </c>
      <c r="C2254" s="23" t="s">
        <v/>
      </c>
      <c r="D2254" s="32" t="s">
        <v>12383</v>
      </c>
      <c r="E2254" s="32">
        <v/>
      </c>
      <c r="F2254" s="33">
        <v/>
      </c>
      <c r="G2254" s="34">
        <v/>
      </c>
      <c r="H2254" s="35">
        <v/>
      </c>
      <c r="I2254" s="36">
        <f/>
        <v/>
      </c>
      <c r="J2254" s="32">
        <v/>
      </c>
      <c r="K2254" s="32">
        <f/>
        <v/>
      </c>
      <c r="L2254" s="32" t="s">
        <v/>
      </c>
      <c r="M2254" s="32" t="s">
        <v/>
      </c>
      <c r="N2254" s="32" t="s">
        <v/>
      </c>
      <!--$VAR_NUOVA_CELLA_PREZZI$-->
    </row>
    <row r="2255" spans="1:16" ht="19.5" customHeight="1" thickTop="1" thickBot="1">
      <c r="B2255" s="32" t="s">
        <v>12384</v>
      </c>
      <c r="C2255" s="23" t="s">
        <v>12385</v>
      </c>
      <c r="D2255" s="62" t="s">
        <v>12386</v>
      </c>
      <c r="E2255" s="32">
        <v/>
      </c>
      <c r="F2255" s="33">
        <v/>
      </c>
      <c r="G2255" s="34">
        <v/>
      </c>
      <c r="H2255" s="35">
        <v/>
      </c>
      <c r="I2255" s="36">
        <f/>
        <v/>
      </c>
      <c r="J2255" s="32">
        <v/>
      </c>
      <c r="K2255" s="32">
        <f/>
        <v/>
      </c>
      <c r="L2255" s="32" t="s">
        <v/>
      </c>
      <c r="M2255" s="32" t="s">
        <v/>
      </c>
      <c r="N2255" s="32" t="s">
        <v/>
      </c>
      <!--$VAR_NUOVA_CELLA_PREZZI$-->
    </row>
    <row r="2256" spans="1:16" ht="10.5" customHeight="1" thickTop="1" thickBot="1">
      <c r="B2256" s="32" t="s">
        <v/>
      </c>
      <c r="C2256" s="23" t="s">
        <v/>
      </c>
      <c r="D2256" s="23" t="s">
        <v>12387</v>
      </c>
      <c r="E2256" s="32">
        <v/>
      </c>
      <c r="F2256" s="33">
        <v/>
      </c>
      <c r="G2256" s="34">
        <v/>
      </c>
      <c r="H2256" s="35">
        <v/>
      </c>
      <c r="I2256" s="36">
        <f/>
        <v/>
      </c>
      <c r="J2256" s="32">
        <v/>
      </c>
      <c r="K2256" s="32">
        <f/>
        <v/>
      </c>
      <c r="L2256" s="32" t="s">
        <v/>
      </c>
      <c r="M2256" s="32" t="s">
        <v/>
      </c>
      <c r="N2256" s="32" t="s">
        <v/>
      </c>
      <!--$VAR_NUOVA_CELLA_PREZZI$-->
    </row>
    <row r="2257" spans="1:16" ht="10.5" customHeight="1" thickTop="1" thickBot="1">
      <c r="B2257" s="32" t="s">
        <v/>
      </c>
      <c r="C2257" s="23" t="s">
        <v/>
      </c>
      <c r="D2257" s="23" t="s">
        <v>12388</v>
      </c>
      <c r="E2257" s="32">
        <v>2.00</v>
      </c>
      <c r="F2257" s="33">
        <v/>
      </c>
      <c r="G2257" s="34">
        <v/>
      </c>
      <c r="H2257" s="35">
        <v/>
      </c>
      <c r="I2257" s="36">
        <f>ROUND(PRODUCT(E2257:H2257),2)</f>
        <v>2.00</v>
      </c>
      <c r="J2257" s="32">
        <v/>
      </c>
      <c r="K2257" s="32">
        <f/>
        <v/>
      </c>
      <c r="L2257" s="32" t="s">
        <v/>
      </c>
      <c r="M2257" s="32" t="s">
        <v/>
      </c>
      <c r="N2257" s="32" t="s">
        <v/>
      </c>
      <!--$VAR_NUOVA_CELLA_PREZZI$-->
    </row>
    <row r="2258" spans="1:16" ht="10.5" customHeight="1" thickTop="1" thickBot="1">
      <c r="B2258" s="32" t="s">
        <v/>
      </c>
      <c r="C2258" s="23" t="s">
        <v/>
      </c>
      <c r="D2258" s="32" t="s">
        <v/>
      </c>
      <c r="E2258" s="32">
        <v/>
      </c>
      <c r="F2258" s="33">
        <v/>
      </c>
      <c r="G2258" s="34">
        <v/>
      </c>
      <c r="H2258" s="35">
        <v/>
      </c>
      <c r="I2258" s="36">
        <f/>
        <v/>
      </c>
      <c r="J2258" s="32">
        <v/>
      </c>
      <c r="K2258" s="32">
        <f/>
        <v/>
      </c>
      <c r="L2258" s="32" t="s">
        <v/>
      </c>
      <c r="M2258" s="32" t="s">
        <v/>
      </c>
      <c r="N2258" s="32" t="s">
        <v>12395</v>
      </c>
      <!--$VAR_NUOVA_CELLA_PREZZI$-->
    </row>
    <row r="2259" spans="1:16" ht="10.5" customHeight="1" thickTop="1" thickBot="1">
      <c r="B2259" s="32" t="s">
        <v/>
      </c>
      <c r="C2259" s="23" t="s">
        <v/>
      </c>
      <c r="D2259" s="32" t="s">
        <v>12396</v>
      </c>
      <c r="E2259" s="32">
        <v/>
      </c>
      <c r="F2259" s="33">
        <v/>
      </c>
      <c r="G2259" s="34">
        <v/>
      </c>
      <c r="H2259" s="35">
        <v/>
      </c>
      <c r="I2259" s="36">
        <f>ROUND(SUM(I2256:I2258),2)</f>
        <v>2.00</v>
      </c>
      <c r="J2259" s="32">
        <v>66.52</v>
      </c>
      <c r="K2259" s="32">
        <f>ROUND(PRODUCT(I2259:J2259),2)</f>
        <v>133.04</v>
      </c>
      <c r="L2259" s="32" t="s">
        <v/>
      </c>
      <c r="M2259" s="32" t="s">
        <v/>
      </c>
      <c r="N2259" s="32" t="s">
        <v/>
      </c>
      <!--$VAR_NUOVA_CELLA_PREZZI$-->
    </row>
    <row r="2260" spans="1:16" ht="10.5" customHeight="1" thickTop="1" thickBot="1">
      <c r="B2260" s="32" t="s">
        <v/>
      </c>
      <c r="C2260" s="23" t="s">
        <v/>
      </c>
      <c r="D2260" s="32" t="s">
        <v>12402</v>
      </c>
      <c r="E2260" s="32">
        <v/>
      </c>
      <c r="F2260" s="33">
        <v/>
      </c>
      <c r="G2260" s="34">
        <v/>
      </c>
      <c r="H2260" s="35">
        <v/>
      </c>
      <c r="I2260" s="36">
        <f/>
        <v/>
      </c>
      <c r="J2260" s="32">
        <v/>
      </c>
      <c r="K2260" s="32">
        <f/>
        <v/>
      </c>
      <c r="L2260" s="32" t="s">
        <v/>
      </c>
      <c r="M2260" s="32" t="s">
        <v/>
      </c>
      <c r="N2260" s="32" t="s">
        <v/>
      </c>
      <!--$VAR_NUOVA_CELLA_PREZZI$-->
    </row>
    <row r="2261" spans="1:16" ht="193" customHeight="1" thickTop="1" thickBot="1">
      <c r="B2261" s="32" t="s">
        <v>12403</v>
      </c>
      <c r="C2261" s="23" t="s">
        <v>12404</v>
      </c>
      <c r="D2261" s="62" t="s">
        <v>12405</v>
      </c>
      <c r="E2261" s="32">
        <v/>
      </c>
      <c r="F2261" s="33">
        <v/>
      </c>
      <c r="G2261" s="34">
        <v/>
      </c>
      <c r="H2261" s="35">
        <v/>
      </c>
      <c r="I2261" s="36">
        <f/>
        <v/>
      </c>
      <c r="J2261" s="32">
        <v/>
      </c>
      <c r="K2261" s="32">
        <f/>
        <v/>
      </c>
      <c r="L2261" s="32" t="s">
        <v/>
      </c>
      <c r="M2261" s="32" t="s">
        <v/>
      </c>
      <c r="N2261" s="32" t="s">
        <v/>
      </c>
      <!--$VAR_NUOVA_CELLA_PREZZI$-->
    </row>
    <row r="2262" spans="1:16" ht="10.5" customHeight="1" thickTop="1" thickBot="1">
      <c r="B2262" s="32" t="s">
        <v/>
      </c>
      <c r="C2262" s="23" t="s">
        <v/>
      </c>
      <c r="D2262" s="23" t="s">
        <v>12406</v>
      </c>
      <c r="E2262" s="32">
        <v/>
      </c>
      <c r="F2262" s="33">
        <v/>
      </c>
      <c r="G2262" s="34">
        <v/>
      </c>
      <c r="H2262" s="35">
        <v/>
      </c>
      <c r="I2262" s="36">
        <f/>
        <v/>
      </c>
      <c r="J2262" s="32">
        <v/>
      </c>
      <c r="K2262" s="32">
        <f/>
        <v/>
      </c>
      <c r="L2262" s="32" t="s">
        <v/>
      </c>
      <c r="M2262" s="32" t="s">
        <v/>
      </c>
      <c r="N2262" s="32" t="s">
        <v/>
      </c>
      <!--$VAR_NUOVA_CELLA_PREZZI$-->
    </row>
    <row r="2263" spans="1:16" ht="10.5" customHeight="1" thickTop="1" thickBot="1">
      <c r="B2263" s="32" t="s">
        <v/>
      </c>
      <c r="C2263" s="23" t="s">
        <v/>
      </c>
      <c r="D2263" s="23" t="s">
        <v>12407</v>
      </c>
      <c r="E2263" s="32">
        <v/>
      </c>
      <c r="F2263" s="33">
        <v/>
      </c>
      <c r="G2263" s="34">
        <v/>
      </c>
      <c r="H2263" s="35">
        <v>0</v>
      </c>
      <c r="I2263" s="36">
        <f>ROUND(PRODUCT(E2263:H2263),2)</f>
        <v>0.00</v>
      </c>
      <c r="J2263" s="32">
        <v/>
      </c>
      <c r="K2263" s="32">
        <f/>
        <v/>
      </c>
      <c r="L2263" s="32" t="s">
        <v/>
      </c>
      <c r="M2263" s="32" t="s">
        <v/>
      </c>
      <c r="N2263" s="32" t="s">
        <v/>
      </c>
      <!--$VAR_NUOVA_CELLA_PREZZI$-->
    </row>
    <row r="2264" spans="1:16" ht="10.5" customHeight="1" thickTop="1" thickBot="1">
      <c r="B2264" s="32" t="s">
        <v/>
      </c>
      <c r="C2264" s="23" t="s">
        <v/>
      </c>
      <c r="D2264" s="23" t="s">
        <v>12414</v>
      </c>
      <c r="E2264" s="32">
        <v/>
      </c>
      <c r="F2264" s="33">
        <v/>
      </c>
      <c r="G2264" s="34">
        <v/>
      </c>
      <c r="H2264" s="35">
        <v/>
      </c>
      <c r="I2264" s="36">
        <f>ROUND(PRODUCT(E2264:H2264,2.00),2)</f>
        <v>2.00</v>
      </c>
      <c r="J2264" s="32">
        <v/>
      </c>
      <c r="K2264" s="32">
        <f/>
        <v/>
      </c>
      <c r="L2264" s="32" t="s">
        <v/>
      </c>
      <c r="M2264" s="32" t="s">
        <v/>
      </c>
      <c r="N2264" s="32" t="s">
        <v/>
      </c>
      <!--$VAR_NUOVA_CELLA_PREZZI$-->
    </row>
    <row r="2265" spans="1:16" ht="10.5" customHeight="1" thickTop="1" thickBot="1">
      <c r="B2265" s="32" t="s">
        <v/>
      </c>
      <c r="C2265" s="23" t="s">
        <v/>
      </c>
      <c r="D2265" s="32" t="s">
        <v/>
      </c>
      <c r="E2265" s="32">
        <v/>
      </c>
      <c r="F2265" s="33">
        <v/>
      </c>
      <c r="G2265" s="34">
        <v/>
      </c>
      <c r="H2265" s="35">
        <v/>
      </c>
      <c r="I2265" s="36">
        <f/>
        <v/>
      </c>
      <c r="J2265" s="32">
        <v/>
      </c>
      <c r="K2265" s="32">
        <f/>
        <v/>
      </c>
      <c r="L2265" s="32" t="s">
        <v/>
      </c>
      <c r="M2265" s="32" t="s">
        <v/>
      </c>
      <c r="N2265" s="32" t="s">
        <v>12421</v>
      </c>
      <!--$VAR_NUOVA_CELLA_PREZZI$-->
    </row>
    <row r="2266" spans="1:16" ht="10.5" customHeight="1" thickTop="1" thickBot="1">
      <c r="B2266" s="32" t="s">
        <v/>
      </c>
      <c r="C2266" s="23" t="s">
        <v/>
      </c>
      <c r="D2266" s="32" t="s">
        <v>12422</v>
      </c>
      <c r="E2266" s="32">
        <v/>
      </c>
      <c r="F2266" s="33">
        <v/>
      </c>
      <c r="G2266" s="34">
        <v/>
      </c>
      <c r="H2266" s="35">
        <v/>
      </c>
      <c r="I2266" s="36">
        <f>ROUND(SUM(I2262:I2265),2)</f>
        <v>2.00</v>
      </c>
      <c r="J2266" s="32">
        <v>483.73</v>
      </c>
      <c r="K2266" s="32">
        <f>ROUND(PRODUCT(I2266:J2266),2)</f>
        <v>967.46</v>
      </c>
      <c r="L2266" s="32" t="s">
        <v/>
      </c>
      <c r="M2266" s="32" t="s">
        <v/>
      </c>
      <c r="N2266" s="32" t="s">
        <v/>
      </c>
      <!--$VAR_NUOVA_CELLA_PREZZI$-->
    </row>
    <row r="2267" spans="1:16" ht="10.5" customHeight="1" thickTop="1" thickBot="1">
      <c r="B2267" s="32" t="s">
        <v/>
      </c>
      <c r="C2267" s="23" t="s">
        <v/>
      </c>
      <c r="D2267" s="32" t="s">
        <v>12428</v>
      </c>
      <c r="E2267" s="32">
        <v/>
      </c>
      <c r="F2267" s="33">
        <v/>
      </c>
      <c r="G2267" s="34">
        <v/>
      </c>
      <c r="H2267" s="35">
        <v/>
      </c>
      <c r="I2267" s="36">
        <f/>
        <v/>
      </c>
      <c r="J2267" s="32">
        <v/>
      </c>
      <c r="K2267" s="32">
        <f/>
        <v/>
      </c>
      <c r="L2267" s="32" t="s">
        <v/>
      </c>
      <c r="M2267" s="32" t="s">
        <v/>
      </c>
      <c r="N2267" s="32" t="s">
        <v/>
      </c>
      <!--$VAR_NUOVA_CELLA_PREZZI$-->
    </row>
    <row r="2268" spans="1:16" ht="138.666666666667" customHeight="1" thickTop="1" thickBot="1">
      <c r="B2268" s="32" t="s">
        <v>12429</v>
      </c>
      <c r="C2268" s="23" t="s">
        <v>12430</v>
      </c>
      <c r="D2268" s="62" t="s">
        <v>12431</v>
      </c>
      <c r="E2268" s="32">
        <v/>
      </c>
      <c r="F2268" s="33">
        <v/>
      </c>
      <c r="G2268" s="34">
        <v/>
      </c>
      <c r="H2268" s="35">
        <v/>
      </c>
      <c r="I2268" s="36">
        <f/>
        <v/>
      </c>
      <c r="J2268" s="32">
        <v/>
      </c>
      <c r="K2268" s="32">
        <f/>
        <v/>
      </c>
      <c r="L2268" s="32" t="s">
        <v/>
      </c>
      <c r="M2268" s="32" t="s">
        <v/>
      </c>
      <c r="N2268" s="32" t="s">
        <v/>
      </c>
      <!--$VAR_NUOVA_CELLA_PREZZI$-->
    </row>
    <row r="2269" spans="1:16" ht="10.5" customHeight="1" thickTop="1" thickBot="1">
      <c r="B2269" s="32" t="s">
        <v/>
      </c>
      <c r="C2269" s="23" t="s">
        <v/>
      </c>
      <c r="D2269" s="23" t="s">
        <v>12432</v>
      </c>
      <c r="E2269" s="32">
        <v/>
      </c>
      <c r="F2269" s="33">
        <v/>
      </c>
      <c r="G2269" s="34">
        <v/>
      </c>
      <c r="H2269" s="35">
        <v/>
      </c>
      <c r="I2269" s="36">
        <f/>
        <v/>
      </c>
      <c r="J2269" s="32">
        <v/>
      </c>
      <c r="K2269" s="32">
        <f/>
        <v/>
      </c>
      <c r="L2269" s="32" t="s">
        <v/>
      </c>
      <c r="M2269" s="32" t="s">
        <v/>
      </c>
      <c r="N2269" s="32" t="s">
        <v/>
      </c>
      <!--$VAR_NUOVA_CELLA_PREZZI$-->
    </row>
    <row r="2270" spans="1:16" ht="10.5" customHeight="1" thickTop="1" thickBot="1">
      <c r="B2270" s="32" t="s">
        <v/>
      </c>
      <c r="C2270" s="23" t="s">
        <v/>
      </c>
      <c r="D2270" s="23" t="s">
        <v>12433</v>
      </c>
      <c r="E2270" s="32">
        <v/>
      </c>
      <c r="F2270" s="33">
        <v/>
      </c>
      <c r="G2270" s="34">
        <v/>
      </c>
      <c r="H2270" s="35">
        <v>0</v>
      </c>
      <c r="I2270" s="36">
        <f>ROUND(PRODUCT(E2270:H2270),2)</f>
        <v>0.00</v>
      </c>
      <c r="J2270" s="32">
        <v/>
      </c>
      <c r="K2270" s="32">
        <f/>
        <v/>
      </c>
      <c r="L2270" s="32" t="s">
        <v/>
      </c>
      <c r="M2270" s="32" t="s">
        <v/>
      </c>
      <c r="N2270" s="32" t="s">
        <v/>
      </c>
      <!--$VAR_NUOVA_CELLA_PREZZI$-->
    </row>
    <row r="2271" spans="1:16" ht="10.5" customHeight="1" thickTop="1" thickBot="1">
      <c r="B2271" s="32" t="s">
        <v/>
      </c>
      <c r="C2271" s="23" t="s">
        <v/>
      </c>
      <c r="D2271" s="23" t="s">
        <v>12440</v>
      </c>
      <c r="E2271" s="32">
        <v/>
      </c>
      <c r="F2271" s="33">
        <v/>
      </c>
      <c r="G2271" s="34">
        <v/>
      </c>
      <c r="H2271" s="35">
        <v>0</v>
      </c>
      <c r="I2271" s="36">
        <f>ROUND(PRODUCT(E2271:H2271),2)</f>
        <v>0.00</v>
      </c>
      <c r="J2271" s="32">
        <v/>
      </c>
      <c r="K2271" s="32">
        <f/>
        <v/>
      </c>
      <c r="L2271" s="32" t="s">
        <v/>
      </c>
      <c r="M2271" s="32" t="s">
        <v/>
      </c>
      <c r="N2271" s="32" t="s">
        <v/>
      </c>
      <!--$VAR_NUOVA_CELLA_PREZZI$-->
    </row>
    <row r="2272" spans="1:16" ht="10.5" customHeight="1" thickTop="1" thickBot="1">
      <c r="B2272" s="32" t="s">
        <v/>
      </c>
      <c r="C2272" s="23" t="s">
        <v/>
      </c>
      <c r="D2272" s="23" t="s">
        <v>12447</v>
      </c>
      <c r="E2272" s="32">
        <v>3.00</v>
      </c>
      <c r="F2272" s="33">
        <v>2.15</v>
      </c>
      <c r="G2272" s="34">
        <v/>
      </c>
      <c r="H2272" s="35">
        <v>3.180</v>
      </c>
      <c r="I2272" s="36">
        <f>ROUND(PRODUCT(E2272:H2272),2)</f>
        <v>20.51</v>
      </c>
      <c r="J2272" s="32">
        <v/>
      </c>
      <c r="K2272" s="32">
        <f/>
        <v/>
      </c>
      <c r="L2272" s="32" t="s">
        <v/>
      </c>
      <c r="M2272" s="32" t="s">
        <v/>
      </c>
      <c r="N2272" s="32" t="s">
        <v/>
      </c>
      <!--$VAR_NUOVA_CELLA_PREZZI$-->
    </row>
    <row r="2273" spans="1:16" ht="10.5" customHeight="1" thickTop="1" thickBot="1">
      <c r="B2273" s="32" t="s">
        <v/>
      </c>
      <c r="C2273" s="23" t="s">
        <v/>
      </c>
      <c r="D2273" s="23" t="s">
        <v>12454</v>
      </c>
      <c r="E2273" s="32">
        <v/>
      </c>
      <c r="F2273" s="33">
        <v>6.46</v>
      </c>
      <c r="G2273" s="34">
        <v/>
      </c>
      <c r="H2273" s="35">
        <v>3.180</v>
      </c>
      <c r="I2273" s="36">
        <f>ROUND(PRODUCT(E2273:H2273),2)</f>
        <v>20.54</v>
      </c>
      <c r="J2273" s="32">
        <v/>
      </c>
      <c r="K2273" s="32">
        <f/>
        <v/>
      </c>
      <c r="L2273" s="32" t="s">
        <v/>
      </c>
      <c r="M2273" s="32" t="s">
        <v/>
      </c>
      <c r="N2273" s="32" t="s">
        <v/>
      </c>
      <!--$VAR_NUOVA_CELLA_PREZZI$-->
    </row>
    <row r="2274" spans="1:16" ht="10.5" customHeight="1" thickTop="1" thickBot="1">
      <c r="B2274" s="32" t="s">
        <v/>
      </c>
      <c r="C2274" s="23" t="s">
        <v/>
      </c>
      <c r="D2274" s="23" t="s">
        <v>12461</v>
      </c>
      <c r="E2274" s="32">
        <v/>
      </c>
      <c r="F2274" s="33">
        <v>2.26</v>
      </c>
      <c r="G2274" s="34">
        <v/>
      </c>
      <c r="H2274" s="35">
        <v>3.180</v>
      </c>
      <c r="I2274" s="36">
        <f>ROUND(PRODUCT(E2274:H2274),2)</f>
        <v>7.19</v>
      </c>
      <c r="J2274" s="32">
        <v/>
      </c>
      <c r="K2274" s="32">
        <f/>
        <v/>
      </c>
      <c r="L2274" s="32" t="s">
        <v/>
      </c>
      <c r="M2274" s="32" t="s">
        <v/>
      </c>
      <c r="N2274" s="32" t="s">
        <v/>
      </c>
      <!--$VAR_NUOVA_CELLA_PREZZI$-->
    </row>
    <row r="2275" spans="1:16" ht="10.5" customHeight="1" thickTop="1" thickBot="1">
      <c r="B2275" s="32" t="s">
        <v/>
      </c>
      <c r="C2275" s="23" t="s">
        <v/>
      </c>
      <c r="D2275" s="23" t="s">
        <v>12468</v>
      </c>
      <c r="E2275" s="32">
        <v/>
      </c>
      <c r="F2275" s="33">
        <v>1.45</v>
      </c>
      <c r="G2275" s="34">
        <v/>
      </c>
      <c r="H2275" s="35">
        <v>3.180</v>
      </c>
      <c r="I2275" s="36">
        <f>ROUND(PRODUCT(E2275:H2275),2)</f>
        <v>4.61</v>
      </c>
      <c r="J2275" s="32">
        <v/>
      </c>
      <c r="K2275" s="32">
        <f/>
        <v/>
      </c>
      <c r="L2275" s="32" t="s">
        <v/>
      </c>
      <c r="M2275" s="32" t="s">
        <v/>
      </c>
      <c r="N2275" s="32" t="s">
        <v/>
      </c>
      <!--$VAR_NUOVA_CELLA_PREZZI$-->
    </row>
    <row r="2276" spans="1:16" ht="10.5" customHeight="1" thickTop="1" thickBot="1">
      <c r="B2276" s="32" t="s">
        <v/>
      </c>
      <c r="C2276" s="23" t="s">
        <v/>
      </c>
      <c r="D2276" s="23" t="s">
        <v>12475</v>
      </c>
      <c r="E2276" s="32">
        <v>2.00</v>
      </c>
      <c r="F2276" s="33">
        <v>0.95</v>
      </c>
      <c r="G2276" s="34">
        <v/>
      </c>
      <c r="H2276" s="35">
        <v>1.930</v>
      </c>
      <c r="I2276" s="36">
        <f>ROUND(PRODUCT(E2276:H2276),2)</f>
        <v>3.67</v>
      </c>
      <c r="J2276" s="32">
        <v/>
      </c>
      <c r="K2276" s="32">
        <f/>
        <v/>
      </c>
      <c r="L2276" s="32" t="s">
        <v/>
      </c>
      <c r="M2276" s="32" t="s">
        <v/>
      </c>
      <c r="N2276" s="32" t="s">
        <v/>
      </c>
      <!--$VAR_NUOVA_CELLA_PREZZI$-->
    </row>
    <row r="2277" spans="1:16" ht="10.5" customHeight="1" thickTop="1" thickBot="1">
      <c r="B2277" s="32" t="s">
        <v/>
      </c>
      <c r="C2277" s="23" t="s">
        <v/>
      </c>
      <c r="D2277" s="23" t="s">
        <v>12482</v>
      </c>
      <c r="E2277" s="32">
        <v/>
      </c>
      <c r="F2277" s="33">
        <v/>
      </c>
      <c r="G2277" s="34">
        <v/>
      </c>
      <c r="H2277" s="35">
        <v>0</v>
      </c>
      <c r="I2277" s="36">
        <f>ROUND(PRODUCT(E2277:H2277),2)</f>
        <v>0.00</v>
      </c>
      <c r="J2277" s="32">
        <v/>
      </c>
      <c r="K2277" s="32">
        <f/>
        <v/>
      </c>
      <c r="L2277" s="32" t="s">
        <v/>
      </c>
      <c r="M2277" s="32" t="s">
        <v/>
      </c>
      <c r="N2277" s="32" t="s">
        <v/>
      </c>
      <!--$VAR_NUOVA_CELLA_PREZZI$-->
    </row>
    <row r="2278" spans="1:16" ht="10.5" customHeight="1" thickTop="1" thickBot="1">
      <c r="B2278" s="32" t="s">
        <v/>
      </c>
      <c r="C2278" s="23" t="s">
        <v/>
      </c>
      <c r="D2278" s="23" t="s">
        <v>12489</v>
      </c>
      <c r="E2278" s="32">
        <v>2.00</v>
      </c>
      <c r="F2278" s="33">
        <v>1.89</v>
      </c>
      <c r="G2278" s="34">
        <v/>
      </c>
      <c r="H2278" s="35">
        <v>2.930</v>
      </c>
      <c r="I2278" s="36">
        <f>ROUND(PRODUCT(E2278:H2278),2)</f>
        <v>11.08</v>
      </c>
      <c r="J2278" s="32">
        <v/>
      </c>
      <c r="K2278" s="32">
        <f/>
        <v/>
      </c>
      <c r="L2278" s="32" t="s">
        <v/>
      </c>
      <c r="M2278" s="32" t="s">
        <v/>
      </c>
      <c r="N2278" s="32" t="s">
        <v/>
      </c>
      <!--$VAR_NUOVA_CELLA_PREZZI$-->
    </row>
    <row r="2279" spans="1:16" ht="10.5" customHeight="1" thickTop="1" thickBot="1">
      <c r="B2279" s="32" t="s">
        <v/>
      </c>
      <c r="C2279" s="23" t="s">
        <v/>
      </c>
      <c r="D2279" s="23" t="s">
        <v>12496</v>
      </c>
      <c r="E2279" s="32">
        <v>2.00</v>
      </c>
      <c r="F2279" s="33">
        <v>2.78</v>
      </c>
      <c r="G2279" s="34">
        <v/>
      </c>
      <c r="H2279" s="35">
        <v>2.930</v>
      </c>
      <c r="I2279" s="36">
        <f>ROUND(PRODUCT(E2279:H2279),2)</f>
        <v>16.29</v>
      </c>
      <c r="J2279" s="32">
        <v/>
      </c>
      <c r="K2279" s="32">
        <f/>
        <v/>
      </c>
      <c r="L2279" s="32" t="s">
        <v/>
      </c>
      <c r="M2279" s="32" t="s">
        <v/>
      </c>
      <c r="N2279" s="32" t="s">
        <v/>
      </c>
      <!--$VAR_NUOVA_CELLA_PREZZI$-->
    </row>
    <row r="2280" spans="1:16" ht="10.5" customHeight="1" thickTop="1" thickBot="1">
      <c r="B2280" s="32" t="s">
        <v/>
      </c>
      <c r="C2280" s="23" t="s">
        <v/>
      </c>
      <c r="D2280" s="23" t="s">
        <v>12503</v>
      </c>
      <c r="E2280" s="32">
        <v>2.00</v>
      </c>
      <c r="F2280" s="33">
        <v>1.10</v>
      </c>
      <c r="G2280" s="34">
        <v/>
      </c>
      <c r="H2280" s="35">
        <v>2.000</v>
      </c>
      <c r="I2280" s="36">
        <f>ROUND(PRODUCT(E2280:H2280),2)</f>
        <v>4.40</v>
      </c>
      <c r="J2280" s="32">
        <v/>
      </c>
      <c r="K2280" s="32">
        <f/>
        <v/>
      </c>
      <c r="L2280" s="32" t="s">
        <v/>
      </c>
      <c r="M2280" s="32" t="s">
        <v/>
      </c>
      <c r="N2280" s="32" t="s">
        <v/>
      </c>
      <!--$VAR_NUOVA_CELLA_PREZZI$-->
    </row>
    <row r="2281" spans="1:16" ht="10.5" customHeight="1" thickTop="1" thickBot="1">
      <c r="B2281" s="32" t="s">
        <v/>
      </c>
      <c r="C2281" s="23" t="s">
        <v/>
      </c>
      <c r="D2281" s="23" t="s">
        <v>12510</v>
      </c>
      <c r="E2281" s="32">
        <v>1.00</v>
      </c>
      <c r="F2281" s="33">
        <v>3.46</v>
      </c>
      <c r="G2281" s="34">
        <v/>
      </c>
      <c r="H2281" s="35">
        <v>5.060</v>
      </c>
      <c r="I2281" s="36">
        <f>ROUND(PRODUCT(E2281:H2281),2)</f>
        <v>17.51</v>
      </c>
      <c r="J2281" s="32">
        <v/>
      </c>
      <c r="K2281" s="32">
        <f/>
        <v/>
      </c>
      <c r="L2281" s="32" t="s">
        <v/>
      </c>
      <c r="M2281" s="32" t="s">
        <v/>
      </c>
      <c r="N2281" s="32" t="s">
        <v/>
      </c>
      <!--$VAR_NUOVA_CELLA_PREZZI$-->
    </row>
    <row r="2282" spans="1:16" ht="10.5" customHeight="1" thickTop="1" thickBot="1">
      <c r="B2282" s="32" t="s">
        <v/>
      </c>
      <c r="C2282" s="23" t="s">
        <v/>
      </c>
      <c r="D2282" s="23" t="s">
        <v>12517</v>
      </c>
      <c r="E2282" s="32">
        <v>1.00</v>
      </c>
      <c r="F2282" s="33">
        <v>1.70</v>
      </c>
      <c r="G2282" s="34">
        <v/>
      </c>
      <c r="H2282" s="35">
        <v>1.530</v>
      </c>
      <c r="I2282" s="36">
        <f>ROUND(PRODUCT(E2282:H2282),2)</f>
        <v>2.60</v>
      </c>
      <c r="J2282" s="32">
        <v/>
      </c>
      <c r="K2282" s="32">
        <f/>
        <v/>
      </c>
      <c r="L2282" s="32" t="s">
        <v/>
      </c>
      <c r="M2282" s="32" t="s">
        <v/>
      </c>
      <c r="N2282" s="32" t="s">
        <v/>
      </c>
      <!--$VAR_NUOVA_CELLA_PREZZI$-->
    </row>
    <row r="2283" spans="1:16" ht="10.5" customHeight="1" thickTop="1" thickBot="1">
      <c r="B2283" s="32" t="s">
        <v/>
      </c>
      <c r="C2283" s="23" t="s">
        <v/>
      </c>
      <c r="D2283" s="23" t="s">
        <v>12524</v>
      </c>
      <c r="E2283" s="32">
        <v/>
      </c>
      <c r="F2283" s="33">
        <v/>
      </c>
      <c r="G2283" s="34">
        <v/>
      </c>
      <c r="H2283" s="35">
        <v>0</v>
      </c>
      <c r="I2283" s="36">
        <f>ROUND(PRODUCT(E2283:H2283),2)</f>
        <v>0.00</v>
      </c>
      <c r="J2283" s="32">
        <v/>
      </c>
      <c r="K2283" s="32">
        <f/>
        <v/>
      </c>
      <c r="L2283" s="32" t="s">
        <v/>
      </c>
      <c r="M2283" s="32" t="s">
        <v/>
      </c>
      <c r="N2283" s="32" t="s">
        <v/>
      </c>
      <!--$VAR_NUOVA_CELLA_PREZZI$-->
    </row>
    <row r="2284" spans="1:16" ht="10.5" customHeight="1" thickTop="1" thickBot="1">
      <c r="B2284" s="32" t="s">
        <v/>
      </c>
      <c r="C2284" s="23" t="s">
        <v/>
      </c>
      <c r="D2284" s="23" t="s">
        <v>12531</v>
      </c>
      <c r="E2284" s="32">
        <v/>
      </c>
      <c r="F2284" s="33">
        <v>0.77</v>
      </c>
      <c r="G2284" s="34">
        <v/>
      </c>
      <c r="H2284" s="35">
        <v>2.070</v>
      </c>
      <c r="I2284" s="36">
        <f>ROUND(PRODUCT(E2284:H2284),2)</f>
        <v>1.59</v>
      </c>
      <c r="J2284" s="32">
        <v/>
      </c>
      <c r="K2284" s="32">
        <f/>
        <v/>
      </c>
      <c r="L2284" s="32" t="s">
        <v/>
      </c>
      <c r="M2284" s="32" t="s">
        <v/>
      </c>
      <c r="N2284" s="32" t="s">
        <v/>
      </c>
      <!--$VAR_NUOVA_CELLA_PREZZI$-->
    </row>
    <row r="2285" spans="1:16" ht="10.5" customHeight="1" thickTop="1" thickBot="1">
      <c r="B2285" s="32" t="s">
        <v/>
      </c>
      <c r="C2285" s="23" t="s">
        <v/>
      </c>
      <c r="D2285" s="23" t="s">
        <v>12538</v>
      </c>
      <c r="E2285" s="32">
        <v/>
      </c>
      <c r="F2285" s="33">
        <v>0.77</v>
      </c>
      <c r="G2285" s="34">
        <v/>
      </c>
      <c r="H2285" s="35">
        <v>2.070</v>
      </c>
      <c r="I2285" s="36">
        <f>ROUND(PRODUCT(E2285:H2285),2)</f>
        <v>1.59</v>
      </c>
      <c r="J2285" s="32">
        <v/>
      </c>
      <c r="K2285" s="32">
        <f/>
        <v/>
      </c>
      <c r="L2285" s="32" t="s">
        <v/>
      </c>
      <c r="M2285" s="32" t="s">
        <v/>
      </c>
      <c r="N2285" s="32" t="s">
        <v/>
      </c>
      <!--$VAR_NUOVA_CELLA_PREZZI$-->
    </row>
    <row r="2286" spans="1:16" ht="10.5" customHeight="1" thickTop="1" thickBot="1">
      <c r="B2286" s="32" t="s">
        <v/>
      </c>
      <c r="C2286" s="23" t="s">
        <v/>
      </c>
      <c r="D2286" s="23" t="s">
        <v>12545</v>
      </c>
      <c r="E2286" s="32">
        <v/>
      </c>
      <c r="F2286" s="33">
        <v>0.80</v>
      </c>
      <c r="G2286" s="34">
        <v/>
      </c>
      <c r="H2286" s="35">
        <v>1.800</v>
      </c>
      <c r="I2286" s="36">
        <f>ROUND(PRODUCT(E2286:H2286),2)</f>
        <v>1.44</v>
      </c>
      <c r="J2286" s="32">
        <v/>
      </c>
      <c r="K2286" s="32">
        <f/>
        <v/>
      </c>
      <c r="L2286" s="32" t="s">
        <v/>
      </c>
      <c r="M2286" s="32" t="s">
        <v/>
      </c>
      <c r="N2286" s="32" t="s">
        <v/>
      </c>
      <!--$VAR_NUOVA_CELLA_PREZZI$-->
    </row>
    <row r="2287" spans="1:16" ht="10.5" customHeight="1" thickTop="1" thickBot="1">
      <c r="B2287" s="32" t="s">
        <v/>
      </c>
      <c r="C2287" s="23" t="s">
        <v/>
      </c>
      <c r="D2287" s="23" t="s">
        <v>12552</v>
      </c>
      <c r="E2287" s="32">
        <v/>
      </c>
      <c r="F2287" s="33">
        <v/>
      </c>
      <c r="G2287" s="34">
        <v/>
      </c>
      <c r="H2287" s="35">
        <v>0</v>
      </c>
      <c r="I2287" s="36">
        <f>ROUND(PRODUCT(E2287:H2287),2)</f>
        <v>0.00</v>
      </c>
      <c r="J2287" s="32">
        <v/>
      </c>
      <c r="K2287" s="32">
        <f/>
        <v/>
      </c>
      <c r="L2287" s="32" t="s">
        <v/>
      </c>
      <c r="M2287" s="32" t="s">
        <v/>
      </c>
      <c r="N2287" s="32" t="s">
        <v/>
      </c>
      <!--$VAR_NUOVA_CELLA_PREZZI$-->
    </row>
    <row r="2288" spans="1:16" ht="10.5" customHeight="1" thickTop="1" thickBot="1">
      <c r="B2288" s="32" t="s">
        <v/>
      </c>
      <c r="C2288" s="23" t="s">
        <v/>
      </c>
      <c r="D2288" s="23" t="s">
        <v>12559</v>
      </c>
      <c r="E2288" s="32">
        <v>4.10</v>
      </c>
      <c r="F2288" s="33">
        <v/>
      </c>
      <c r="G2288" s="34">
        <v/>
      </c>
      <c r="H2288" s="35">
        <v/>
      </c>
      <c r="I2288" s="36">
        <f>ROUND(PRODUCT(E2288:H2288),2)</f>
        <v>4.10</v>
      </c>
      <c r="J2288" s="32">
        <v/>
      </c>
      <c r="K2288" s="32">
        <f/>
        <v/>
      </c>
      <c r="L2288" s="32" t="s">
        <v/>
      </c>
      <c r="M2288" s="32" t="s">
        <v/>
      </c>
      <c r="N2288" s="32" t="s">
        <v/>
      </c>
      <!--$VAR_NUOVA_CELLA_PREZZI$-->
    </row>
    <row r="2289" spans="1:16" ht="10.5" customHeight="1" thickTop="1" thickBot="1">
      <c r="B2289" s="32" t="s">
        <v/>
      </c>
      <c r="C2289" s="23" t="s">
        <v/>
      </c>
      <c r="D2289" s="23" t="s">
        <v>12566</v>
      </c>
      <c r="E2289" s="32">
        <v/>
      </c>
      <c r="F2289" s="33">
        <v/>
      </c>
      <c r="G2289" s="34">
        <v/>
      </c>
      <c r="H2289" s="35">
        <v>0</v>
      </c>
      <c r="I2289" s="36">
        <f>ROUND(PRODUCT(E2289:H2289),2)</f>
        <v>0.00</v>
      </c>
      <c r="J2289" s="32">
        <v/>
      </c>
      <c r="K2289" s="32">
        <f/>
        <v/>
      </c>
      <c r="L2289" s="32" t="s">
        <v/>
      </c>
      <c r="M2289" s="32" t="s">
        <v/>
      </c>
      <c r="N2289" s="32" t="s">
        <v/>
      </c>
      <!--$VAR_NUOVA_CELLA_PREZZI$-->
    </row>
    <row r="2290" spans="1:16" ht="10.5" customHeight="1" thickTop="1" thickBot="1">
      <c r="B2290" s="32" t="s">
        <v/>
      </c>
      <c r="C2290" s="23" t="s">
        <v/>
      </c>
      <c r="D2290" s="23" t="s">
        <v>12573</v>
      </c>
      <c r="E2290" s="32">
        <v/>
      </c>
      <c r="F2290" s="33">
        <v/>
      </c>
      <c r="G2290" s="34">
        <v/>
      </c>
      <c r="H2290" s="35">
        <v>0</v>
      </c>
      <c r="I2290" s="36">
        <f>ROUND(PRODUCT(E2290:H2290),2)</f>
        <v>0.00</v>
      </c>
      <c r="J2290" s="32">
        <v/>
      </c>
      <c r="K2290" s="32">
        <f/>
        <v/>
      </c>
      <c r="L2290" s="32" t="s">
        <v/>
      </c>
      <c r="M2290" s="32" t="s">
        <v/>
      </c>
      <c r="N2290" s="32" t="s">
        <v/>
      </c>
      <!--$VAR_NUOVA_CELLA_PREZZI$-->
    </row>
    <row r="2291" spans="1:16" ht="10.5" customHeight="1" thickTop="1" thickBot="1">
      <c r="B2291" s="32" t="s">
        <v/>
      </c>
      <c r="C2291" s="23" t="s">
        <v/>
      </c>
      <c r="D2291" s="23" t="s">
        <v>12580</v>
      </c>
      <c r="E2291" s="32">
        <v>2.00</v>
      </c>
      <c r="F2291" s="33">
        <v>0.25</v>
      </c>
      <c r="G2291" s="34">
        <v/>
      </c>
      <c r="H2291" s="35">
        <v>0.240</v>
      </c>
      <c r="I2291" s="36">
        <f>ROUND(PRODUCT(E2291:H2291),2)</f>
        <v>0.12</v>
      </c>
      <c r="J2291" s="32">
        <v/>
      </c>
      <c r="K2291" s="32">
        <f/>
        <v/>
      </c>
      <c r="L2291" s="32" t="s">
        <v/>
      </c>
      <c r="M2291" s="32" t="s">
        <v/>
      </c>
      <c r="N2291" s="32" t="s">
        <v/>
      </c>
      <!--$VAR_NUOVA_CELLA_PREZZI$-->
    </row>
    <row r="2292" spans="1:16" ht="10.5" customHeight="1" thickTop="1" thickBot="1">
      <c r="B2292" s="32" t="s">
        <v/>
      </c>
      <c r="C2292" s="23" t="s">
        <v/>
      </c>
      <c r="D2292" s="23" t="s">
        <v>12587</v>
      </c>
      <c r="E2292" s="32">
        <v>22.00</v>
      </c>
      <c r="F2292" s="33">
        <v>0.11</v>
      </c>
      <c r="G2292" s="34">
        <v/>
      </c>
      <c r="H2292" s="35">
        <v>0.080</v>
      </c>
      <c r="I2292" s="36">
        <f>ROUND(PRODUCT(E2292:H2292),2)</f>
        <v>0.19</v>
      </c>
      <c r="J2292" s="32">
        <v/>
      </c>
      <c r="K2292" s="32">
        <f/>
        <v/>
      </c>
      <c r="L2292" s="32" t="s">
        <v/>
      </c>
      <c r="M2292" s="32" t="s">
        <v/>
      </c>
      <c r="N2292" s="32" t="s">
        <v/>
      </c>
      <!--$VAR_NUOVA_CELLA_PREZZI$-->
    </row>
    <row r="2293" spans="1:16" ht="10.5" customHeight="1" thickTop="1" thickBot="1">
      <c r="B2293" s="32" t="s">
        <v/>
      </c>
      <c r="C2293" s="23" t="s">
        <v/>
      </c>
      <c r="D2293" s="23" t="s">
        <v>12594</v>
      </c>
      <c r="E2293" s="32">
        <v/>
      </c>
      <c r="F2293" s="33">
        <v/>
      </c>
      <c r="G2293" s="34">
        <v/>
      </c>
      <c r="H2293" s="35">
        <v>0</v>
      </c>
      <c r="I2293" s="36">
        <f>ROUND(PRODUCT(E2293:H2293),2)</f>
        <v>0.00</v>
      </c>
      <c r="J2293" s="32">
        <v/>
      </c>
      <c r="K2293" s="32">
        <f/>
        <v/>
      </c>
      <c r="L2293" s="32" t="s">
        <v/>
      </c>
      <c r="M2293" s="32" t="s">
        <v/>
      </c>
      <c r="N2293" s="32" t="s">
        <v/>
      </c>
      <!--$VAR_NUOVA_CELLA_PREZZI$-->
    </row>
    <row r="2294" spans="1:16" ht="10.5" customHeight="1" thickTop="1" thickBot="1">
      <c r="B2294" s="32" t="s">
        <v/>
      </c>
      <c r="C2294" s="23" t="s">
        <v/>
      </c>
      <c r="D2294" s="23" t="s">
        <v>12601</v>
      </c>
      <c r="E2294" s="32">
        <v>16.00</v>
      </c>
      <c r="F2294" s="33">
        <v>0.10</v>
      </c>
      <c r="G2294" s="34">
        <v/>
      </c>
      <c r="H2294" s="35">
        <v>0.090</v>
      </c>
      <c r="I2294" s="36">
        <f>ROUND(PRODUCT(E2294:H2294),2)</f>
        <v>0.14</v>
      </c>
      <c r="J2294" s="32">
        <v/>
      </c>
      <c r="K2294" s="32">
        <f/>
        <v/>
      </c>
      <c r="L2294" s="32" t="s">
        <v/>
      </c>
      <c r="M2294" s="32" t="s">
        <v/>
      </c>
      <c r="N2294" s="32" t="s">
        <v/>
      </c>
      <!--$VAR_NUOVA_CELLA_PREZZI$-->
    </row>
    <row r="2295" spans="1:16" ht="10.5" customHeight="1" thickTop="1" thickBot="1">
      <c r="B2295" s="32" t="s">
        <v/>
      </c>
      <c r="C2295" s="23" t="s">
        <v/>
      </c>
      <c r="D2295" s="23" t="s">
        <v>12608</v>
      </c>
      <c r="E2295" s="32">
        <v>2.00</v>
      </c>
      <c r="F2295" s="33">
        <v>0.12</v>
      </c>
      <c r="G2295" s="34">
        <v/>
      </c>
      <c r="H2295" s="35">
        <v>0.130</v>
      </c>
      <c r="I2295" s="36">
        <f>ROUND(PRODUCT(E2295:H2295),2)</f>
        <v>0.03</v>
      </c>
      <c r="J2295" s="32">
        <v/>
      </c>
      <c r="K2295" s="32">
        <f/>
        <v/>
      </c>
      <c r="L2295" s="32" t="s">
        <v/>
      </c>
      <c r="M2295" s="32" t="s">
        <v/>
      </c>
      <c r="N2295" s="32" t="s">
        <v/>
      </c>
      <!--$VAR_NUOVA_CELLA_PREZZI$-->
    </row>
    <row r="2296" spans="1:16" ht="10.5" customHeight="1" thickTop="1" thickBot="1">
      <c r="B2296" s="32" t="s">
        <v/>
      </c>
      <c r="C2296" s="23" t="s">
        <v/>
      </c>
      <c r="D2296" s="23" t="s">
        <v>12615</v>
      </c>
      <c r="E2296" s="32">
        <v>6.00</v>
      </c>
      <c r="F2296" s="33">
        <v>0.04</v>
      </c>
      <c r="G2296" s="34">
        <v/>
      </c>
      <c r="H2296" s="35">
        <v/>
      </c>
      <c r="I2296" s="36">
        <f>ROUND(PRODUCT(E2296:H2296),2)</f>
        <v>0.24</v>
      </c>
      <c r="J2296" s="32">
        <v/>
      </c>
      <c r="K2296" s="32">
        <f/>
        <v/>
      </c>
      <c r="L2296" s="32" t="s">
        <v/>
      </c>
      <c r="M2296" s="32" t="s">
        <v/>
      </c>
      <c r="N2296" s="32" t="s">
        <v/>
      </c>
      <!--$VAR_NUOVA_CELLA_PREZZI$-->
    </row>
    <row r="2297" spans="1:16" ht="10.5" customHeight="1" thickTop="1" thickBot="1">
      <c r="B2297" s="32" t="s">
        <v/>
      </c>
      <c r="C2297" s="23" t="s">
        <v/>
      </c>
      <c r="D2297" s="32" t="s">
        <v/>
      </c>
      <c r="E2297" s="32">
        <v/>
      </c>
      <c r="F2297" s="33">
        <v/>
      </c>
      <c r="G2297" s="34">
        <v/>
      </c>
      <c r="H2297" s="35">
        <v/>
      </c>
      <c r="I2297" s="36">
        <f/>
        <v/>
      </c>
      <c r="J2297" s="32">
        <v/>
      </c>
      <c r="K2297" s="32">
        <f/>
        <v/>
      </c>
      <c r="L2297" s="32" t="s">
        <v/>
      </c>
      <c r="M2297" s="32" t="s">
        <v/>
      </c>
      <c r="N2297" s="32" t="s">
        <v>12622</v>
      </c>
      <!--$VAR_NUOVA_CELLA_PREZZI$-->
    </row>
    <row r="2298" spans="1:16" ht="10.5" customHeight="1" thickTop="1" thickBot="1">
      <c r="B2298" s="32" t="s">
        <v/>
      </c>
      <c r="C2298" s="23" t="s">
        <v/>
      </c>
      <c r="D2298" s="32" t="s">
        <v>12623</v>
      </c>
      <c r="E2298" s="32">
        <v/>
      </c>
      <c r="F2298" s="33">
        <v/>
      </c>
      <c r="G2298" s="34">
        <v/>
      </c>
      <c r="H2298" s="35">
        <v/>
      </c>
      <c r="I2298" s="36">
        <f>ROUND(SUM(I2269:I2297),2)</f>
        <v>117.84</v>
      </c>
      <c r="J2298" s="32">
        <v>46.88</v>
      </c>
      <c r="K2298" s="32">
        <f>ROUND(PRODUCT(I2298:J2298),2)</f>
        <v>5524.34</v>
      </c>
      <c r="L2298" s="32" t="s">
        <v/>
      </c>
      <c r="M2298" s="32" t="s">
        <v/>
      </c>
      <c r="N2298" s="32" t="s">
        <v/>
      </c>
      <!--$VAR_NUOVA_CELLA_PREZZI$-->
    </row>
    <row r="2299" spans="1:16" ht="10.5" customHeight="1" thickTop="1" thickBot="1">
      <c r="B2299" s="32" t="s">
        <v/>
      </c>
      <c r="C2299" s="23" t="s">
        <v/>
      </c>
      <c r="D2299" s="32" t="s">
        <v>12629</v>
      </c>
      <c r="E2299" s="32">
        <v/>
      </c>
      <c r="F2299" s="33">
        <v/>
      </c>
      <c r="G2299" s="34">
        <v/>
      </c>
      <c r="H2299" s="35">
        <v/>
      </c>
      <c r="I2299" s="36">
        <f/>
        <v/>
      </c>
      <c r="J2299" s="32">
        <v/>
      </c>
      <c r="K2299" s="32">
        <f/>
        <v/>
      </c>
      <c r="L2299" s="32" t="s">
        <v/>
      </c>
      <c r="M2299" s="32" t="s">
        <v/>
      </c>
      <c r="N2299" s="32" t="s">
        <v/>
      </c>
      <!--$VAR_NUOVA_CELLA_PREZZI$-->
    </row>
    <row r="2300" spans="1:16" ht="49" customHeight="1" thickTop="1" thickBot="1">
      <c r="B2300" s="32" t="s">
        <v>12630</v>
      </c>
      <c r="C2300" s="23" t="s">
        <v>12631</v>
      </c>
      <c r="D2300" s="62" t="s">
        <v>12632</v>
      </c>
      <c r="E2300" s="32">
        <v/>
      </c>
      <c r="F2300" s="33">
        <v/>
      </c>
      <c r="G2300" s="34">
        <v/>
      </c>
      <c r="H2300" s="35">
        <v/>
      </c>
      <c r="I2300" s="36">
        <f/>
        <v/>
      </c>
      <c r="J2300" s="32">
        <v/>
      </c>
      <c r="K2300" s="32">
        <f/>
        <v/>
      </c>
      <c r="L2300" s="32" t="s">
        <v/>
      </c>
      <c r="M2300" s="32" t="s">
        <v/>
      </c>
      <c r="N2300" s="32" t="s">
        <v/>
      </c>
      <!--$VAR_NUOVA_CELLA_PREZZI$-->
    </row>
    <row r="2301" spans="1:16" ht="10.5" customHeight="1" thickTop="1" thickBot="1">
      <c r="B2301" s="32" t="s">
        <v/>
      </c>
      <c r="C2301" s="23" t="s">
        <v/>
      </c>
      <c r="D2301" s="23" t="s">
        <v>12633</v>
      </c>
      <c r="E2301" s="32">
        <v/>
      </c>
      <c r="F2301" s="33">
        <v/>
      </c>
      <c r="G2301" s="34">
        <v/>
      </c>
      <c r="H2301" s="35">
        <v/>
      </c>
      <c r="I2301" s="36">
        <f/>
        <v/>
      </c>
      <c r="J2301" s="32">
        <v/>
      </c>
      <c r="K2301" s="32">
        <f/>
        <v/>
      </c>
      <c r="L2301" s="32" t="s">
        <v/>
      </c>
      <c r="M2301" s="32" t="s">
        <v/>
      </c>
      <c r="N2301" s="32" t="s">
        <v/>
      </c>
      <!--$VAR_NUOVA_CELLA_PREZZI$-->
    </row>
    <row r="2302" spans="1:16" ht="10.5" customHeight="1" thickTop="1" thickBot="1">
      <c r="B2302" s="32" t="s">
        <v/>
      </c>
      <c r="C2302" s="23" t="s">
        <v/>
      </c>
      <c r="D2302" s="23" t="s">
        <v>12634</v>
      </c>
      <c r="E2302" s="32">
        <v/>
      </c>
      <c r="F2302" s="33">
        <v/>
      </c>
      <c r="G2302" s="34">
        <v/>
      </c>
      <c r="H2302" s="35">
        <v>0</v>
      </c>
      <c r="I2302" s="36">
        <f>ROUND(PRODUCT(E2302:H2302),2)</f>
        <v>0.00</v>
      </c>
      <c r="J2302" s="32">
        <v/>
      </c>
      <c r="K2302" s="32">
        <f/>
        <v/>
      </c>
      <c r="L2302" s="32" t="s">
        <v/>
      </c>
      <c r="M2302" s="32" t="s">
        <v/>
      </c>
      <c r="N2302" s="32" t="s">
        <v/>
      </c>
      <!--$VAR_NUOVA_CELLA_PREZZI$-->
    </row>
    <row r="2303" spans="1:16" ht="10.5" customHeight="1" thickTop="1" thickBot="1">
      <c r="B2303" s="32" t="s">
        <v/>
      </c>
      <c r="C2303" s="23" t="s">
        <v/>
      </c>
      <c r="D2303" s="23" t="s">
        <v>12641</v>
      </c>
      <c r="E2303" s="32">
        <v/>
      </c>
      <c r="F2303" s="33">
        <v/>
      </c>
      <c r="G2303" s="34">
        <v/>
      </c>
      <c r="H2303" s="35">
        <v>0</v>
      </c>
      <c r="I2303" s="36">
        <f>ROUND(PRODUCT(E2303:H2303),2)</f>
        <v>0.00</v>
      </c>
      <c r="J2303" s="32">
        <v/>
      </c>
      <c r="K2303" s="32">
        <f/>
        <v/>
      </c>
      <c r="L2303" s="32" t="s">
        <v/>
      </c>
      <c r="M2303" s="32" t="s">
        <v/>
      </c>
      <c r="N2303" s="32" t="s">
        <v/>
      </c>
      <!--$VAR_NUOVA_CELLA_PREZZI$-->
    </row>
    <row r="2304" spans="1:16" ht="10.5" customHeight="1" thickTop="1" thickBot="1">
      <c r="B2304" s="32" t="s">
        <v/>
      </c>
      <c r="C2304" s="23" t="s">
        <v/>
      </c>
      <c r="D2304" s="23" t="s">
        <v>12648</v>
      </c>
      <c r="E2304" s="32">
        <v>4.00</v>
      </c>
      <c r="F2304" s="33">
        <v>1.52</v>
      </c>
      <c r="G2304" s="34">
        <v/>
      </c>
      <c r="H2304" s="35">
        <v>2.930</v>
      </c>
      <c r="I2304" s="36">
        <f>ROUND(PRODUCT(E2304:H2304),2)</f>
        <v>17.81</v>
      </c>
      <c r="J2304" s="32">
        <v/>
      </c>
      <c r="K2304" s="32">
        <f/>
        <v/>
      </c>
      <c r="L2304" s="32" t="s">
        <v/>
      </c>
      <c r="M2304" s="32" t="s">
        <v/>
      </c>
      <c r="N2304" s="32" t="s">
        <v/>
      </c>
      <!--$VAR_NUOVA_CELLA_PREZZI$-->
    </row>
    <row r="2305" spans="1:16" ht="10.5" customHeight="1" thickTop="1" thickBot="1">
      <c r="B2305" s="32" t="s">
        <v/>
      </c>
      <c r="C2305" s="23" t="s">
        <v/>
      </c>
      <c r="D2305" s="23" t="s">
        <v>12655</v>
      </c>
      <c r="E2305" s="32">
        <v>2.00</v>
      </c>
      <c r="F2305" s="33">
        <v>1.40</v>
      </c>
      <c r="G2305" s="34">
        <v/>
      </c>
      <c r="H2305" s="35">
        <v>2.930</v>
      </c>
      <c r="I2305" s="36">
        <f>ROUND(PRODUCT(E2305:H2305),2)</f>
        <v>8.20</v>
      </c>
      <c r="J2305" s="32">
        <v/>
      </c>
      <c r="K2305" s="32">
        <f/>
        <v/>
      </c>
      <c r="L2305" s="32" t="s">
        <v/>
      </c>
      <c r="M2305" s="32" t="s">
        <v/>
      </c>
      <c r="N2305" s="32" t="s">
        <v/>
      </c>
      <!--$VAR_NUOVA_CELLA_PREZZI$-->
    </row>
    <row r="2306" spans="1:16" ht="10.5" customHeight="1" thickTop="1" thickBot="1">
      <c r="B2306" s="32" t="s">
        <v/>
      </c>
      <c r="C2306" s="23" t="s">
        <v/>
      </c>
      <c r="D2306" s="23" t="s">
        <v>12662</v>
      </c>
      <c r="E2306" s="32">
        <v>2.00</v>
      </c>
      <c r="F2306" s="33">
        <v>1.07</v>
      </c>
      <c r="G2306" s="34">
        <v/>
      </c>
      <c r="H2306" s="35">
        <v>2.930</v>
      </c>
      <c r="I2306" s="36">
        <f>ROUND(PRODUCT(E2306:H2306),2)</f>
        <v>6.27</v>
      </c>
      <c r="J2306" s="32">
        <v/>
      </c>
      <c r="K2306" s="32">
        <f/>
        <v/>
      </c>
      <c r="L2306" s="32" t="s">
        <v/>
      </c>
      <c r="M2306" s="32" t="s">
        <v/>
      </c>
      <c r="N2306" s="32" t="s">
        <v/>
      </c>
      <!--$VAR_NUOVA_CELLA_PREZZI$-->
    </row>
    <row r="2307" spans="1:16" ht="10.5" customHeight="1" thickTop="1" thickBot="1">
      <c r="B2307" s="32" t="s">
        <v/>
      </c>
      <c r="C2307" s="23" t="s">
        <v/>
      </c>
      <c r="D2307" s="23" t="s">
        <v>12669</v>
      </c>
      <c r="E2307" s="32">
        <v>4.00</v>
      </c>
      <c r="F2307" s="33">
        <v>1.06</v>
      </c>
      <c r="G2307" s="34">
        <v/>
      </c>
      <c r="H2307" s="35">
        <v>2.400</v>
      </c>
      <c r="I2307" s="36">
        <f>ROUND(PRODUCT(E2307:H2307),2)</f>
        <v>10.18</v>
      </c>
      <c r="J2307" s="32">
        <v/>
      </c>
      <c r="K2307" s="32">
        <f/>
        <v/>
      </c>
      <c r="L2307" s="32" t="s">
        <v/>
      </c>
      <c r="M2307" s="32" t="s">
        <v/>
      </c>
      <c r="N2307" s="32" t="s">
        <v/>
      </c>
      <!--$VAR_NUOVA_CELLA_PREZZI$-->
    </row>
    <row r="2308" spans="1:16" ht="10.5" customHeight="1" thickTop="1" thickBot="1">
      <c r="B2308" s="32" t="s">
        <v/>
      </c>
      <c r="C2308" s="23" t="s">
        <v/>
      </c>
      <c r="D2308" s="23" t="s">
        <v>12676</v>
      </c>
      <c r="E2308" s="32">
        <v>2.00</v>
      </c>
      <c r="F2308" s="33">
        <v>1.15</v>
      </c>
      <c r="G2308" s="34">
        <v/>
      </c>
      <c r="H2308" s="35">
        <v>2.400</v>
      </c>
      <c r="I2308" s="36">
        <f>ROUND(PRODUCT(E2308:H2308),2)</f>
        <v>5.52</v>
      </c>
      <c r="J2308" s="32">
        <v/>
      </c>
      <c r="K2308" s="32">
        <f/>
        <v/>
      </c>
      <c r="L2308" s="32" t="s">
        <v/>
      </c>
      <c r="M2308" s="32" t="s">
        <v/>
      </c>
      <c r="N2308" s="32" t="s">
        <v/>
      </c>
      <!--$VAR_NUOVA_CELLA_PREZZI$-->
    </row>
    <row r="2309" spans="1:16" ht="10.5" customHeight="1" thickTop="1" thickBot="1">
      <c r="B2309" s="32" t="s">
        <v/>
      </c>
      <c r="C2309" s="23" t="s">
        <v/>
      </c>
      <c r="D2309" s="23" t="s">
        <v>12683</v>
      </c>
      <c r="E2309" s="32">
        <v>2.00</v>
      </c>
      <c r="F2309" s="33">
        <v>1.54</v>
      </c>
      <c r="G2309" s="34">
        <v/>
      </c>
      <c r="H2309" s="35">
        <v>2.400</v>
      </c>
      <c r="I2309" s="36">
        <f>ROUND(PRODUCT(E2309:H2309),2)</f>
        <v>7.39</v>
      </c>
      <c r="J2309" s="32">
        <v/>
      </c>
      <c r="K2309" s="32">
        <f/>
        <v/>
      </c>
      <c r="L2309" s="32" t="s">
        <v/>
      </c>
      <c r="M2309" s="32" t="s">
        <v/>
      </c>
      <c r="N2309" s="32" t="s">
        <v/>
      </c>
      <!--$VAR_NUOVA_CELLA_PREZZI$-->
    </row>
    <row r="2310" spans="1:16" ht="10.5" customHeight="1" thickTop="1" thickBot="1">
      <c r="B2310" s="32" t="s">
        <v/>
      </c>
      <c r="C2310" s="23" t="s">
        <v/>
      </c>
      <c r="D2310" s="23" t="s">
        <v>12690</v>
      </c>
      <c r="E2310" s="32">
        <v>2.00</v>
      </c>
      <c r="F2310" s="33">
        <v>3.03</v>
      </c>
      <c r="G2310" s="34">
        <v/>
      </c>
      <c r="H2310" s="35">
        <v>2.400</v>
      </c>
      <c r="I2310" s="36">
        <f>ROUND(PRODUCT(E2310:H2310),2)</f>
        <v>14.54</v>
      </c>
      <c r="J2310" s="32">
        <v/>
      </c>
      <c r="K2310" s="32">
        <f/>
        <v/>
      </c>
      <c r="L2310" s="32" t="s">
        <v/>
      </c>
      <c r="M2310" s="32" t="s">
        <v/>
      </c>
      <c r="N2310" s="32" t="s">
        <v/>
      </c>
      <!--$VAR_NUOVA_CELLA_PREZZI$-->
    </row>
    <row r="2311" spans="1:16" ht="10.5" customHeight="1" thickTop="1" thickBot="1">
      <c r="B2311" s="32" t="s">
        <v/>
      </c>
      <c r="C2311" s="23" t="s">
        <v/>
      </c>
      <c r="D2311" s="23" t="s">
        <v>12697</v>
      </c>
      <c r="E2311" s="32">
        <v>2.00</v>
      </c>
      <c r="F2311" s="33">
        <v>3.67</v>
      </c>
      <c r="G2311" s="34">
        <v/>
      </c>
      <c r="H2311" s="35">
        <v>2.400</v>
      </c>
      <c r="I2311" s="36">
        <f>ROUND(PRODUCT(E2311:H2311),2)</f>
        <v>17.62</v>
      </c>
      <c r="J2311" s="32">
        <v/>
      </c>
      <c r="K2311" s="32">
        <f/>
        <v/>
      </c>
      <c r="L2311" s="32" t="s">
        <v/>
      </c>
      <c r="M2311" s="32" t="s">
        <v/>
      </c>
      <c r="N2311" s="32" t="s">
        <v/>
      </c>
      <!--$VAR_NUOVA_CELLA_PREZZI$-->
    </row>
    <row r="2312" spans="1:16" ht="10.5" customHeight="1" thickTop="1" thickBot="1">
      <c r="B2312" s="32" t="s">
        <v/>
      </c>
      <c r="C2312" s="23" t="s">
        <v/>
      </c>
      <c r="D2312" s="23" t="s">
        <v>12704</v>
      </c>
      <c r="E2312" s="32">
        <v>2.00</v>
      </c>
      <c r="F2312" s="33">
        <v>1.40</v>
      </c>
      <c r="G2312" s="34">
        <v/>
      </c>
      <c r="H2312" s="35">
        <v>2.200</v>
      </c>
      <c r="I2312" s="36">
        <f>ROUND(PRODUCT(E2312:H2312),2)</f>
        <v>6.16</v>
      </c>
      <c r="J2312" s="32">
        <v/>
      </c>
      <c r="K2312" s="32">
        <f/>
        <v/>
      </c>
      <c r="L2312" s="32" t="s">
        <v/>
      </c>
      <c r="M2312" s="32" t="s">
        <v/>
      </c>
      <c r="N2312" s="32" t="s">
        <v/>
      </c>
      <!--$VAR_NUOVA_CELLA_PREZZI$-->
    </row>
    <row r="2313" spans="1:16" ht="10.5" customHeight="1" thickTop="1" thickBot="1">
      <c r="B2313" s="32" t="s">
        <v/>
      </c>
      <c r="C2313" s="23" t="s">
        <v/>
      </c>
      <c r="D2313" s="23" t="s">
        <v>12711</v>
      </c>
      <c r="E2313" s="32">
        <v>2.00</v>
      </c>
      <c r="F2313" s="33">
        <v>0.20</v>
      </c>
      <c r="G2313" s="34">
        <v/>
      </c>
      <c r="H2313" s="35">
        <v>2.200</v>
      </c>
      <c r="I2313" s="36">
        <f>ROUND(PRODUCT(E2313:H2313),2)</f>
        <v>0.88</v>
      </c>
      <c r="J2313" s="32">
        <v/>
      </c>
      <c r="K2313" s="32">
        <f/>
        <v/>
      </c>
      <c r="L2313" s="32" t="s">
        <v/>
      </c>
      <c r="M2313" s="32" t="s">
        <v/>
      </c>
      <c r="N2313" s="32" t="s">
        <v/>
      </c>
      <!--$VAR_NUOVA_CELLA_PREZZI$-->
    </row>
    <row r="2314" spans="1:16" ht="10.5" customHeight="1" thickTop="1" thickBot="1">
      <c r="B2314" s="32" t="s">
        <v/>
      </c>
      <c r="C2314" s="23" t="s">
        <v/>
      </c>
      <c r="D2314" s="23" t="s">
        <v>12718</v>
      </c>
      <c r="E2314" s="32">
        <v/>
      </c>
      <c r="F2314" s="33">
        <v/>
      </c>
      <c r="G2314" s="34">
        <v/>
      </c>
      <c r="H2314" s="35">
        <v>0</v>
      </c>
      <c r="I2314" s="36">
        <f>ROUND(PRODUCT(E2314:H2314),2)</f>
        <v>0.00</v>
      </c>
      <c r="J2314" s="32">
        <v/>
      </c>
      <c r="K2314" s="32">
        <f/>
        <v/>
      </c>
      <c r="L2314" s="32" t="s">
        <v/>
      </c>
      <c r="M2314" s="32" t="s">
        <v/>
      </c>
      <c r="N2314" s="32" t="s">
        <v/>
      </c>
      <!--$VAR_NUOVA_CELLA_PREZZI$-->
    </row>
    <row r="2315" spans="1:16" ht="10.5" customHeight="1" thickTop="1" thickBot="1">
      <c r="B2315" s="32" t="s">
        <v/>
      </c>
      <c r="C2315" s="23" t="s">
        <v/>
      </c>
      <c r="D2315" s="23" t="s">
        <v>12725</v>
      </c>
      <c r="E2315" s="32">
        <v>2.00</v>
      </c>
      <c r="F2315" s="33">
        <v>1.50</v>
      </c>
      <c r="G2315" s="34">
        <v/>
      </c>
      <c r="H2315" s="35">
        <v>2.200</v>
      </c>
      <c r="I2315" s="36">
        <f>ROUND(PRODUCT(E2315:H2315),2)</f>
        <v>6.60</v>
      </c>
      <c r="J2315" s="32">
        <v/>
      </c>
      <c r="K2315" s="32">
        <f/>
        <v/>
      </c>
      <c r="L2315" s="32" t="s">
        <v/>
      </c>
      <c r="M2315" s="32" t="s">
        <v/>
      </c>
      <c r="N2315" s="32" t="s">
        <v/>
      </c>
      <!--$VAR_NUOVA_CELLA_PREZZI$-->
    </row>
    <row r="2316" spans="1:16" ht="10.5" customHeight="1" thickTop="1" thickBot="1">
      <c r="B2316" s="32" t="s">
        <v/>
      </c>
      <c r="C2316" s="23" t="s">
        <v/>
      </c>
      <c r="D2316" s="23" t="s">
        <v>12732</v>
      </c>
      <c r="E2316" s="32">
        <v>2.00</v>
      </c>
      <c r="F2316" s="33">
        <v>0.10</v>
      </c>
      <c r="G2316" s="34">
        <v/>
      </c>
      <c r="H2316" s="35">
        <v>2.200</v>
      </c>
      <c r="I2316" s="36">
        <f>ROUND(PRODUCT(E2316:H2316),2)</f>
        <v>0.44</v>
      </c>
      <c r="J2316" s="32">
        <v/>
      </c>
      <c r="K2316" s="32">
        <f/>
        <v/>
      </c>
      <c r="L2316" s="32" t="s">
        <v/>
      </c>
      <c r="M2316" s="32" t="s">
        <v/>
      </c>
      <c r="N2316" s="32" t="s">
        <v/>
      </c>
      <!--$VAR_NUOVA_CELLA_PREZZI$-->
    </row>
    <row r="2317" spans="1:16" ht="10.5" customHeight="1" thickTop="1" thickBot="1">
      <c r="B2317" s="32" t="s">
        <v/>
      </c>
      <c r="C2317" s="23" t="s">
        <v/>
      </c>
      <c r="D2317" s="23" t="s">
        <v>12739</v>
      </c>
      <c r="E2317" s="32">
        <v>2.00</v>
      </c>
      <c r="F2317" s="33">
        <v>1.25</v>
      </c>
      <c r="G2317" s="34">
        <v/>
      </c>
      <c r="H2317" s="35">
        <v>2.200</v>
      </c>
      <c r="I2317" s="36">
        <f>ROUND(PRODUCT(E2317:H2317),2)</f>
        <v>5.50</v>
      </c>
      <c r="J2317" s="32">
        <v/>
      </c>
      <c r="K2317" s="32">
        <f/>
        <v/>
      </c>
      <c r="L2317" s="32" t="s">
        <v/>
      </c>
      <c r="M2317" s="32" t="s">
        <v/>
      </c>
      <c r="N2317" s="32" t="s">
        <v/>
      </c>
      <!--$VAR_NUOVA_CELLA_PREZZI$-->
    </row>
    <row r="2318" spans="1:16" ht="10.5" customHeight="1" thickTop="1" thickBot="1">
      <c r="B2318" s="32" t="s">
        <v/>
      </c>
      <c r="C2318" s="23" t="s">
        <v/>
      </c>
      <c r="D2318" s="23" t="s">
        <v>12746</v>
      </c>
      <c r="E2318" s="32">
        <v>2.00</v>
      </c>
      <c r="F2318" s="33">
        <v>1.50</v>
      </c>
      <c r="G2318" s="34">
        <v/>
      </c>
      <c r="H2318" s="35">
        <v>2.200</v>
      </c>
      <c r="I2318" s="36">
        <f>ROUND(PRODUCT(E2318:H2318),2)</f>
        <v>6.60</v>
      </c>
      <c r="J2318" s="32">
        <v/>
      </c>
      <c r="K2318" s="32">
        <f/>
        <v/>
      </c>
      <c r="L2318" s="32" t="s">
        <v/>
      </c>
      <c r="M2318" s="32" t="s">
        <v/>
      </c>
      <c r="N2318" s="32" t="s">
        <v/>
      </c>
      <!--$VAR_NUOVA_CELLA_PREZZI$-->
    </row>
    <row r="2319" spans="1:16" ht="10.5" customHeight="1" thickTop="1" thickBot="1">
      <c r="B2319" s="32" t="s">
        <v/>
      </c>
      <c r="C2319" s="23" t="s">
        <v/>
      </c>
      <c r="D2319" s="23" t="s">
        <v>12753</v>
      </c>
      <c r="E2319" s="32">
        <v>2.00</v>
      </c>
      <c r="F2319" s="33">
        <v>0.10</v>
      </c>
      <c r="G2319" s="34">
        <v/>
      </c>
      <c r="H2319" s="35">
        <v>2.200</v>
      </c>
      <c r="I2319" s="36">
        <f>ROUND(PRODUCT(E2319:H2319),2)</f>
        <v>0.44</v>
      </c>
      <c r="J2319" s="32">
        <v/>
      </c>
      <c r="K2319" s="32">
        <f/>
        <v/>
      </c>
      <c r="L2319" s="32" t="s">
        <v/>
      </c>
      <c r="M2319" s="32" t="s">
        <v/>
      </c>
      <c r="N2319" s="32" t="s">
        <v/>
      </c>
      <!--$VAR_NUOVA_CELLA_PREZZI$-->
    </row>
    <row r="2320" spans="1:16" ht="10.5" customHeight="1" thickTop="1" thickBot="1">
      <c r="B2320" s="32" t="s">
        <v/>
      </c>
      <c r="C2320" s="23" t="s">
        <v/>
      </c>
      <c r="D2320" s="23" t="s">
        <v>12760</v>
      </c>
      <c r="E2320" s="32">
        <v>2.00</v>
      </c>
      <c r="F2320" s="33">
        <v>1.26</v>
      </c>
      <c r="G2320" s="34">
        <v/>
      </c>
      <c r="H2320" s="35">
        <v>2.200</v>
      </c>
      <c r="I2320" s="36">
        <f>ROUND(PRODUCT(E2320:H2320),2)</f>
        <v>5.54</v>
      </c>
      <c r="J2320" s="32">
        <v/>
      </c>
      <c r="K2320" s="32">
        <f/>
        <v/>
      </c>
      <c r="L2320" s="32" t="s">
        <v/>
      </c>
      <c r="M2320" s="32" t="s">
        <v/>
      </c>
      <c r="N2320" s="32" t="s">
        <v/>
      </c>
      <!--$VAR_NUOVA_CELLA_PREZZI$-->
    </row>
    <row r="2321" spans="1:16" ht="10.5" customHeight="1" thickTop="1" thickBot="1">
      <c r="B2321" s="32" t="s">
        <v/>
      </c>
      <c r="C2321" s="23" t="s">
        <v/>
      </c>
      <c r="D2321" s="32" t="s">
        <v/>
      </c>
      <c r="E2321" s="32">
        <v/>
      </c>
      <c r="F2321" s="33">
        <v/>
      </c>
      <c r="G2321" s="34">
        <v/>
      </c>
      <c r="H2321" s="35">
        <v/>
      </c>
      <c r="I2321" s="36">
        <f/>
        <v/>
      </c>
      <c r="J2321" s="32">
        <v/>
      </c>
      <c r="K2321" s="32">
        <f/>
        <v/>
      </c>
      <c r="L2321" s="32" t="s">
        <v/>
      </c>
      <c r="M2321" s="32" t="s">
        <v/>
      </c>
      <c r="N2321" s="32" t="s">
        <v>12767</v>
      </c>
      <!--$VAR_NUOVA_CELLA_PREZZI$-->
    </row>
    <row r="2322" spans="1:16" ht="10.5" customHeight="1" thickTop="1" thickBot="1">
      <c r="B2322" s="32" t="s">
        <v/>
      </c>
      <c r="C2322" s="23" t="s">
        <v/>
      </c>
      <c r="D2322" s="32" t="s">
        <v>12768</v>
      </c>
      <c r="E2322" s="32">
        <v/>
      </c>
      <c r="F2322" s="33">
        <v/>
      </c>
      <c r="G2322" s="34">
        <v/>
      </c>
      <c r="H2322" s="35">
        <v/>
      </c>
      <c r="I2322" s="36">
        <f>ROUND(SUM(I2301:I2321),2)</f>
        <v>119.69</v>
      </c>
      <c r="J2322" s="32">
        <v>46.81</v>
      </c>
      <c r="K2322" s="32">
        <f>ROUND(PRODUCT(I2322:J2322),2)</f>
        <v>5602.69</v>
      </c>
      <c r="L2322" s="32" t="s">
        <v/>
      </c>
      <c r="M2322" s="32" t="s">
        <v/>
      </c>
      <c r="N2322" s="32" t="s">
        <v/>
      </c>
      <!--$VAR_NUOVA_CELLA_PREZZI$-->
    </row>
    <row r="2323" spans="1:16" ht="10.5" customHeight="1" thickTop="1" thickBot="1">
      <c r="B2323" s="32" t="s">
        <v/>
      </c>
      <c r="C2323" s="23" t="s">
        <v/>
      </c>
      <c r="D2323" s="32" t="s">
        <v>12774</v>
      </c>
      <c r="E2323" s="32">
        <v/>
      </c>
      <c r="F2323" s="33">
        <v/>
      </c>
      <c r="G2323" s="34">
        <v/>
      </c>
      <c r="H2323" s="35">
        <v/>
      </c>
      <c r="I2323" s="36">
        <f/>
        <v/>
      </c>
      <c r="J2323" s="32">
        <v/>
      </c>
      <c r="K2323" s="32">
        <f/>
        <v/>
      </c>
      <c r="L2323" s="32" t="s">
        <v/>
      </c>
      <c r="M2323" s="32" t="s">
        <v/>
      </c>
      <c r="N2323" s="32" t="s">
        <v/>
      </c>
      <!--$VAR_NUOVA_CELLA_PREZZI$-->
    </row>
    <row r="2324" spans="1:16" ht="89" customHeight="1" thickTop="1" thickBot="1">
      <c r="B2324" s="32" t="s">
        <v>12775</v>
      </c>
      <c r="C2324" s="23" t="s">
        <v>12776</v>
      </c>
      <c r="D2324" s="62" t="s">
        <v>12777</v>
      </c>
      <c r="E2324" s="32">
        <v/>
      </c>
      <c r="F2324" s="33">
        <v/>
      </c>
      <c r="G2324" s="34">
        <v/>
      </c>
      <c r="H2324" s="35">
        <v/>
      </c>
      <c r="I2324" s="36">
        <f/>
        <v/>
      </c>
      <c r="J2324" s="32">
        <v/>
      </c>
      <c r="K2324" s="32">
        <f/>
        <v/>
      </c>
      <c r="L2324" s="32" t="s">
        <v/>
      </c>
      <c r="M2324" s="32" t="s">
        <v/>
      </c>
      <c r="N2324" s="32" t="s">
        <v/>
      </c>
      <!--$VAR_NUOVA_CELLA_PREZZI$-->
    </row>
    <row r="2325" spans="1:16" ht="10.5" customHeight="1" thickTop="1" thickBot="1">
      <c r="B2325" s="32" t="s">
        <v/>
      </c>
      <c r="C2325" s="23" t="s">
        <v/>
      </c>
      <c r="D2325" s="23" t="s">
        <v>12778</v>
      </c>
      <c r="E2325" s="32">
        <v/>
      </c>
      <c r="F2325" s="33">
        <v/>
      </c>
      <c r="G2325" s="34">
        <v/>
      </c>
      <c r="H2325" s="35">
        <v/>
      </c>
      <c r="I2325" s="36">
        <f/>
        <v/>
      </c>
      <c r="J2325" s="32">
        <v/>
      </c>
      <c r="K2325" s="32">
        <f/>
        <v/>
      </c>
      <c r="L2325" s="32" t="s">
        <v/>
      </c>
      <c r="M2325" s="32" t="s">
        <v/>
      </c>
      <c r="N2325" s="32" t="s">
        <v/>
      </c>
      <!--$VAR_NUOVA_CELLA_PREZZI$-->
    </row>
    <row r="2326" spans="1:16" ht="10.5" customHeight="1" thickTop="1" thickBot="1">
      <c r="B2326" s="32" t="s">
        <v/>
      </c>
      <c r="C2326" s="23" t="s">
        <v/>
      </c>
      <c r="D2326" s="23" t="s">
        <v>12779</v>
      </c>
      <c r="E2326" s="32">
        <v/>
      </c>
      <c r="F2326" s="33">
        <v/>
      </c>
      <c r="G2326" s="34">
        <v/>
      </c>
      <c r="H2326" s="35">
        <v>0</v>
      </c>
      <c r="I2326" s="36">
        <f>ROUND(PRODUCT(E2326:H2326),2)</f>
        <v>0.00</v>
      </c>
      <c r="J2326" s="32">
        <v/>
      </c>
      <c r="K2326" s="32">
        <f/>
        <v/>
      </c>
      <c r="L2326" s="32" t="s">
        <v/>
      </c>
      <c r="M2326" s="32" t="s">
        <v/>
      </c>
      <c r="N2326" s="32" t="s">
        <v/>
      </c>
      <!--$VAR_NUOVA_CELLA_PREZZI$-->
    </row>
    <row r="2327" spans="1:16" ht="10.5" customHeight="1" thickTop="1" thickBot="1">
      <c r="B2327" s="32" t="s">
        <v/>
      </c>
      <c r="C2327" s="23" t="s">
        <v/>
      </c>
      <c r="D2327" s="23" t="s">
        <v>12786</v>
      </c>
      <c r="E2327" s="32">
        <v>16.30</v>
      </c>
      <c r="F2327" s="33">
        <v/>
      </c>
      <c r="G2327" s="34">
        <v/>
      </c>
      <c r="H2327" s="35">
        <v/>
      </c>
      <c r="I2327" s="36">
        <f>ROUND(PRODUCT(E2327:H2327),2)</f>
        <v>16.30</v>
      </c>
      <c r="J2327" s="32">
        <v/>
      </c>
      <c r="K2327" s="32">
        <f/>
        <v/>
      </c>
      <c r="L2327" s="32" t="s">
        <v/>
      </c>
      <c r="M2327" s="32" t="s">
        <v/>
      </c>
      <c r="N2327" s="32" t="s">
        <v/>
      </c>
      <!--$VAR_NUOVA_CELLA_PREZZI$-->
    </row>
    <row r="2328" spans="1:16" ht="10.5" customHeight="1" thickTop="1" thickBot="1">
      <c r="B2328" s="32" t="s">
        <v/>
      </c>
      <c r="C2328" s="23" t="s">
        <v/>
      </c>
      <c r="D2328" s="23" t="s">
        <v>12793</v>
      </c>
      <c r="E2328" s="32">
        <v>9.19</v>
      </c>
      <c r="F2328" s="33">
        <v/>
      </c>
      <c r="G2328" s="34">
        <v/>
      </c>
      <c r="H2328" s="35">
        <v/>
      </c>
      <c r="I2328" s="36">
        <f>ROUND(PRODUCT(E2328:H2328),2)</f>
        <v>9.19</v>
      </c>
      <c r="J2328" s="32">
        <v/>
      </c>
      <c r="K2328" s="32">
        <f/>
        <v/>
      </c>
      <c r="L2328" s="32" t="s">
        <v/>
      </c>
      <c r="M2328" s="32" t="s">
        <v/>
      </c>
      <c r="N2328" s="32" t="s">
        <v/>
      </c>
      <!--$VAR_NUOVA_CELLA_PREZZI$-->
    </row>
    <row r="2329" spans="1:16" ht="10.5" customHeight="1" thickTop="1" thickBot="1">
      <c r="B2329" s="32" t="s">
        <v/>
      </c>
      <c r="C2329" s="23" t="s">
        <v/>
      </c>
      <c r="D2329" s="23" t="s">
        <v>12800</v>
      </c>
      <c r="E2329" s="32">
        <v>15.56</v>
      </c>
      <c r="F2329" s="33">
        <v/>
      </c>
      <c r="G2329" s="34">
        <v/>
      </c>
      <c r="H2329" s="35">
        <v/>
      </c>
      <c r="I2329" s="36">
        <f>ROUND(PRODUCT(E2329:H2329),2)</f>
        <v>15.56</v>
      </c>
      <c r="J2329" s="32">
        <v/>
      </c>
      <c r="K2329" s="32">
        <f/>
        <v/>
      </c>
      <c r="L2329" s="32" t="s">
        <v/>
      </c>
      <c r="M2329" s="32" t="s">
        <v/>
      </c>
      <c r="N2329" s="32" t="s">
        <v/>
      </c>
      <!--$VAR_NUOVA_CELLA_PREZZI$-->
    </row>
    <row r="2330" spans="1:16" ht="10.5" customHeight="1" thickTop="1" thickBot="1">
      <c r="B2330" s="32" t="s">
        <v/>
      </c>
      <c r="C2330" s="23" t="s">
        <v/>
      </c>
      <c r="D2330" s="23" t="s">
        <v>12807</v>
      </c>
      <c r="E2330" s="32">
        <v>3.36</v>
      </c>
      <c r="F2330" s="33">
        <v/>
      </c>
      <c r="G2330" s="34">
        <v/>
      </c>
      <c r="H2330" s="35">
        <v/>
      </c>
      <c r="I2330" s="36">
        <f>ROUND(PRODUCT(E2330:H2330),2)</f>
        <v>3.36</v>
      </c>
      <c r="J2330" s="32">
        <v/>
      </c>
      <c r="K2330" s="32">
        <f/>
        <v/>
      </c>
      <c r="L2330" s="32" t="s">
        <v/>
      </c>
      <c r="M2330" s="32" t="s">
        <v/>
      </c>
      <c r="N2330" s="32" t="s">
        <v/>
      </c>
      <!--$VAR_NUOVA_CELLA_PREZZI$-->
    </row>
    <row r="2331" spans="1:16" ht="10.5" customHeight="1" thickTop="1" thickBot="1">
      <c r="B2331" s="32" t="s">
        <v/>
      </c>
      <c r="C2331" s="23" t="s">
        <v/>
      </c>
      <c r="D2331" s="23" t="s">
        <v>12814</v>
      </c>
      <c r="E2331" s="32">
        <v>3.73</v>
      </c>
      <c r="F2331" s="33">
        <v/>
      </c>
      <c r="G2331" s="34">
        <v/>
      </c>
      <c r="H2331" s="35">
        <v/>
      </c>
      <c r="I2331" s="36">
        <f>ROUND(PRODUCT(E2331:H2331),2)</f>
        <v>3.73</v>
      </c>
      <c r="J2331" s="32">
        <v/>
      </c>
      <c r="K2331" s="32">
        <f/>
        <v/>
      </c>
      <c r="L2331" s="32" t="s">
        <v/>
      </c>
      <c r="M2331" s="32" t="s">
        <v/>
      </c>
      <c r="N2331" s="32" t="s">
        <v/>
      </c>
      <!--$VAR_NUOVA_CELLA_PREZZI$-->
    </row>
    <row r="2332" spans="1:16" ht="10.5" customHeight="1" thickTop="1" thickBot="1">
      <c r="B2332" s="32" t="s">
        <v/>
      </c>
      <c r="C2332" s="23" t="s">
        <v/>
      </c>
      <c r="D2332" s="23" t="s">
        <v>12821</v>
      </c>
      <c r="E2332" s="32">
        <v>4.68</v>
      </c>
      <c r="F2332" s="33">
        <v/>
      </c>
      <c r="G2332" s="34">
        <v/>
      </c>
      <c r="H2332" s="35">
        <v/>
      </c>
      <c r="I2332" s="36">
        <f>ROUND(PRODUCT(E2332:H2332),2)</f>
        <v>4.68</v>
      </c>
      <c r="J2332" s="32">
        <v/>
      </c>
      <c r="K2332" s="32">
        <f/>
        <v/>
      </c>
      <c r="L2332" s="32" t="s">
        <v/>
      </c>
      <c r="M2332" s="32" t="s">
        <v/>
      </c>
      <c r="N2332" s="32" t="s">
        <v/>
      </c>
      <!--$VAR_NUOVA_CELLA_PREZZI$-->
    </row>
    <row r="2333" spans="1:16" ht="10.5" customHeight="1" thickTop="1" thickBot="1">
      <c r="B2333" s="32" t="s">
        <v/>
      </c>
      <c r="C2333" s="23" t="s">
        <v/>
      </c>
      <c r="D2333" s="23" t="s">
        <v>12828</v>
      </c>
      <c r="E2333" s="32">
        <v>2.27</v>
      </c>
      <c r="F2333" s="33">
        <v/>
      </c>
      <c r="G2333" s="34">
        <v/>
      </c>
      <c r="H2333" s="35">
        <v/>
      </c>
      <c r="I2333" s="36">
        <f>ROUND(PRODUCT(E2333:H2333),2)</f>
        <v>2.27</v>
      </c>
      <c r="J2333" s="32">
        <v/>
      </c>
      <c r="K2333" s="32">
        <f/>
        <v/>
      </c>
      <c r="L2333" s="32" t="s">
        <v/>
      </c>
      <c r="M2333" s="32" t="s">
        <v/>
      </c>
      <c r="N2333" s="32" t="s">
        <v/>
      </c>
      <!--$VAR_NUOVA_CELLA_PREZZI$-->
    </row>
    <row r="2334" spans="1:16" ht="10.5" customHeight="1" thickTop="1" thickBot="1">
      <c r="B2334" s="32" t="s">
        <v/>
      </c>
      <c r="C2334" s="23" t="s">
        <v/>
      </c>
      <c r="D2334" s="23" t="s">
        <v>12835</v>
      </c>
      <c r="E2334" s="32">
        <v>5.07</v>
      </c>
      <c r="F2334" s="33">
        <v/>
      </c>
      <c r="G2334" s="34">
        <v/>
      </c>
      <c r="H2334" s="35">
        <v/>
      </c>
      <c r="I2334" s="36">
        <f>ROUND(PRODUCT(E2334:H2334),2)</f>
        <v>5.07</v>
      </c>
      <c r="J2334" s="32">
        <v/>
      </c>
      <c r="K2334" s="32">
        <f/>
        <v/>
      </c>
      <c r="L2334" s="32" t="s">
        <v/>
      </c>
      <c r="M2334" s="32" t="s">
        <v/>
      </c>
      <c r="N2334" s="32" t="s">
        <v/>
      </c>
      <!--$VAR_NUOVA_CELLA_PREZZI$-->
    </row>
    <row r="2335" spans="1:16" ht="10.5" customHeight="1" thickTop="1" thickBot="1">
      <c r="B2335" s="32" t="s">
        <v/>
      </c>
      <c r="C2335" s="23" t="s">
        <v/>
      </c>
      <c r="D2335" s="23" t="s">
        <v>12842</v>
      </c>
      <c r="E2335" s="32">
        <v>6.12</v>
      </c>
      <c r="F2335" s="33">
        <v/>
      </c>
      <c r="G2335" s="34">
        <v/>
      </c>
      <c r="H2335" s="35">
        <v/>
      </c>
      <c r="I2335" s="36">
        <f>ROUND(PRODUCT(E2335:H2335),2)</f>
        <v>6.12</v>
      </c>
      <c r="J2335" s="32">
        <v/>
      </c>
      <c r="K2335" s="32">
        <f/>
        <v/>
      </c>
      <c r="L2335" s="32" t="s">
        <v/>
      </c>
      <c r="M2335" s="32" t="s">
        <v/>
      </c>
      <c r="N2335" s="32" t="s">
        <v/>
      </c>
      <!--$VAR_NUOVA_CELLA_PREZZI$-->
    </row>
    <row r="2336" spans="1:16" ht="10.5" customHeight="1" thickTop="1" thickBot="1">
      <c r="B2336" s="32" t="s">
        <v/>
      </c>
      <c r="C2336" s="23" t="s">
        <v/>
      </c>
      <c r="D2336" s="23" t="s">
        <v>12849</v>
      </c>
      <c r="E2336" s="32">
        <v>5.19</v>
      </c>
      <c r="F2336" s="33">
        <v/>
      </c>
      <c r="G2336" s="34">
        <v/>
      </c>
      <c r="H2336" s="35">
        <v/>
      </c>
      <c r="I2336" s="36">
        <f>ROUND(PRODUCT(E2336:H2336),2)</f>
        <v>5.19</v>
      </c>
      <c r="J2336" s="32">
        <v/>
      </c>
      <c r="K2336" s="32">
        <f/>
        <v/>
      </c>
      <c r="L2336" s="32" t="s">
        <v/>
      </c>
      <c r="M2336" s="32" t="s">
        <v/>
      </c>
      <c r="N2336" s="32" t="s">
        <v/>
      </c>
      <!--$VAR_NUOVA_CELLA_PREZZI$-->
    </row>
    <row r="2337" spans="1:16" ht="10.5" customHeight="1" thickTop="1" thickBot="1">
      <c r="B2337" s="32" t="s">
        <v/>
      </c>
      <c r="C2337" s="23" t="s">
        <v/>
      </c>
      <c r="D2337" s="23" t="s">
        <v>12856</v>
      </c>
      <c r="E2337" s="32">
        <v>8.35</v>
      </c>
      <c r="F2337" s="33">
        <v/>
      </c>
      <c r="G2337" s="34">
        <v/>
      </c>
      <c r="H2337" s="35">
        <v/>
      </c>
      <c r="I2337" s="36">
        <f>ROUND(PRODUCT(E2337:H2337),2)</f>
        <v>8.35</v>
      </c>
      <c r="J2337" s="32">
        <v/>
      </c>
      <c r="K2337" s="32">
        <f/>
        <v/>
      </c>
      <c r="L2337" s="32" t="s">
        <v/>
      </c>
      <c r="M2337" s="32" t="s">
        <v/>
      </c>
      <c r="N2337" s="32" t="s">
        <v/>
      </c>
      <!--$VAR_NUOVA_CELLA_PREZZI$-->
    </row>
    <row r="2338" spans="1:16" ht="10.5" customHeight="1" thickTop="1" thickBot="1">
      <c r="B2338" s="32" t="s">
        <v/>
      </c>
      <c r="C2338" s="23" t="s">
        <v/>
      </c>
      <c r="D2338" s="23" t="s">
        <v>12863</v>
      </c>
      <c r="E2338" s="32">
        <v>6.64</v>
      </c>
      <c r="F2338" s="33">
        <v/>
      </c>
      <c r="G2338" s="34">
        <v/>
      </c>
      <c r="H2338" s="35">
        <v/>
      </c>
      <c r="I2338" s="36">
        <f>ROUND(PRODUCT(E2338:H2338),2)</f>
        <v>6.64</v>
      </c>
      <c r="J2338" s="32">
        <v/>
      </c>
      <c r="K2338" s="32">
        <f/>
        <v/>
      </c>
      <c r="L2338" s="32" t="s">
        <v/>
      </c>
      <c r="M2338" s="32" t="s">
        <v/>
      </c>
      <c r="N2338" s="32" t="s">
        <v/>
      </c>
      <!--$VAR_NUOVA_CELLA_PREZZI$-->
    </row>
    <row r="2339" spans="1:16" ht="10.5" customHeight="1" thickTop="1" thickBot="1">
      <c r="B2339" s="32" t="s">
        <v/>
      </c>
      <c r="C2339" s="23" t="s">
        <v/>
      </c>
      <c r="D2339" s="23" t="s">
        <v>12870</v>
      </c>
      <c r="E2339" s="32">
        <v>0.95</v>
      </c>
      <c r="F2339" s="33">
        <v/>
      </c>
      <c r="G2339" s="34">
        <v/>
      </c>
      <c r="H2339" s="35">
        <v/>
      </c>
      <c r="I2339" s="36">
        <f>ROUND(PRODUCT(E2339:H2339),2)</f>
        <v>0.95</v>
      </c>
      <c r="J2339" s="32">
        <v/>
      </c>
      <c r="K2339" s="32">
        <f/>
        <v/>
      </c>
      <c r="L2339" s="32" t="s">
        <v/>
      </c>
      <c r="M2339" s="32" t="s">
        <v/>
      </c>
      <c r="N2339" s="32" t="s">
        <v/>
      </c>
      <!--$VAR_NUOVA_CELLA_PREZZI$-->
    </row>
    <row r="2340" spans="1:16" ht="10.5" customHeight="1" thickTop="1" thickBot="1">
      <c r="B2340" s="32" t="s">
        <v/>
      </c>
      <c r="C2340" s="23" t="s">
        <v/>
      </c>
      <c r="D2340" s="23" t="s">
        <v>12877</v>
      </c>
      <c r="E2340" s="32">
        <v>10.52</v>
      </c>
      <c r="F2340" s="33">
        <v/>
      </c>
      <c r="G2340" s="34">
        <v/>
      </c>
      <c r="H2340" s="35">
        <v/>
      </c>
      <c r="I2340" s="36">
        <f>ROUND(PRODUCT(E2340:H2340),2)</f>
        <v>10.52</v>
      </c>
      <c r="J2340" s="32">
        <v/>
      </c>
      <c r="K2340" s="32">
        <f/>
        <v/>
      </c>
      <c r="L2340" s="32" t="s">
        <v/>
      </c>
      <c r="M2340" s="32" t="s">
        <v/>
      </c>
      <c r="N2340" s="32" t="s">
        <v/>
      </c>
      <!--$VAR_NUOVA_CELLA_PREZZI$-->
    </row>
    <row r="2341" spans="1:16" ht="10.5" customHeight="1" thickTop="1" thickBot="1">
      <c r="B2341" s="32" t="s">
        <v/>
      </c>
      <c r="C2341" s="23" t="s">
        <v/>
      </c>
      <c r="D2341" s="23" t="s">
        <v>12884</v>
      </c>
      <c r="E2341" s="32">
        <v>6.82</v>
      </c>
      <c r="F2341" s="33">
        <v/>
      </c>
      <c r="G2341" s="34">
        <v/>
      </c>
      <c r="H2341" s="35">
        <v/>
      </c>
      <c r="I2341" s="36">
        <f>ROUND(PRODUCT(E2341:H2341),2)</f>
        <v>6.82</v>
      </c>
      <c r="J2341" s="32">
        <v/>
      </c>
      <c r="K2341" s="32">
        <f/>
        <v/>
      </c>
      <c r="L2341" s="32" t="s">
        <v/>
      </c>
      <c r="M2341" s="32" t="s">
        <v/>
      </c>
      <c r="N2341" s="32" t="s">
        <v/>
      </c>
      <!--$VAR_NUOVA_CELLA_PREZZI$-->
    </row>
    <row r="2342" spans="1:16" ht="10.5" customHeight="1" thickTop="1" thickBot="1">
      <c r="B2342" s="32" t="s">
        <v/>
      </c>
      <c r="C2342" s="23" t="s">
        <v/>
      </c>
      <c r="D2342" s="23" t="s">
        <v>12891</v>
      </c>
      <c r="E2342" s="32">
        <v>2.45</v>
      </c>
      <c r="F2342" s="33">
        <v/>
      </c>
      <c r="G2342" s="34">
        <v/>
      </c>
      <c r="H2342" s="35">
        <v/>
      </c>
      <c r="I2342" s="36">
        <f>ROUND(PRODUCT(E2342:H2342),2)</f>
        <v>2.45</v>
      </c>
      <c r="J2342" s="32">
        <v/>
      </c>
      <c r="K2342" s="32">
        <f/>
        <v/>
      </c>
      <c r="L2342" s="32" t="s">
        <v/>
      </c>
      <c r="M2342" s="32" t="s">
        <v/>
      </c>
      <c r="N2342" s="32" t="s">
        <v/>
      </c>
      <!--$VAR_NUOVA_CELLA_PREZZI$-->
    </row>
    <row r="2343" spans="1:16" ht="10.5" customHeight="1" thickTop="1" thickBot="1">
      <c r="B2343" s="32" t="s">
        <v/>
      </c>
      <c r="C2343" s="23" t="s">
        <v/>
      </c>
      <c r="D2343" s="23" t="s">
        <v>12898</v>
      </c>
      <c r="E2343" s="32">
        <v/>
      </c>
      <c r="F2343" s="33">
        <v/>
      </c>
      <c r="G2343" s="34">
        <v/>
      </c>
      <c r="H2343" s="35">
        <v>0</v>
      </c>
      <c r="I2343" s="36">
        <f>ROUND(PRODUCT(E2343:H2343),2)</f>
        <v>0.00</v>
      </c>
      <c r="J2343" s="32">
        <v/>
      </c>
      <c r="K2343" s="32">
        <f/>
        <v/>
      </c>
      <c r="L2343" s="32" t="s">
        <v/>
      </c>
      <c r="M2343" s="32" t="s">
        <v/>
      </c>
      <c r="N2343" s="32" t="s">
        <v/>
      </c>
      <!--$VAR_NUOVA_CELLA_PREZZI$-->
    </row>
    <row r="2344" spans="1:16" ht="10.5" customHeight="1" thickTop="1" thickBot="1">
      <c r="B2344" s="32" t="s">
        <v/>
      </c>
      <c r="C2344" s="23" t="s">
        <v/>
      </c>
      <c r="D2344" s="23" t="s">
        <v>12905</v>
      </c>
      <c r="E2344" s="32">
        <v>10.13</v>
      </c>
      <c r="F2344" s="33">
        <v/>
      </c>
      <c r="G2344" s="34">
        <v/>
      </c>
      <c r="H2344" s="35">
        <v/>
      </c>
      <c r="I2344" s="36">
        <f>ROUND(PRODUCT(E2344:H2344),2)</f>
        <v>10.13</v>
      </c>
      <c r="J2344" s="32">
        <v/>
      </c>
      <c r="K2344" s="32">
        <f/>
        <v/>
      </c>
      <c r="L2344" s="32" t="s">
        <v/>
      </c>
      <c r="M2344" s="32" t="s">
        <v/>
      </c>
      <c r="N2344" s="32" t="s">
        <v/>
      </c>
      <!--$VAR_NUOVA_CELLA_PREZZI$-->
    </row>
    <row r="2345" spans="1:16" ht="10.5" customHeight="1" thickTop="1" thickBot="1">
      <c r="B2345" s="32" t="s">
        <v/>
      </c>
      <c r="C2345" s="23" t="s">
        <v/>
      </c>
      <c r="D2345" s="23" t="s">
        <v>12912</v>
      </c>
      <c r="E2345" s="32">
        <v>14.71</v>
      </c>
      <c r="F2345" s="33">
        <v/>
      </c>
      <c r="G2345" s="34">
        <v/>
      </c>
      <c r="H2345" s="35">
        <v/>
      </c>
      <c r="I2345" s="36">
        <f>ROUND(PRODUCT(E2345:H2345),2)</f>
        <v>14.71</v>
      </c>
      <c r="J2345" s="32">
        <v/>
      </c>
      <c r="K2345" s="32">
        <f/>
        <v/>
      </c>
      <c r="L2345" s="32" t="s">
        <v/>
      </c>
      <c r="M2345" s="32" t="s">
        <v/>
      </c>
      <c r="N2345" s="32" t="s">
        <v/>
      </c>
      <!--$VAR_NUOVA_CELLA_PREZZI$-->
    </row>
    <row r="2346" spans="1:16" ht="10.5" customHeight="1" thickTop="1" thickBot="1">
      <c r="B2346" s="32" t="s">
        <v/>
      </c>
      <c r="C2346" s="23" t="s">
        <v/>
      </c>
      <c r="D2346" s="23" t="s">
        <v>12919</v>
      </c>
      <c r="E2346" s="32">
        <v>9.88</v>
      </c>
      <c r="F2346" s="33">
        <v/>
      </c>
      <c r="G2346" s="34">
        <v/>
      </c>
      <c r="H2346" s="35">
        <v/>
      </c>
      <c r="I2346" s="36">
        <f>ROUND(PRODUCT(E2346:H2346),2)</f>
        <v>9.88</v>
      </c>
      <c r="J2346" s="32">
        <v/>
      </c>
      <c r="K2346" s="32">
        <f/>
        <v/>
      </c>
      <c r="L2346" s="32" t="s">
        <v/>
      </c>
      <c r="M2346" s="32" t="s">
        <v/>
      </c>
      <c r="N2346" s="32" t="s">
        <v/>
      </c>
      <!--$VAR_NUOVA_CELLA_PREZZI$-->
    </row>
    <row r="2347" spans="1:16" ht="10.5" customHeight="1" thickTop="1" thickBot="1">
      <c r="B2347" s="32" t="s">
        <v/>
      </c>
      <c r="C2347" s="23" t="s">
        <v/>
      </c>
      <c r="D2347" s="23" t="s">
        <v>12926</v>
      </c>
      <c r="E2347" s="32">
        <v>10.87</v>
      </c>
      <c r="F2347" s="33">
        <v/>
      </c>
      <c r="G2347" s="34">
        <v/>
      </c>
      <c r="H2347" s="35">
        <v/>
      </c>
      <c r="I2347" s="36">
        <f>ROUND(PRODUCT(E2347:H2347),2)</f>
        <v>10.87</v>
      </c>
      <c r="J2347" s="32">
        <v/>
      </c>
      <c r="K2347" s="32">
        <f/>
        <v/>
      </c>
      <c r="L2347" s="32" t="s">
        <v/>
      </c>
      <c r="M2347" s="32" t="s">
        <v/>
      </c>
      <c r="N2347" s="32" t="s">
        <v/>
      </c>
      <!--$VAR_NUOVA_CELLA_PREZZI$-->
    </row>
    <row r="2348" spans="1:16" ht="10.5" customHeight="1" thickTop="1" thickBot="1">
      <c r="B2348" s="32" t="s">
        <v/>
      </c>
      <c r="C2348" s="23" t="s">
        <v/>
      </c>
      <c r="D2348" s="23" t="s">
        <v>12933</v>
      </c>
      <c r="E2348" s="32">
        <v>21.95</v>
      </c>
      <c r="F2348" s="33">
        <v/>
      </c>
      <c r="G2348" s="34">
        <v/>
      </c>
      <c r="H2348" s="35">
        <v/>
      </c>
      <c r="I2348" s="36">
        <f>ROUND(PRODUCT(E2348:H2348),2)</f>
        <v>21.95</v>
      </c>
      <c r="J2348" s="32">
        <v/>
      </c>
      <c r="K2348" s="32">
        <f/>
        <v/>
      </c>
      <c r="L2348" s="32" t="s">
        <v/>
      </c>
      <c r="M2348" s="32" t="s">
        <v/>
      </c>
      <c r="N2348" s="32" t="s">
        <v/>
      </c>
      <!--$VAR_NUOVA_CELLA_PREZZI$-->
    </row>
    <row r="2349" spans="1:16" ht="10.5" customHeight="1" thickTop="1" thickBot="1">
      <c r="B2349" s="32" t="s">
        <v/>
      </c>
      <c r="C2349" s="23" t="s">
        <v/>
      </c>
      <c r="D2349" s="60" t="s">
        <v>12940</v>
      </c>
      <c r="E2349" s="65">
        <v/>
      </c>
      <c r="F2349" s="66">
        <v>1.62</v>
      </c>
      <c r="G2349" s="67">
        <v/>
      </c>
      <c r="H2349" s="68">
        <v>4.200</v>
      </c>
      <c r="I2349" s="69">
        <f>ROUND(PRODUCT(E2349:H2349,-1),2)</f>
        <v>-6.80</v>
      </c>
      <c r="J2349" s="32">
        <v/>
      </c>
      <c r="K2349" s="32">
        <f/>
        <v/>
      </c>
      <c r="L2349" s="32" t="s">
        <v/>
      </c>
      <c r="M2349" s="32" t="s">
        <v>12947</v>
      </c>
      <c r="N2349" s="32" t="s">
        <v/>
      </c>
      <!--$VAR_NUOVA_CELLA_PREZZI$-->
    </row>
    <row r="2350" spans="1:16" ht="10.5" customHeight="1" thickTop="1" thickBot="1">
      <c r="B2350" s="32" t="s">
        <v/>
      </c>
      <c r="C2350" s="23" t="s">
        <v/>
      </c>
      <c r="D2350" s="23" t="s">
        <v>12948</v>
      </c>
      <c r="E2350" s="32">
        <v>15.12</v>
      </c>
      <c r="F2350" s="33">
        <v/>
      </c>
      <c r="G2350" s="34">
        <v/>
      </c>
      <c r="H2350" s="35">
        <v/>
      </c>
      <c r="I2350" s="36">
        <f>ROUND(PRODUCT(E2350:H2350),2)</f>
        <v>15.12</v>
      </c>
      <c r="J2350" s="32">
        <v/>
      </c>
      <c r="K2350" s="32">
        <f/>
        <v/>
      </c>
      <c r="L2350" s="32" t="s">
        <v/>
      </c>
      <c r="M2350" s="32" t="s">
        <v/>
      </c>
      <c r="N2350" s="32" t="s">
        <v/>
      </c>
      <!--$VAR_NUOVA_CELLA_PREZZI$-->
    </row>
    <row r="2351" spans="1:16" ht="10.5" customHeight="1" thickTop="1" thickBot="1">
      <c r="B2351" s="32" t="s">
        <v/>
      </c>
      <c r="C2351" s="23" t="s">
        <v/>
      </c>
      <c r="D2351" s="23" t="s">
        <v>12955</v>
      </c>
      <c r="E2351" s="32">
        <v>14.00</v>
      </c>
      <c r="F2351" s="33">
        <v/>
      </c>
      <c r="G2351" s="34">
        <v/>
      </c>
      <c r="H2351" s="35">
        <v/>
      </c>
      <c r="I2351" s="36">
        <f>ROUND(PRODUCT(E2351:H2351),2)</f>
        <v>14.00</v>
      </c>
      <c r="J2351" s="32">
        <v/>
      </c>
      <c r="K2351" s="32">
        <f/>
        <v/>
      </c>
      <c r="L2351" s="32" t="s">
        <v/>
      </c>
      <c r="M2351" s="32" t="s">
        <v/>
      </c>
      <c r="N2351" s="32" t="s">
        <v/>
      </c>
      <!--$VAR_NUOVA_CELLA_PREZZI$-->
    </row>
    <row r="2352" spans="1:16" ht="10.5" customHeight="1" thickTop="1" thickBot="1">
      <c r="B2352" s="32" t="s">
        <v/>
      </c>
      <c r="C2352" s="23" t="s">
        <v/>
      </c>
      <c r="D2352" s="23" t="s">
        <v>12962</v>
      </c>
      <c r="E2352" s="32">
        <v>15.84</v>
      </c>
      <c r="F2352" s="33">
        <v/>
      </c>
      <c r="G2352" s="34">
        <v/>
      </c>
      <c r="H2352" s="35">
        <v/>
      </c>
      <c r="I2352" s="36">
        <f>ROUND(PRODUCT(E2352:H2352),2)</f>
        <v>15.84</v>
      </c>
      <c r="J2352" s="32">
        <v/>
      </c>
      <c r="K2352" s="32">
        <f/>
        <v/>
      </c>
      <c r="L2352" s="32" t="s">
        <v/>
      </c>
      <c r="M2352" s="32" t="s">
        <v/>
      </c>
      <c r="N2352" s="32" t="s">
        <v/>
      </c>
      <!--$VAR_NUOVA_CELLA_PREZZI$-->
    </row>
    <row r="2353" spans="1:16" ht="10.5" customHeight="1" thickTop="1" thickBot="1">
      <c r="B2353" s="32" t="s">
        <v/>
      </c>
      <c r="C2353" s="23" t="s">
        <v/>
      </c>
      <c r="D2353" s="60" t="s">
        <v>12969</v>
      </c>
      <c r="E2353" s="65">
        <v/>
      </c>
      <c r="F2353" s="66">
        <v>1.55</v>
      </c>
      <c r="G2353" s="67">
        <v/>
      </c>
      <c r="H2353" s="68">
        <v>4.340</v>
      </c>
      <c r="I2353" s="69">
        <f>ROUND(PRODUCT(E2353:H2353,-1),2)</f>
        <v>-6.73</v>
      </c>
      <c r="J2353" s="32">
        <v/>
      </c>
      <c r="K2353" s="32">
        <f/>
        <v/>
      </c>
      <c r="L2353" s="32" t="s">
        <v/>
      </c>
      <c r="M2353" s="32" t="s">
        <v>12976</v>
      </c>
      <c r="N2353" s="32" t="s">
        <v/>
      </c>
      <!--$VAR_NUOVA_CELLA_PREZZI$-->
    </row>
    <row r="2354" spans="1:16" ht="10.5" customHeight="1" thickTop="1" thickBot="1">
      <c r="B2354" s="32" t="s">
        <v/>
      </c>
      <c r="C2354" s="23" t="s">
        <v/>
      </c>
      <c r="D2354" s="23" t="s">
        <v>12977</v>
      </c>
      <c r="E2354" s="32">
        <v>38.54</v>
      </c>
      <c r="F2354" s="33">
        <v/>
      </c>
      <c r="G2354" s="34">
        <v/>
      </c>
      <c r="H2354" s="35">
        <v/>
      </c>
      <c r="I2354" s="36">
        <f>ROUND(PRODUCT(E2354:H2354),2)</f>
        <v>38.54</v>
      </c>
      <c r="J2354" s="32">
        <v/>
      </c>
      <c r="K2354" s="32">
        <f/>
        <v/>
      </c>
      <c r="L2354" s="32" t="s">
        <v/>
      </c>
      <c r="M2354" s="32" t="s">
        <v/>
      </c>
      <c r="N2354" s="32" t="s">
        <v/>
      </c>
      <!--$VAR_NUOVA_CELLA_PREZZI$-->
    </row>
    <row r="2355" spans="1:16" ht="10.5" customHeight="1" thickTop="1" thickBot="1">
      <c r="B2355" s="32" t="s">
        <v/>
      </c>
      <c r="C2355" s="23" t="s">
        <v/>
      </c>
      <c r="D2355" s="23" t="s">
        <v>12984</v>
      </c>
      <c r="E2355" s="32">
        <v>33.33</v>
      </c>
      <c r="F2355" s="33">
        <v/>
      </c>
      <c r="G2355" s="34">
        <v/>
      </c>
      <c r="H2355" s="35">
        <v/>
      </c>
      <c r="I2355" s="36">
        <f>ROUND(PRODUCT(E2355:H2355),2)</f>
        <v>33.33</v>
      </c>
      <c r="J2355" s="32">
        <v/>
      </c>
      <c r="K2355" s="32">
        <f/>
        <v/>
      </c>
      <c r="L2355" s="32" t="s">
        <v/>
      </c>
      <c r="M2355" s="32" t="s">
        <v/>
      </c>
      <c r="N2355" s="32" t="s">
        <v/>
      </c>
      <!--$VAR_NUOVA_CELLA_PREZZI$-->
    </row>
    <row r="2356" spans="1:16" ht="10.5" customHeight="1" thickTop="1" thickBot="1">
      <c r="B2356" s="32" t="s">
        <v/>
      </c>
      <c r="C2356" s="23" t="s">
        <v/>
      </c>
      <c r="D2356" s="23" t="s">
        <v>12991</v>
      </c>
      <c r="E2356" s="32">
        <v>15.00</v>
      </c>
      <c r="F2356" s="33">
        <v/>
      </c>
      <c r="G2356" s="34">
        <v/>
      </c>
      <c r="H2356" s="35">
        <v/>
      </c>
      <c r="I2356" s="36">
        <f>ROUND(PRODUCT(E2356:H2356),2)</f>
        <v>15.00</v>
      </c>
      <c r="J2356" s="32">
        <v/>
      </c>
      <c r="K2356" s="32">
        <f/>
        <v/>
      </c>
      <c r="L2356" s="32" t="s">
        <v/>
      </c>
      <c r="M2356" s="32" t="s">
        <v/>
      </c>
      <c r="N2356" s="32" t="s">
        <v/>
      </c>
      <!--$VAR_NUOVA_CELLA_PREZZI$-->
    </row>
    <row r="2357" spans="1:16" ht="10.5" customHeight="1" thickTop="1" thickBot="1">
      <c r="B2357" s="32" t="s">
        <v/>
      </c>
      <c r="C2357" s="23" t="s">
        <v/>
      </c>
      <c r="D2357" s="23" t="s">
        <v>12998</v>
      </c>
      <c r="E2357" s="32">
        <v>15.95</v>
      </c>
      <c r="F2357" s="33">
        <v/>
      </c>
      <c r="G2357" s="34">
        <v/>
      </c>
      <c r="H2357" s="35">
        <v/>
      </c>
      <c r="I2357" s="36">
        <f>ROUND(PRODUCT(E2357:H2357),2)</f>
        <v>15.95</v>
      </c>
      <c r="J2357" s="32">
        <v/>
      </c>
      <c r="K2357" s="32">
        <f/>
        <v/>
      </c>
      <c r="L2357" s="32" t="s">
        <v/>
      </c>
      <c r="M2357" s="32" t="s">
        <v/>
      </c>
      <c r="N2357" s="32" t="s">
        <v/>
      </c>
      <!--$VAR_NUOVA_CELLA_PREZZI$-->
    </row>
    <row r="2358" spans="1:16" ht="10.5" customHeight="1" thickTop="1" thickBot="1">
      <c r="B2358" s="32" t="s">
        <v/>
      </c>
      <c r="C2358" s="23" t="s">
        <v/>
      </c>
      <c r="D2358" s="23" t="s">
        <v>13005</v>
      </c>
      <c r="E2358" s="32">
        <v>26.26</v>
      </c>
      <c r="F2358" s="33">
        <v/>
      </c>
      <c r="G2358" s="34">
        <v/>
      </c>
      <c r="H2358" s="35">
        <v/>
      </c>
      <c r="I2358" s="36">
        <f>ROUND(PRODUCT(E2358:H2358),2)</f>
        <v>26.26</v>
      </c>
      <c r="J2358" s="32">
        <v/>
      </c>
      <c r="K2358" s="32">
        <f/>
        <v/>
      </c>
      <c r="L2358" s="32" t="s">
        <v/>
      </c>
      <c r="M2358" s="32" t="s">
        <v/>
      </c>
      <c r="N2358" s="32" t="s">
        <v/>
      </c>
      <!--$VAR_NUOVA_CELLA_PREZZI$-->
    </row>
    <row r="2359" spans="1:16" ht="10.5" customHeight="1" thickTop="1" thickBot="1">
      <c r="B2359" s="32" t="s">
        <v/>
      </c>
      <c r="C2359" s="23" t="s">
        <v/>
      </c>
      <c r="D2359" s="23" t="s">
        <v>13012</v>
      </c>
      <c r="E2359" s="32">
        <v>17.47</v>
      </c>
      <c r="F2359" s="33">
        <v/>
      </c>
      <c r="G2359" s="34">
        <v/>
      </c>
      <c r="H2359" s="35">
        <v/>
      </c>
      <c r="I2359" s="36">
        <f>ROUND(PRODUCT(E2359:H2359),2)</f>
        <v>17.47</v>
      </c>
      <c r="J2359" s="32">
        <v/>
      </c>
      <c r="K2359" s="32">
        <f/>
        <v/>
      </c>
      <c r="L2359" s="32" t="s">
        <v/>
      </c>
      <c r="M2359" s="32" t="s">
        <v/>
      </c>
      <c r="N2359" s="32" t="s">
        <v/>
      </c>
      <!--$VAR_NUOVA_CELLA_PREZZI$-->
    </row>
    <row r="2360" spans="1:16" ht="10.5" customHeight="1" thickTop="1" thickBot="1">
      <c r="B2360" s="32" t="s">
        <v/>
      </c>
      <c r="C2360" s="23" t="s">
        <v/>
      </c>
      <c r="D2360" s="23" t="s">
        <v>13019</v>
      </c>
      <c r="E2360" s="32">
        <v>32.99</v>
      </c>
      <c r="F2360" s="33">
        <v/>
      </c>
      <c r="G2360" s="34">
        <v/>
      </c>
      <c r="H2360" s="35">
        <v/>
      </c>
      <c r="I2360" s="36">
        <f>ROUND(PRODUCT(E2360:H2360),2)</f>
        <v>32.99</v>
      </c>
      <c r="J2360" s="32">
        <v/>
      </c>
      <c r="K2360" s="32">
        <f/>
        <v/>
      </c>
      <c r="L2360" s="32" t="s">
        <v/>
      </c>
      <c r="M2360" s="32" t="s">
        <v/>
      </c>
      <c r="N2360" s="32" t="s">
        <v/>
      </c>
      <!--$VAR_NUOVA_CELLA_PREZZI$-->
    </row>
    <row r="2361" spans="1:16" ht="10.5" customHeight="1" thickTop="1" thickBot="1">
      <c r="B2361" s="32" t="s">
        <v/>
      </c>
      <c r="C2361" s="23" t="s">
        <v/>
      </c>
      <c r="D2361" s="23" t="s">
        <v>13026</v>
      </c>
      <c r="E2361" s="32">
        <v>7.22</v>
      </c>
      <c r="F2361" s="33">
        <v/>
      </c>
      <c r="G2361" s="34">
        <v/>
      </c>
      <c r="H2361" s="35">
        <v/>
      </c>
      <c r="I2361" s="36">
        <f>ROUND(PRODUCT(E2361:H2361),2)</f>
        <v>7.22</v>
      </c>
      <c r="J2361" s="32">
        <v/>
      </c>
      <c r="K2361" s="32">
        <f/>
        <v/>
      </c>
      <c r="L2361" s="32" t="s">
        <v/>
      </c>
      <c r="M2361" s="32" t="s">
        <v/>
      </c>
      <c r="N2361" s="32" t="s">
        <v/>
      </c>
      <!--$VAR_NUOVA_CELLA_PREZZI$-->
    </row>
    <row r="2362" spans="1:16" ht="10.5" customHeight="1" thickTop="1" thickBot="1">
      <c r="B2362" s="32" t="s">
        <v/>
      </c>
      <c r="C2362" s="23" t="s">
        <v/>
      </c>
      <c r="D2362" s="23" t="s">
        <v>13033</v>
      </c>
      <c r="E2362" s="32">
        <v>20.82</v>
      </c>
      <c r="F2362" s="33">
        <v/>
      </c>
      <c r="G2362" s="34">
        <v/>
      </c>
      <c r="H2362" s="35">
        <v/>
      </c>
      <c r="I2362" s="36">
        <f>ROUND(PRODUCT(E2362:H2362),2)</f>
        <v>20.82</v>
      </c>
      <c r="J2362" s="32">
        <v/>
      </c>
      <c r="K2362" s="32">
        <f/>
        <v/>
      </c>
      <c r="L2362" s="32" t="s">
        <v/>
      </c>
      <c r="M2362" s="32" t="s">
        <v/>
      </c>
      <c r="N2362" s="32" t="s">
        <v/>
      </c>
      <!--$VAR_NUOVA_CELLA_PREZZI$-->
    </row>
    <row r="2363" spans="1:16" ht="10.5" customHeight="1" thickTop="1" thickBot="1">
      <c r="B2363" s="32" t="s">
        <v/>
      </c>
      <c r="C2363" s="23" t="s">
        <v/>
      </c>
      <c r="D2363" s="23" t="s">
        <v>13040</v>
      </c>
      <c r="E2363" s="32">
        <v>25.28</v>
      </c>
      <c r="F2363" s="33">
        <v/>
      </c>
      <c r="G2363" s="34">
        <v/>
      </c>
      <c r="H2363" s="35">
        <v/>
      </c>
      <c r="I2363" s="36">
        <f>ROUND(PRODUCT(E2363:H2363),2)</f>
        <v>25.28</v>
      </c>
      <c r="J2363" s="32">
        <v/>
      </c>
      <c r="K2363" s="32">
        <f/>
        <v/>
      </c>
      <c r="L2363" s="32" t="s">
        <v/>
      </c>
      <c r="M2363" s="32" t="s">
        <v/>
      </c>
      <c r="N2363" s="32" t="s">
        <v/>
      </c>
      <!--$VAR_NUOVA_CELLA_PREZZI$-->
    </row>
    <row r="2364" spans="1:16" ht="10.5" customHeight="1" thickTop="1" thickBot="1">
      <c r="B2364" s="32" t="s">
        <v/>
      </c>
      <c r="C2364" s="23" t="s">
        <v/>
      </c>
      <c r="D2364" s="23" t="s">
        <v>13047</v>
      </c>
      <c r="E2364" s="32">
        <v>14.80</v>
      </c>
      <c r="F2364" s="33">
        <v/>
      </c>
      <c r="G2364" s="34">
        <v/>
      </c>
      <c r="H2364" s="35">
        <v/>
      </c>
      <c r="I2364" s="36">
        <f>ROUND(PRODUCT(E2364:H2364),2)</f>
        <v>14.80</v>
      </c>
      <c r="J2364" s="32">
        <v/>
      </c>
      <c r="K2364" s="32">
        <f/>
        <v/>
      </c>
      <c r="L2364" s="32" t="s">
        <v/>
      </c>
      <c r="M2364" s="32" t="s">
        <v/>
      </c>
      <c r="N2364" s="32" t="s">
        <v/>
      </c>
      <!--$VAR_NUOVA_CELLA_PREZZI$-->
    </row>
    <row r="2365" spans="1:16" ht="10.5" customHeight="1" thickTop="1" thickBot="1">
      <c r="B2365" s="32" t="s">
        <v/>
      </c>
      <c r="C2365" s="23" t="s">
        <v/>
      </c>
      <c r="D2365" s="23" t="s">
        <v>13054</v>
      </c>
      <c r="E2365" s="32">
        <v>0.94</v>
      </c>
      <c r="F2365" s="33">
        <v/>
      </c>
      <c r="G2365" s="34">
        <v/>
      </c>
      <c r="H2365" s="35">
        <v/>
      </c>
      <c r="I2365" s="36">
        <f>ROUND(PRODUCT(E2365:H2365),2)</f>
        <v>0.94</v>
      </c>
      <c r="J2365" s="32">
        <v/>
      </c>
      <c r="K2365" s="32">
        <f/>
        <v/>
      </c>
      <c r="L2365" s="32" t="s">
        <v/>
      </c>
      <c r="M2365" s="32" t="s">
        <v/>
      </c>
      <c r="N2365" s="32" t="s">
        <v/>
      </c>
      <!--$VAR_NUOVA_CELLA_PREZZI$-->
    </row>
    <row r="2366" spans="1:16" ht="10.5" customHeight="1" thickTop="1" thickBot="1">
      <c r="B2366" s="32" t="s">
        <v/>
      </c>
      <c r="C2366" s="23" t="s">
        <v/>
      </c>
      <c r="D2366" s="23" t="s">
        <v>13061</v>
      </c>
      <c r="E2366" s="32">
        <v>7.24</v>
      </c>
      <c r="F2366" s="33">
        <v/>
      </c>
      <c r="G2366" s="34">
        <v/>
      </c>
      <c r="H2366" s="35">
        <v/>
      </c>
      <c r="I2366" s="36">
        <f>ROUND(PRODUCT(E2366:H2366),2)</f>
        <v>7.24</v>
      </c>
      <c r="J2366" s="32">
        <v/>
      </c>
      <c r="K2366" s="32">
        <f/>
        <v/>
      </c>
      <c r="L2366" s="32" t="s">
        <v/>
      </c>
      <c r="M2366" s="32" t="s">
        <v/>
      </c>
      <c r="N2366" s="32" t="s">
        <v/>
      </c>
      <!--$VAR_NUOVA_CELLA_PREZZI$-->
    </row>
    <row r="2367" spans="1:16" ht="10.5" customHeight="1" thickTop="1" thickBot="1">
      <c r="B2367" s="32" t="s">
        <v/>
      </c>
      <c r="C2367" s="23" t="s">
        <v/>
      </c>
      <c r="D2367" s="23" t="s">
        <v>13068</v>
      </c>
      <c r="E2367" s="32">
        <v>8.64</v>
      </c>
      <c r="F2367" s="33">
        <v/>
      </c>
      <c r="G2367" s="34">
        <v/>
      </c>
      <c r="H2367" s="35">
        <v/>
      </c>
      <c r="I2367" s="36">
        <f>ROUND(PRODUCT(E2367:H2367),2)</f>
        <v>8.64</v>
      </c>
      <c r="J2367" s="32">
        <v/>
      </c>
      <c r="K2367" s="32">
        <f/>
        <v/>
      </c>
      <c r="L2367" s="32" t="s">
        <v/>
      </c>
      <c r="M2367" s="32" t="s">
        <v/>
      </c>
      <c r="N2367" s="32" t="s">
        <v/>
      </c>
      <!--$VAR_NUOVA_CELLA_PREZZI$-->
    </row>
    <row r="2368" spans="1:16" ht="10.5" customHeight="1" thickTop="1" thickBot="1">
      <c r="B2368" s="32" t="s">
        <v/>
      </c>
      <c r="C2368" s="23" t="s">
        <v/>
      </c>
      <c r="D2368" s="23" t="s">
        <v>13075</v>
      </c>
      <c r="E2368" s="32">
        <v>4.34</v>
      </c>
      <c r="F2368" s="33">
        <v/>
      </c>
      <c r="G2368" s="34">
        <v/>
      </c>
      <c r="H2368" s="35">
        <v/>
      </c>
      <c r="I2368" s="36">
        <f>ROUND(PRODUCT(E2368:H2368),2)</f>
        <v>4.34</v>
      </c>
      <c r="J2368" s="32">
        <v/>
      </c>
      <c r="K2368" s="32">
        <f/>
        <v/>
      </c>
      <c r="L2368" s="32" t="s">
        <v/>
      </c>
      <c r="M2368" s="32" t="s">
        <v/>
      </c>
      <c r="N2368" s="32" t="s">
        <v/>
      </c>
      <!--$VAR_NUOVA_CELLA_PREZZI$-->
    </row>
    <row r="2369" spans="1:16" ht="10.5" customHeight="1" thickTop="1" thickBot="1">
      <c r="B2369" s="32" t="s">
        <v/>
      </c>
      <c r="C2369" s="23" t="s">
        <v/>
      </c>
      <c r="D2369" s="32" t="s">
        <v/>
      </c>
      <c r="E2369" s="32">
        <v/>
      </c>
      <c r="F2369" s="33">
        <v/>
      </c>
      <c r="G2369" s="34">
        <v/>
      </c>
      <c r="H2369" s="35">
        <v/>
      </c>
      <c r="I2369" s="36">
        <f/>
        <v/>
      </c>
      <c r="J2369" s="32">
        <v/>
      </c>
      <c r="K2369" s="32">
        <f/>
        <v/>
      </c>
      <c r="L2369" s="32" t="s">
        <v/>
      </c>
      <c r="M2369" s="32" t="s">
        <v/>
      </c>
      <c r="N2369" s="32" t="s">
        <v>13082</v>
      </c>
      <!--$VAR_NUOVA_CELLA_PREZZI$-->
    </row>
    <row r="2370" spans="1:16" ht="10.5" customHeight="1" thickTop="1" thickBot="1">
      <c r="B2370" s="32" t="s">
        <v/>
      </c>
      <c r="C2370" s="23" t="s">
        <v/>
      </c>
      <c r="D2370" s="32" t="s">
        <v>13083</v>
      </c>
      <c r="E2370" s="32">
        <v/>
      </c>
      <c r="F2370" s="33">
        <v/>
      </c>
      <c r="G2370" s="34">
        <v/>
      </c>
      <c r="H2370" s="35">
        <v/>
      </c>
      <c r="I2370" s="36">
        <f>ROUND(SUM(I2325:I2369),2)</f>
        <v>474.99</v>
      </c>
      <c r="J2370" s="32">
        <v>130.13</v>
      </c>
      <c r="K2370" s="32">
        <f>ROUND(PRODUCT(I2370:J2370),2)</f>
        <v>61810.45</v>
      </c>
      <c r="L2370" s="32" t="s">
        <v/>
      </c>
      <c r="M2370" s="32" t="s">
        <v/>
      </c>
      <c r="N2370" s="32" t="s">
        <v/>
      </c>
      <!--$VAR_NUOVA_CELLA_PREZZI$-->
    </row>
    <row r="2371" spans="1:16" ht="10.5" customHeight="1" thickTop="1" thickBot="1">
      <c r="B2371" s="32" t="s">
        <v/>
      </c>
      <c r="C2371" s="23" t="s">
        <v/>
      </c>
      <c r="D2371" s="32" t="s">
        <v>13089</v>
      </c>
      <c r="E2371" s="32">
        <v/>
      </c>
      <c r="F2371" s="33">
        <v/>
      </c>
      <c r="G2371" s="34">
        <v/>
      </c>
      <c r="H2371" s="35">
        <v/>
      </c>
      <c r="I2371" s="36">
        <f/>
        <v/>
      </c>
      <c r="J2371" s="32">
        <v/>
      </c>
      <c r="K2371" s="32">
        <f/>
        <v/>
      </c>
      <c r="L2371" s="32" t="s">
        <v/>
      </c>
      <c r="M2371" s="32" t="s">
        <v/>
      </c>
      <c r="N2371" s="32" t="s">
        <v/>
      </c>
      <!--$VAR_NUOVA_CELLA_PREZZI$-->
    </row>
    <row r="2372" spans="1:16" ht="106.5" customHeight="1" thickTop="1" thickBot="1">
      <c r="B2372" s="32" t="s">
        <v>13090</v>
      </c>
      <c r="C2372" s="23" t="s">
        <v>13091</v>
      </c>
      <c r="D2372" s="62" t="s">
        <v>13092</v>
      </c>
      <c r="E2372" s="32">
        <v/>
      </c>
      <c r="F2372" s="33">
        <v/>
      </c>
      <c r="G2372" s="34">
        <v/>
      </c>
      <c r="H2372" s="35">
        <v/>
      </c>
      <c r="I2372" s="36">
        <f/>
        <v/>
      </c>
      <c r="J2372" s="32">
        <v/>
      </c>
      <c r="K2372" s="32">
        <f/>
        <v/>
      </c>
      <c r="L2372" s="32" t="s">
        <v/>
      </c>
      <c r="M2372" s="32" t="s">
        <v/>
      </c>
      <c r="N2372" s="32" t="s">
        <v/>
      </c>
      <!--$VAR_NUOVA_CELLA_PREZZI$-->
    </row>
    <row r="2373" spans="1:16" ht="10.5" customHeight="1" thickTop="1" thickBot="1">
      <c r="B2373" s="32" t="s">
        <v/>
      </c>
      <c r="C2373" s="23" t="s">
        <v/>
      </c>
      <c r="D2373" s="23" t="s">
        <v>13093</v>
      </c>
      <c r="E2373" s="32">
        <v/>
      </c>
      <c r="F2373" s="33">
        <v/>
      </c>
      <c r="G2373" s="34">
        <v/>
      </c>
      <c r="H2373" s="35">
        <v/>
      </c>
      <c r="I2373" s="36">
        <f/>
        <v/>
      </c>
      <c r="J2373" s="32">
        <v/>
      </c>
      <c r="K2373" s="32">
        <f/>
        <v/>
      </c>
      <c r="L2373" s="32" t="s">
        <v/>
      </c>
      <c r="M2373" s="32" t="s">
        <v/>
      </c>
      <c r="N2373" s="32" t="s">
        <v/>
      </c>
      <!--$VAR_NUOVA_CELLA_PREZZI$-->
    </row>
    <row r="2374" spans="1:16" ht="10.5" customHeight="1" thickTop="1" thickBot="1">
      <c r="B2374" s="32" t="s">
        <v/>
      </c>
      <c r="C2374" s="23" t="s">
        <v/>
      </c>
      <c r="D2374" s="23" t="s">
        <v>13094</v>
      </c>
      <c r="E2374" s="32">
        <v/>
      </c>
      <c r="F2374" s="33">
        <v/>
      </c>
      <c r="G2374" s="34">
        <v/>
      </c>
      <c r="H2374" s="35">
        <v>0</v>
      </c>
      <c r="I2374" s="36">
        <f>ROUND(PRODUCT(E2374:H2374),2)</f>
        <v>0.00</v>
      </c>
      <c r="J2374" s="32">
        <v/>
      </c>
      <c r="K2374" s="32">
        <f/>
        <v/>
      </c>
      <c r="L2374" s="32" t="s">
        <v/>
      </c>
      <c r="M2374" s="32" t="s">
        <v/>
      </c>
      <c r="N2374" s="32" t="s">
        <v/>
      </c>
      <!--$VAR_NUOVA_CELLA_PREZZI$-->
    </row>
    <row r="2375" spans="1:16" ht="10.5" customHeight="1" thickTop="1" thickBot="1">
      <c r="B2375" s="32" t="s">
        <v/>
      </c>
      <c r="C2375" s="23" t="s">
        <v/>
      </c>
      <c r="D2375" s="23" t="s">
        <v>13101</v>
      </c>
      <c r="E2375" s="32">
        <v/>
      </c>
      <c r="F2375" s="33">
        <v/>
      </c>
      <c r="G2375" s="34">
        <v/>
      </c>
      <c r="H2375" s="35">
        <v>0</v>
      </c>
      <c r="I2375" s="36">
        <f>ROUND(PRODUCT(E2375:H2375),2)</f>
        <v>0.00</v>
      </c>
      <c r="J2375" s="32">
        <v/>
      </c>
      <c r="K2375" s="32">
        <f/>
        <v/>
      </c>
      <c r="L2375" s="32" t="s">
        <v/>
      </c>
      <c r="M2375" s="32" t="s">
        <v/>
      </c>
      <c r="N2375" s="32" t="s">
        <v/>
      </c>
      <!--$VAR_NUOVA_CELLA_PREZZI$-->
    </row>
    <row r="2376" spans="1:16" ht="10.5" customHeight="1" thickTop="1" thickBot="1">
      <c r="B2376" s="32" t="s">
        <v/>
      </c>
      <c r="C2376" s="23" t="s">
        <v/>
      </c>
      <c r="D2376" s="23" t="s">
        <v>13108</v>
      </c>
      <c r="E2376" s="32">
        <v>16.30</v>
      </c>
      <c r="F2376" s="33">
        <v/>
      </c>
      <c r="G2376" s="34">
        <v/>
      </c>
      <c r="H2376" s="35">
        <v/>
      </c>
      <c r="I2376" s="36">
        <f>ROUND(PRODUCT(E2376:H2376),2)</f>
        <v>16.30</v>
      </c>
      <c r="J2376" s="32">
        <v/>
      </c>
      <c r="K2376" s="32">
        <f/>
        <v/>
      </c>
      <c r="L2376" s="32" t="s">
        <v/>
      </c>
      <c r="M2376" s="32" t="s">
        <v/>
      </c>
      <c r="N2376" s="32" t="s">
        <v/>
      </c>
      <!--$VAR_NUOVA_CELLA_PREZZI$-->
    </row>
    <row r="2377" spans="1:16" ht="10.5" customHeight="1" thickTop="1" thickBot="1">
      <c r="B2377" s="32" t="s">
        <v/>
      </c>
      <c r="C2377" s="23" t="s">
        <v/>
      </c>
      <c r="D2377" s="23" t="s">
        <v>13115</v>
      </c>
      <c r="E2377" s="32">
        <v>11.24</v>
      </c>
      <c r="F2377" s="33">
        <v/>
      </c>
      <c r="G2377" s="34">
        <v/>
      </c>
      <c r="H2377" s="35">
        <v/>
      </c>
      <c r="I2377" s="36">
        <f>ROUND(PRODUCT(E2377:H2377),2)</f>
        <v>11.24</v>
      </c>
      <c r="J2377" s="32">
        <v/>
      </c>
      <c r="K2377" s="32">
        <f/>
        <v/>
      </c>
      <c r="L2377" s="32" t="s">
        <v/>
      </c>
      <c r="M2377" s="32" t="s">
        <v/>
      </c>
      <c r="N2377" s="32" t="s">
        <v/>
      </c>
      <!--$VAR_NUOVA_CELLA_PREZZI$-->
    </row>
    <row r="2378" spans="1:16" ht="10.5" customHeight="1" thickTop="1" thickBot="1">
      <c r="B2378" s="32" t="s">
        <v/>
      </c>
      <c r="C2378" s="23" t="s">
        <v/>
      </c>
      <c r="D2378" s="23" t="s">
        <v>13122</v>
      </c>
      <c r="E2378" s="32">
        <v>9.19</v>
      </c>
      <c r="F2378" s="33">
        <v/>
      </c>
      <c r="G2378" s="34">
        <v/>
      </c>
      <c r="H2378" s="35">
        <v/>
      </c>
      <c r="I2378" s="36">
        <f>ROUND(PRODUCT(E2378:H2378),2)</f>
        <v>9.19</v>
      </c>
      <c r="J2378" s="32">
        <v/>
      </c>
      <c r="K2378" s="32">
        <f/>
        <v/>
      </c>
      <c r="L2378" s="32" t="s">
        <v/>
      </c>
      <c r="M2378" s="32" t="s">
        <v/>
      </c>
      <c r="N2378" s="32" t="s">
        <v/>
      </c>
      <!--$VAR_NUOVA_CELLA_PREZZI$-->
    </row>
    <row r="2379" spans="1:16" ht="10.5" customHeight="1" thickTop="1" thickBot="1">
      <c r="B2379" s="32" t="s">
        <v/>
      </c>
      <c r="C2379" s="23" t="s">
        <v/>
      </c>
      <c r="D2379" s="23" t="s">
        <v>13129</v>
      </c>
      <c r="E2379" s="32">
        <v>15.56</v>
      </c>
      <c r="F2379" s="33">
        <v/>
      </c>
      <c r="G2379" s="34">
        <v/>
      </c>
      <c r="H2379" s="35">
        <v/>
      </c>
      <c r="I2379" s="36">
        <f>ROUND(PRODUCT(E2379:H2379),2)</f>
        <v>15.56</v>
      </c>
      <c r="J2379" s="32">
        <v/>
      </c>
      <c r="K2379" s="32">
        <f/>
        <v/>
      </c>
      <c r="L2379" s="32" t="s">
        <v/>
      </c>
      <c r="M2379" s="32" t="s">
        <v/>
      </c>
      <c r="N2379" s="32" t="s">
        <v/>
      </c>
      <!--$VAR_NUOVA_CELLA_PREZZI$-->
    </row>
    <row r="2380" spans="1:16" ht="10.5" customHeight="1" thickTop="1" thickBot="1">
      <c r="B2380" s="32" t="s">
        <v/>
      </c>
      <c r="C2380" s="23" t="s">
        <v/>
      </c>
      <c r="D2380" s="23" t="s">
        <v>13136</v>
      </c>
      <c r="E2380" s="32">
        <v>2.00</v>
      </c>
      <c r="F2380" s="33">
        <v>0.28</v>
      </c>
      <c r="G2380" s="34">
        <v/>
      </c>
      <c r="H2380" s="35">
        <v>1.860</v>
      </c>
      <c r="I2380" s="36">
        <f>ROUND(PRODUCT(E2380:H2380),2)</f>
        <v>1.04</v>
      </c>
      <c r="J2380" s="32">
        <v/>
      </c>
      <c r="K2380" s="32">
        <f/>
        <v/>
      </c>
      <c r="L2380" s="32" t="s">
        <v/>
      </c>
      <c r="M2380" s="32" t="s">
        <v/>
      </c>
      <c r="N2380" s="32" t="s">
        <v/>
      </c>
      <!--$VAR_NUOVA_CELLA_PREZZI$-->
    </row>
    <row r="2381" spans="1:16" ht="10.5" customHeight="1" thickTop="1" thickBot="1">
      <c r="B2381" s="32" t="s">
        <v/>
      </c>
      <c r="C2381" s="23" t="s">
        <v/>
      </c>
      <c r="D2381" s="23" t="s">
        <v>13143</v>
      </c>
      <c r="E2381" s="32">
        <v/>
      </c>
      <c r="F2381" s="33">
        <v>0.28</v>
      </c>
      <c r="G2381" s="34">
        <v>1.200</v>
      </c>
      <c r="H2381" s="35">
        <v/>
      </c>
      <c r="I2381" s="36">
        <f>ROUND(PRODUCT(E2381:H2381),2)</f>
        <v>0.34</v>
      </c>
      <c r="J2381" s="32">
        <v/>
      </c>
      <c r="K2381" s="32">
        <f/>
        <v/>
      </c>
      <c r="L2381" s="32" t="s">
        <v/>
      </c>
      <c r="M2381" s="32" t="s">
        <v/>
      </c>
      <c r="N2381" s="32" t="s">
        <v/>
      </c>
      <!--$VAR_NUOVA_CELLA_PREZZI$-->
    </row>
    <row r="2382" spans="1:16" ht="10.5" customHeight="1" thickTop="1" thickBot="1">
      <c r="B2382" s="32" t="s">
        <v/>
      </c>
      <c r="C2382" s="23" t="s">
        <v/>
      </c>
      <c r="D2382" s="23" t="s">
        <v>13150</v>
      </c>
      <c r="E2382" s="32">
        <v>2.00</v>
      </c>
      <c r="F2382" s="33">
        <v>0.28</v>
      </c>
      <c r="G2382" s="34">
        <v/>
      </c>
      <c r="H2382" s="35">
        <v>1.880</v>
      </c>
      <c r="I2382" s="36">
        <f>ROUND(PRODUCT(E2382:H2382),2)</f>
        <v>1.05</v>
      </c>
      <c r="J2382" s="32">
        <v/>
      </c>
      <c r="K2382" s="32">
        <f/>
        <v/>
      </c>
      <c r="L2382" s="32" t="s">
        <v/>
      </c>
      <c r="M2382" s="32" t="s">
        <v/>
      </c>
      <c r="N2382" s="32" t="s">
        <v/>
      </c>
      <!--$VAR_NUOVA_CELLA_PREZZI$-->
    </row>
    <row r="2383" spans="1:16" ht="10.5" customHeight="1" thickTop="1" thickBot="1">
      <c r="B2383" s="32" t="s">
        <v/>
      </c>
      <c r="C2383" s="23" t="s">
        <v/>
      </c>
      <c r="D2383" s="23" t="s">
        <v>13157</v>
      </c>
      <c r="E2383" s="32">
        <v/>
      </c>
      <c r="F2383" s="33">
        <v>0.28</v>
      </c>
      <c r="G2383" s="34">
        <v>1.320</v>
      </c>
      <c r="H2383" s="35">
        <v/>
      </c>
      <c r="I2383" s="36">
        <f>ROUND(PRODUCT(E2383:H2383),2)</f>
        <v>0.37</v>
      </c>
      <c r="J2383" s="32">
        <v/>
      </c>
      <c r="K2383" s="32">
        <f/>
        <v/>
      </c>
      <c r="L2383" s="32" t="s">
        <v/>
      </c>
      <c r="M2383" s="32" t="s">
        <v/>
      </c>
      <c r="N2383" s="32" t="s">
        <v/>
      </c>
      <!--$VAR_NUOVA_CELLA_PREZZI$-->
    </row>
    <row r="2384" spans="1:16" ht="10.5" customHeight="1" thickTop="1" thickBot="1">
      <c r="B2384" s="32" t="s">
        <v/>
      </c>
      <c r="C2384" s="23" t="s">
        <v/>
      </c>
      <c r="D2384" s="23" t="s">
        <v>13164</v>
      </c>
      <c r="E2384" s="32">
        <v>9.55</v>
      </c>
      <c r="F2384" s="33">
        <v/>
      </c>
      <c r="G2384" s="34">
        <v/>
      </c>
      <c r="H2384" s="35">
        <v/>
      </c>
      <c r="I2384" s="36">
        <f>ROUND(PRODUCT(E2384:H2384),2)</f>
        <v>9.55</v>
      </c>
      <c r="J2384" s="32">
        <v/>
      </c>
      <c r="K2384" s="32">
        <f/>
        <v/>
      </c>
      <c r="L2384" s="32" t="s">
        <v/>
      </c>
      <c r="M2384" s="32" t="s">
        <v/>
      </c>
      <c r="N2384" s="32" t="s">
        <v/>
      </c>
      <!--$VAR_NUOVA_CELLA_PREZZI$-->
    </row>
    <row r="2385" spans="1:16" ht="10.5" customHeight="1" thickTop="1" thickBot="1">
      <c r="B2385" s="32" t="s">
        <v/>
      </c>
      <c r="C2385" s="23" t="s">
        <v/>
      </c>
      <c r="D2385" s="23" t="s">
        <v>13171</v>
      </c>
      <c r="E2385" s="32">
        <v>3.73</v>
      </c>
      <c r="F2385" s="33">
        <v/>
      </c>
      <c r="G2385" s="34">
        <v/>
      </c>
      <c r="H2385" s="35">
        <v/>
      </c>
      <c r="I2385" s="36">
        <f>ROUND(PRODUCT(E2385:H2385),2)</f>
        <v>3.73</v>
      </c>
      <c r="J2385" s="32">
        <v/>
      </c>
      <c r="K2385" s="32">
        <f/>
        <v/>
      </c>
      <c r="L2385" s="32" t="s">
        <v/>
      </c>
      <c r="M2385" s="32" t="s">
        <v/>
      </c>
      <c r="N2385" s="32" t="s">
        <v/>
      </c>
      <!--$VAR_NUOVA_CELLA_PREZZI$-->
    </row>
    <row r="2386" spans="1:16" ht="10.5" customHeight="1" thickTop="1" thickBot="1">
      <c r="B2386" s="32" t="s">
        <v/>
      </c>
      <c r="C2386" s="23" t="s">
        <v/>
      </c>
      <c r="D2386" s="23" t="s">
        <v>13178</v>
      </c>
      <c r="E2386" s="32">
        <v>0.45</v>
      </c>
      <c r="F2386" s="33">
        <v/>
      </c>
      <c r="G2386" s="34">
        <v/>
      </c>
      <c r="H2386" s="35">
        <v/>
      </c>
      <c r="I2386" s="36">
        <f>ROUND(PRODUCT(E2386:H2386),2)</f>
        <v>0.45</v>
      </c>
      <c r="J2386" s="32">
        <v/>
      </c>
      <c r="K2386" s="32">
        <f/>
        <v/>
      </c>
      <c r="L2386" s="32" t="s">
        <v/>
      </c>
      <c r="M2386" s="32" t="s">
        <v/>
      </c>
      <c r="N2386" s="32" t="s">
        <v/>
      </c>
      <!--$VAR_NUOVA_CELLA_PREZZI$-->
    </row>
    <row r="2387" spans="1:16" ht="10.5" customHeight="1" thickTop="1" thickBot="1">
      <c r="B2387" s="32" t="s">
        <v/>
      </c>
      <c r="C2387" s="23" t="s">
        <v/>
      </c>
      <c r="D2387" s="23" t="s">
        <v>13185</v>
      </c>
      <c r="E2387" s="32">
        <v>3.65</v>
      </c>
      <c r="F2387" s="33">
        <v/>
      </c>
      <c r="G2387" s="34">
        <v/>
      </c>
      <c r="H2387" s="35">
        <v/>
      </c>
      <c r="I2387" s="36">
        <f>ROUND(PRODUCT(E2387:H2387),2)</f>
        <v>3.65</v>
      </c>
      <c r="J2387" s="32">
        <v/>
      </c>
      <c r="K2387" s="32">
        <f/>
        <v/>
      </c>
      <c r="L2387" s="32" t="s">
        <v/>
      </c>
      <c r="M2387" s="32" t="s">
        <v/>
      </c>
      <c r="N2387" s="32" t="s">
        <v/>
      </c>
      <!--$VAR_NUOVA_CELLA_PREZZI$-->
    </row>
    <row r="2388" spans="1:16" ht="10.5" customHeight="1" thickTop="1" thickBot="1">
      <c r="B2388" s="32" t="s">
        <v/>
      </c>
      <c r="C2388" s="23" t="s">
        <v/>
      </c>
      <c r="D2388" s="23" t="s">
        <v>13192</v>
      </c>
      <c r="E2388" s="32">
        <v/>
      </c>
      <c r="F2388" s="33">
        <v>0.48</v>
      </c>
      <c r="G2388" s="34">
        <v/>
      </c>
      <c r="H2388" s="35">
        <v>8.930</v>
      </c>
      <c r="I2388" s="36">
        <f>ROUND(PRODUCT(E2388:H2388),2)</f>
        <v>4.29</v>
      </c>
      <c r="J2388" s="32">
        <v/>
      </c>
      <c r="K2388" s="32">
        <f/>
        <v/>
      </c>
      <c r="L2388" s="32" t="s">
        <v/>
      </c>
      <c r="M2388" s="32" t="s">
        <v/>
      </c>
      <c r="N2388" s="32" t="s">
        <v/>
      </c>
      <!--$VAR_NUOVA_CELLA_PREZZI$-->
    </row>
    <row r="2389" spans="1:16" ht="10.5" customHeight="1" thickTop="1" thickBot="1">
      <c r="B2389" s="32" t="s">
        <v/>
      </c>
      <c r="C2389" s="23" t="s">
        <v/>
      </c>
      <c r="D2389" s="23" t="s">
        <v>13199</v>
      </c>
      <c r="E2389" s="32">
        <v>0.82</v>
      </c>
      <c r="F2389" s="33">
        <v/>
      </c>
      <c r="G2389" s="34">
        <v/>
      </c>
      <c r="H2389" s="35">
        <v/>
      </c>
      <c r="I2389" s="36">
        <f>ROUND(PRODUCT(E2389:H2389),2)</f>
        <v>0.82</v>
      </c>
      <c r="J2389" s="32">
        <v/>
      </c>
      <c r="K2389" s="32">
        <f/>
        <v/>
      </c>
      <c r="L2389" s="32" t="s">
        <v/>
      </c>
      <c r="M2389" s="32" t="s">
        <v/>
      </c>
      <c r="N2389" s="32" t="s">
        <v/>
      </c>
      <!--$VAR_NUOVA_CELLA_PREZZI$-->
    </row>
    <row r="2390" spans="1:16" ht="10.5" customHeight="1" thickTop="1" thickBot="1">
      <c r="B2390" s="32" t="s">
        <v/>
      </c>
      <c r="C2390" s="23" t="s">
        <v/>
      </c>
      <c r="D2390" s="23" t="s">
        <v>13206</v>
      </c>
      <c r="E2390" s="32">
        <v>5.07</v>
      </c>
      <c r="F2390" s="33">
        <v/>
      </c>
      <c r="G2390" s="34">
        <v/>
      </c>
      <c r="H2390" s="35">
        <v/>
      </c>
      <c r="I2390" s="36">
        <f>ROUND(PRODUCT(E2390:H2390),2)</f>
        <v>5.07</v>
      </c>
      <c r="J2390" s="32">
        <v/>
      </c>
      <c r="K2390" s="32">
        <f/>
        <v/>
      </c>
      <c r="L2390" s="32" t="s">
        <v/>
      </c>
      <c r="M2390" s="32" t="s">
        <v/>
      </c>
      <c r="N2390" s="32" t="s">
        <v/>
      </c>
      <!--$VAR_NUOVA_CELLA_PREZZI$-->
    </row>
    <row r="2391" spans="1:16" ht="10.5" customHeight="1" thickTop="1" thickBot="1">
      <c r="B2391" s="32" t="s">
        <v/>
      </c>
      <c r="C2391" s="23" t="s">
        <v/>
      </c>
      <c r="D2391" s="23" t="s">
        <v>13213</v>
      </c>
      <c r="E2391" s="32">
        <v>6.12</v>
      </c>
      <c r="F2391" s="33">
        <v/>
      </c>
      <c r="G2391" s="34">
        <v/>
      </c>
      <c r="H2391" s="35">
        <v/>
      </c>
      <c r="I2391" s="36">
        <f>ROUND(PRODUCT(E2391:H2391),2)</f>
        <v>6.12</v>
      </c>
      <c r="J2391" s="32">
        <v/>
      </c>
      <c r="K2391" s="32">
        <f/>
        <v/>
      </c>
      <c r="L2391" s="32" t="s">
        <v/>
      </c>
      <c r="M2391" s="32" t="s">
        <v/>
      </c>
      <c r="N2391" s="32" t="s">
        <v/>
      </c>
      <!--$VAR_NUOVA_CELLA_PREZZI$-->
    </row>
    <row r="2392" spans="1:16" ht="10.5" customHeight="1" thickTop="1" thickBot="1">
      <c r="B2392" s="32" t="s">
        <v/>
      </c>
      <c r="C2392" s="23" t="s">
        <v/>
      </c>
      <c r="D2392" s="23" t="s">
        <v>13220</v>
      </c>
      <c r="E2392" s="32">
        <v>4.68</v>
      </c>
      <c r="F2392" s="33">
        <v/>
      </c>
      <c r="G2392" s="34">
        <v/>
      </c>
      <c r="H2392" s="35">
        <v/>
      </c>
      <c r="I2392" s="36">
        <f>ROUND(PRODUCT(E2392:H2392),2)</f>
        <v>4.68</v>
      </c>
      <c r="J2392" s="32">
        <v/>
      </c>
      <c r="K2392" s="32">
        <f/>
        <v/>
      </c>
      <c r="L2392" s="32" t="s">
        <v/>
      </c>
      <c r="M2392" s="32" t="s">
        <v/>
      </c>
      <c r="N2392" s="32" t="s">
        <v/>
      </c>
      <!--$VAR_NUOVA_CELLA_PREZZI$-->
    </row>
    <row r="2393" spans="1:16" ht="10.5" customHeight="1" thickTop="1" thickBot="1">
      <c r="B2393" s="32" t="s">
        <v/>
      </c>
      <c r="C2393" s="23" t="s">
        <v/>
      </c>
      <c r="D2393" s="23" t="s">
        <v>13227</v>
      </c>
      <c r="E2393" s="32">
        <v/>
      </c>
      <c r="F2393" s="33">
        <v>0.33</v>
      </c>
      <c r="G2393" s="34">
        <v>1.370</v>
      </c>
      <c r="H2393" s="35">
        <v/>
      </c>
      <c r="I2393" s="36">
        <f>ROUND(PRODUCT(E2393:H2393),2)</f>
        <v>0.45</v>
      </c>
      <c r="J2393" s="32">
        <v/>
      </c>
      <c r="K2393" s="32">
        <f/>
        <v/>
      </c>
      <c r="L2393" s="32" t="s">
        <v/>
      </c>
      <c r="M2393" s="32" t="s">
        <v/>
      </c>
      <c r="N2393" s="32" t="s">
        <v/>
      </c>
      <!--$VAR_NUOVA_CELLA_PREZZI$-->
    </row>
    <row r="2394" spans="1:16" ht="10.5" customHeight="1" thickTop="1" thickBot="1">
      <c r="B2394" s="32" t="s">
        <v/>
      </c>
      <c r="C2394" s="23" t="s">
        <v/>
      </c>
      <c r="D2394" s="23" t="s">
        <v>13234</v>
      </c>
      <c r="E2394" s="32">
        <v>0.70</v>
      </c>
      <c r="F2394" s="33">
        <v/>
      </c>
      <c r="G2394" s="34">
        <v/>
      </c>
      <c r="H2394" s="35">
        <v/>
      </c>
      <c r="I2394" s="36">
        <f>ROUND(PRODUCT(E2394:H2394),2)</f>
        <v>0.70</v>
      </c>
      <c r="J2394" s="32">
        <v/>
      </c>
      <c r="K2394" s="32">
        <f/>
        <v/>
      </c>
      <c r="L2394" s="32" t="s">
        <v/>
      </c>
      <c r="M2394" s="32" t="s">
        <v/>
      </c>
      <c r="N2394" s="32" t="s">
        <v/>
      </c>
      <!--$VAR_NUOVA_CELLA_PREZZI$-->
    </row>
    <row r="2395" spans="1:16" ht="10.5" customHeight="1" thickTop="1" thickBot="1">
      <c r="B2395" s="32" t="s">
        <v/>
      </c>
      <c r="C2395" s="23" t="s">
        <v/>
      </c>
      <c r="D2395" s="23" t="s">
        <v>13241</v>
      </c>
      <c r="E2395" s="32">
        <v>0.35</v>
      </c>
      <c r="F2395" s="33">
        <v/>
      </c>
      <c r="G2395" s="34">
        <v/>
      </c>
      <c r="H2395" s="35">
        <v/>
      </c>
      <c r="I2395" s="36">
        <f>ROUND(PRODUCT(E2395:H2395),2)</f>
        <v>0.35</v>
      </c>
      <c r="J2395" s="32">
        <v/>
      </c>
      <c r="K2395" s="32">
        <f/>
        <v/>
      </c>
      <c r="L2395" s="32" t="s">
        <v/>
      </c>
      <c r="M2395" s="32" t="s">
        <v/>
      </c>
      <c r="N2395" s="32" t="s">
        <v/>
      </c>
      <!--$VAR_NUOVA_CELLA_PREZZI$-->
    </row>
    <row r="2396" spans="1:16" ht="10.5" customHeight="1" thickTop="1" thickBot="1">
      <c r="B2396" s="32" t="s">
        <v/>
      </c>
      <c r="C2396" s="23" t="s">
        <v/>
      </c>
      <c r="D2396" s="23" t="s">
        <v>13248</v>
      </c>
      <c r="E2396" s="32">
        <v>5.19</v>
      </c>
      <c r="F2396" s="33">
        <v/>
      </c>
      <c r="G2396" s="34">
        <v/>
      </c>
      <c r="H2396" s="35">
        <v/>
      </c>
      <c r="I2396" s="36">
        <f>ROUND(PRODUCT(E2396:H2396),2)</f>
        <v>5.19</v>
      </c>
      <c r="J2396" s="32">
        <v/>
      </c>
      <c r="K2396" s="32">
        <f/>
        <v/>
      </c>
      <c r="L2396" s="32" t="s">
        <v/>
      </c>
      <c r="M2396" s="32" t="s">
        <v/>
      </c>
      <c r="N2396" s="32" t="s">
        <v/>
      </c>
      <!--$VAR_NUOVA_CELLA_PREZZI$-->
    </row>
    <row r="2397" spans="1:16" ht="10.5" customHeight="1" thickTop="1" thickBot="1">
      <c r="B2397" s="32" t="s">
        <v/>
      </c>
      <c r="C2397" s="23" t="s">
        <v/>
      </c>
      <c r="D2397" s="23" t="s">
        <v>13255</v>
      </c>
      <c r="E2397" s="32">
        <v>8.51</v>
      </c>
      <c r="F2397" s="33">
        <v/>
      </c>
      <c r="G2397" s="34">
        <v/>
      </c>
      <c r="H2397" s="35">
        <v/>
      </c>
      <c r="I2397" s="36">
        <f>ROUND(PRODUCT(E2397:H2397),2)</f>
        <v>8.51</v>
      </c>
      <c r="J2397" s="32">
        <v/>
      </c>
      <c r="K2397" s="32">
        <f/>
        <v/>
      </c>
      <c r="L2397" s="32" t="s">
        <v/>
      </c>
      <c r="M2397" s="32" t="s">
        <v/>
      </c>
      <c r="N2397" s="32" t="s">
        <v/>
      </c>
      <!--$VAR_NUOVA_CELLA_PREZZI$-->
    </row>
    <row r="2398" spans="1:16" ht="10.5" customHeight="1" thickTop="1" thickBot="1">
      <c r="B2398" s="32" t="s">
        <v/>
      </c>
      <c r="C2398" s="23" t="s">
        <v/>
      </c>
      <c r="D2398" s="23" t="s">
        <v>13262</v>
      </c>
      <c r="E2398" s="32">
        <v>6.64</v>
      </c>
      <c r="F2398" s="33">
        <v/>
      </c>
      <c r="G2398" s="34">
        <v/>
      </c>
      <c r="H2398" s="35">
        <v/>
      </c>
      <c r="I2398" s="36">
        <f>ROUND(PRODUCT(E2398:H2398),2)</f>
        <v>6.64</v>
      </c>
      <c r="J2398" s="32">
        <v/>
      </c>
      <c r="K2398" s="32">
        <f/>
        <v/>
      </c>
      <c r="L2398" s="32" t="s">
        <v/>
      </c>
      <c r="M2398" s="32" t="s">
        <v/>
      </c>
      <c r="N2398" s="32" t="s">
        <v/>
      </c>
      <!--$VAR_NUOVA_CELLA_PREZZI$-->
    </row>
    <row r="2399" spans="1:16" ht="10.5" customHeight="1" thickTop="1" thickBot="1">
      <c r="B2399" s="32" t="s">
        <v/>
      </c>
      <c r="C2399" s="23" t="s">
        <v/>
      </c>
      <c r="D2399" s="23" t="s">
        <v>13269</v>
      </c>
      <c r="E2399" s="32">
        <v/>
      </c>
      <c r="F2399" s="33">
        <v>0.32</v>
      </c>
      <c r="G2399" s="34">
        <v>1.320</v>
      </c>
      <c r="H2399" s="35">
        <v/>
      </c>
      <c r="I2399" s="36">
        <f>ROUND(PRODUCT(E2399:H2399),2)</f>
        <v>0.42</v>
      </c>
      <c r="J2399" s="32">
        <v/>
      </c>
      <c r="K2399" s="32">
        <f/>
        <v/>
      </c>
      <c r="L2399" s="32" t="s">
        <v/>
      </c>
      <c r="M2399" s="32" t="s">
        <v/>
      </c>
      <c r="N2399" s="32" t="s">
        <v/>
      </c>
      <!--$VAR_NUOVA_CELLA_PREZZI$-->
    </row>
    <row r="2400" spans="1:16" ht="10.5" customHeight="1" thickTop="1" thickBot="1">
      <c r="B2400" s="32" t="s">
        <v/>
      </c>
      <c r="C2400" s="23" t="s">
        <v/>
      </c>
      <c r="D2400" s="23" t="s">
        <v>13276</v>
      </c>
      <c r="E2400" s="32">
        <v>1.18</v>
      </c>
      <c r="F2400" s="33">
        <v/>
      </c>
      <c r="G2400" s="34">
        <v/>
      </c>
      <c r="H2400" s="35">
        <v/>
      </c>
      <c r="I2400" s="36">
        <f>ROUND(PRODUCT(E2400:H2400),2)</f>
        <v>1.18</v>
      </c>
      <c r="J2400" s="32">
        <v/>
      </c>
      <c r="K2400" s="32">
        <f/>
        <v/>
      </c>
      <c r="L2400" s="32" t="s">
        <v/>
      </c>
      <c r="M2400" s="32" t="s">
        <v/>
      </c>
      <c r="N2400" s="32" t="s">
        <v/>
      </c>
      <!--$VAR_NUOVA_CELLA_PREZZI$-->
    </row>
    <row r="2401" spans="1:16" ht="10.5" customHeight="1" thickTop="1" thickBot="1">
      <c r="B2401" s="32" t="s">
        <v/>
      </c>
      <c r="C2401" s="23" t="s">
        <v/>
      </c>
      <c r="D2401" s="23" t="s">
        <v>13283</v>
      </c>
      <c r="E2401" s="32">
        <v>10.52</v>
      </c>
      <c r="F2401" s="33">
        <v/>
      </c>
      <c r="G2401" s="34">
        <v/>
      </c>
      <c r="H2401" s="35">
        <v/>
      </c>
      <c r="I2401" s="36">
        <f>ROUND(PRODUCT(E2401:H2401),2)</f>
        <v>10.52</v>
      </c>
      <c r="J2401" s="32">
        <v/>
      </c>
      <c r="K2401" s="32">
        <f/>
        <v/>
      </c>
      <c r="L2401" s="32" t="s">
        <v/>
      </c>
      <c r="M2401" s="32" t="s">
        <v/>
      </c>
      <c r="N2401" s="32" t="s">
        <v/>
      </c>
      <!--$VAR_NUOVA_CELLA_PREZZI$-->
    </row>
    <row r="2402" spans="1:16" ht="10.5" customHeight="1" thickTop="1" thickBot="1">
      <c r="B2402" s="32" t="s">
        <v/>
      </c>
      <c r="C2402" s="23" t="s">
        <v/>
      </c>
      <c r="D2402" s="23" t="s">
        <v>13290</v>
      </c>
      <c r="E2402" s="32">
        <v>6.82</v>
      </c>
      <c r="F2402" s="33">
        <v/>
      </c>
      <c r="G2402" s="34">
        <v/>
      </c>
      <c r="H2402" s="35">
        <v/>
      </c>
      <c r="I2402" s="36">
        <f>ROUND(PRODUCT(E2402:H2402),2)</f>
        <v>6.82</v>
      </c>
      <c r="J2402" s="32">
        <v/>
      </c>
      <c r="K2402" s="32">
        <f/>
        <v/>
      </c>
      <c r="L2402" s="32" t="s">
        <v/>
      </c>
      <c r="M2402" s="32" t="s">
        <v/>
      </c>
      <c r="N2402" s="32" t="s">
        <v/>
      </c>
      <!--$VAR_NUOVA_CELLA_PREZZI$-->
    </row>
    <row r="2403" spans="1:16" ht="10.5" customHeight="1" thickTop="1" thickBot="1">
      <c r="B2403" s="32" t="s">
        <v/>
      </c>
      <c r="C2403" s="23" t="s">
        <v/>
      </c>
      <c r="D2403" s="23" t="s">
        <v>13297</v>
      </c>
      <c r="E2403" s="32">
        <v>10.11</v>
      </c>
      <c r="F2403" s="33">
        <v/>
      </c>
      <c r="G2403" s="34">
        <v/>
      </c>
      <c r="H2403" s="35">
        <v/>
      </c>
      <c r="I2403" s="36">
        <f>ROUND(PRODUCT(E2403:H2403),2)</f>
        <v>10.11</v>
      </c>
      <c r="J2403" s="32">
        <v/>
      </c>
      <c r="K2403" s="32">
        <f/>
        <v/>
      </c>
      <c r="L2403" s="32" t="s">
        <v/>
      </c>
      <c r="M2403" s="32" t="s">
        <v/>
      </c>
      <c r="N2403" s="32" t="s">
        <v/>
      </c>
      <!--$VAR_NUOVA_CELLA_PREZZI$-->
    </row>
    <row r="2404" spans="1:16" ht="10.5" customHeight="1" thickTop="1" thickBot="1">
      <c r="B2404" s="32" t="s">
        <v/>
      </c>
      <c r="C2404" s="23" t="s">
        <v/>
      </c>
      <c r="D2404" s="23" t="s">
        <v>13304</v>
      </c>
      <c r="E2404" s="32">
        <v/>
      </c>
      <c r="F2404" s="33">
        <v>0.48</v>
      </c>
      <c r="G2404" s="34">
        <v>0.790</v>
      </c>
      <c r="H2404" s="35">
        <v/>
      </c>
      <c r="I2404" s="36">
        <f>ROUND(PRODUCT(E2404:H2404),2)</f>
        <v>0.38</v>
      </c>
      <c r="J2404" s="32">
        <v/>
      </c>
      <c r="K2404" s="32">
        <f/>
        <v/>
      </c>
      <c r="L2404" s="32" t="s">
        <v/>
      </c>
      <c r="M2404" s="32" t="s">
        <v/>
      </c>
      <c r="N2404" s="32" t="s">
        <v/>
      </c>
      <!--$VAR_NUOVA_CELLA_PREZZI$-->
    </row>
    <row r="2405" spans="1:16" ht="10.5" customHeight="1" thickTop="1" thickBot="1">
      <c r="B2405" s="32" t="s">
        <v/>
      </c>
      <c r="C2405" s="23" t="s">
        <v/>
      </c>
      <c r="D2405" s="23" t="s">
        <v>13311</v>
      </c>
      <c r="E2405" s="32">
        <v>2.45</v>
      </c>
      <c r="F2405" s="33">
        <v/>
      </c>
      <c r="G2405" s="34">
        <v/>
      </c>
      <c r="H2405" s="35">
        <v/>
      </c>
      <c r="I2405" s="36">
        <f>ROUND(PRODUCT(E2405:H2405),2)</f>
        <v>2.45</v>
      </c>
      <c r="J2405" s="32">
        <v/>
      </c>
      <c r="K2405" s="32">
        <f/>
        <v/>
      </c>
      <c r="L2405" s="32" t="s">
        <v/>
      </c>
      <c r="M2405" s="32" t="s">
        <v/>
      </c>
      <c r="N2405" s="32" t="s">
        <v/>
      </c>
      <!--$VAR_NUOVA_CELLA_PREZZI$-->
    </row>
    <row r="2406" spans="1:16" ht="10.5" customHeight="1" thickTop="1" thickBot="1">
      <c r="B2406" s="32" t="s">
        <v/>
      </c>
      <c r="C2406" s="23" t="s">
        <v/>
      </c>
      <c r="D2406" s="23" t="s">
        <v>13318</v>
      </c>
      <c r="E2406" s="32">
        <v>0.52</v>
      </c>
      <c r="F2406" s="33">
        <v/>
      </c>
      <c r="G2406" s="34">
        <v/>
      </c>
      <c r="H2406" s="35">
        <v/>
      </c>
      <c r="I2406" s="36">
        <f>ROUND(PRODUCT(E2406:H2406),2)</f>
        <v>0.52</v>
      </c>
      <c r="J2406" s="32">
        <v/>
      </c>
      <c r="K2406" s="32">
        <f/>
        <v/>
      </c>
      <c r="L2406" s="32" t="s">
        <v/>
      </c>
      <c r="M2406" s="32" t="s">
        <v/>
      </c>
      <c r="N2406" s="32" t="s">
        <v/>
      </c>
      <!--$VAR_NUOVA_CELLA_PREZZI$-->
    </row>
    <row r="2407" spans="1:16" ht="10.5" customHeight="1" thickTop="1" thickBot="1">
      <c r="B2407" s="32" t="s">
        <v/>
      </c>
      <c r="C2407" s="23" t="s">
        <v/>
      </c>
      <c r="D2407" s="23" t="s">
        <v>13325</v>
      </c>
      <c r="E2407" s="32">
        <v/>
      </c>
      <c r="F2407" s="33">
        <v/>
      </c>
      <c r="G2407" s="34">
        <v/>
      </c>
      <c r="H2407" s="35">
        <v>0</v>
      </c>
      <c r="I2407" s="36">
        <f>ROUND(PRODUCT(E2407:H2407),2)</f>
        <v>0.00</v>
      </c>
      <c r="J2407" s="32">
        <v/>
      </c>
      <c r="K2407" s="32">
        <f/>
        <v/>
      </c>
      <c r="L2407" s="32" t="s">
        <v/>
      </c>
      <c r="M2407" s="32" t="s">
        <v/>
      </c>
      <c r="N2407" s="32" t="s">
        <v/>
      </c>
      <!--$VAR_NUOVA_CELLA_PREZZI$-->
    </row>
    <row r="2408" spans="1:16" ht="10.5" customHeight="1" thickTop="1" thickBot="1">
      <c r="B2408" s="32" t="s">
        <v/>
      </c>
      <c r="C2408" s="23" t="s">
        <v/>
      </c>
      <c r="D2408" s="23" t="s">
        <v>13332</v>
      </c>
      <c r="E2408" s="32">
        <v>10.13</v>
      </c>
      <c r="F2408" s="33">
        <v/>
      </c>
      <c r="G2408" s="34">
        <v/>
      </c>
      <c r="H2408" s="35">
        <v/>
      </c>
      <c r="I2408" s="36">
        <f>ROUND(PRODUCT(E2408:H2408),2)</f>
        <v>10.13</v>
      </c>
      <c r="J2408" s="32">
        <v/>
      </c>
      <c r="K2408" s="32">
        <f/>
        <v/>
      </c>
      <c r="L2408" s="32" t="s">
        <v/>
      </c>
      <c r="M2408" s="32" t="s">
        <v/>
      </c>
      <c r="N2408" s="32" t="s">
        <v/>
      </c>
      <!--$VAR_NUOVA_CELLA_PREZZI$-->
    </row>
    <row r="2409" spans="1:16" ht="10.5" customHeight="1" thickTop="1" thickBot="1">
      <c r="B2409" s="32" t="s">
        <v/>
      </c>
      <c r="C2409" s="23" t="s">
        <v/>
      </c>
      <c r="D2409" s="23" t="s">
        <v>13339</v>
      </c>
      <c r="E2409" s="32">
        <v>14.71</v>
      </c>
      <c r="F2409" s="33">
        <v/>
      </c>
      <c r="G2409" s="34">
        <v/>
      </c>
      <c r="H2409" s="35">
        <v/>
      </c>
      <c r="I2409" s="36">
        <f>ROUND(PRODUCT(E2409:H2409),2)</f>
        <v>14.71</v>
      </c>
      <c r="J2409" s="32">
        <v/>
      </c>
      <c r="K2409" s="32">
        <f/>
        <v/>
      </c>
      <c r="L2409" s="32" t="s">
        <v/>
      </c>
      <c r="M2409" s="32" t="s">
        <v/>
      </c>
      <c r="N2409" s="32" t="s">
        <v/>
      </c>
      <!--$VAR_NUOVA_CELLA_PREZZI$-->
    </row>
    <row r="2410" spans="1:16" ht="10.5" customHeight="1" thickTop="1" thickBot="1">
      <c r="B2410" s="32" t="s">
        <v/>
      </c>
      <c r="C2410" s="23" t="s">
        <v/>
      </c>
      <c r="D2410" s="23" t="s">
        <v>13346</v>
      </c>
      <c r="E2410" s="32">
        <v>9.88</v>
      </c>
      <c r="F2410" s="33">
        <v/>
      </c>
      <c r="G2410" s="34">
        <v/>
      </c>
      <c r="H2410" s="35">
        <v/>
      </c>
      <c r="I2410" s="36">
        <f>ROUND(PRODUCT(E2410:H2410),2)</f>
        <v>9.88</v>
      </c>
      <c r="J2410" s="32">
        <v/>
      </c>
      <c r="K2410" s="32">
        <f/>
        <v/>
      </c>
      <c r="L2410" s="32" t="s">
        <v/>
      </c>
      <c r="M2410" s="32" t="s">
        <v/>
      </c>
      <c r="N2410" s="32" t="s">
        <v/>
      </c>
      <!--$VAR_NUOVA_CELLA_PREZZI$-->
    </row>
    <row r="2411" spans="1:16" ht="10.5" customHeight="1" thickTop="1" thickBot="1">
      <c r="B2411" s="32" t="s">
        <v/>
      </c>
      <c r="C2411" s="23" t="s">
        <v/>
      </c>
      <c r="D2411" s="23" t="s">
        <v>13353</v>
      </c>
      <c r="E2411" s="32">
        <v>10.87</v>
      </c>
      <c r="F2411" s="33">
        <v/>
      </c>
      <c r="G2411" s="34">
        <v/>
      </c>
      <c r="H2411" s="35">
        <v/>
      </c>
      <c r="I2411" s="36">
        <f>ROUND(PRODUCT(E2411:H2411),2)</f>
        <v>10.87</v>
      </c>
      <c r="J2411" s="32">
        <v/>
      </c>
      <c r="K2411" s="32">
        <f/>
        <v/>
      </c>
      <c r="L2411" s="32" t="s">
        <v/>
      </c>
      <c r="M2411" s="32" t="s">
        <v/>
      </c>
      <c r="N2411" s="32" t="s">
        <v/>
      </c>
      <!--$VAR_NUOVA_CELLA_PREZZI$-->
    </row>
    <row r="2412" spans="1:16" ht="10.5" customHeight="1" thickTop="1" thickBot="1">
      <c r="B2412" s="32" t="s">
        <v/>
      </c>
      <c r="C2412" s="23" t="s">
        <v/>
      </c>
      <c r="D2412" s="23" t="s">
        <v>13360</v>
      </c>
      <c r="E2412" s="32">
        <v>2.00</v>
      </c>
      <c r="F2412" s="33">
        <v>0.33</v>
      </c>
      <c r="G2412" s="34">
        <v/>
      </c>
      <c r="H2412" s="35">
        <v>1.950</v>
      </c>
      <c r="I2412" s="36">
        <f>ROUND(PRODUCT(E2412:H2412),2)</f>
        <v>1.29</v>
      </c>
      <c r="J2412" s="32">
        <v/>
      </c>
      <c r="K2412" s="32">
        <f/>
        <v/>
      </c>
      <c r="L2412" s="32" t="s">
        <v/>
      </c>
      <c r="M2412" s="32" t="s">
        <v/>
      </c>
      <c r="N2412" s="32" t="s">
        <v/>
      </c>
      <!--$VAR_NUOVA_CELLA_PREZZI$-->
    </row>
    <row r="2413" spans="1:16" ht="10.5" customHeight="1" thickTop="1" thickBot="1">
      <c r="B2413" s="32" t="s">
        <v/>
      </c>
      <c r="C2413" s="23" t="s">
        <v/>
      </c>
      <c r="D2413" s="23" t="s">
        <v>13367</v>
      </c>
      <c r="E2413" s="32">
        <v/>
      </c>
      <c r="F2413" s="33">
        <v>0.33</v>
      </c>
      <c r="G2413" s="34">
        <v>1.330</v>
      </c>
      <c r="H2413" s="35">
        <v/>
      </c>
      <c r="I2413" s="36">
        <f>ROUND(PRODUCT(E2413:H2413),2)</f>
        <v>0.44</v>
      </c>
      <c r="J2413" s="32">
        <v/>
      </c>
      <c r="K2413" s="32">
        <f/>
        <v/>
      </c>
      <c r="L2413" s="32" t="s">
        <v/>
      </c>
      <c r="M2413" s="32" t="s">
        <v/>
      </c>
      <c r="N2413" s="32" t="s">
        <v/>
      </c>
      <!--$VAR_NUOVA_CELLA_PREZZI$-->
    </row>
    <row r="2414" spans="1:16" ht="10.5" customHeight="1" thickTop="1" thickBot="1">
      <c r="B2414" s="32" t="s">
        <v/>
      </c>
      <c r="C2414" s="23" t="s">
        <v/>
      </c>
      <c r="D2414" s="23" t="s">
        <v>13374</v>
      </c>
      <c r="E2414" s="32">
        <v>2.00</v>
      </c>
      <c r="F2414" s="33">
        <v>0.34</v>
      </c>
      <c r="G2414" s="34">
        <v/>
      </c>
      <c r="H2414" s="35">
        <v>1.910</v>
      </c>
      <c r="I2414" s="36">
        <f>ROUND(PRODUCT(E2414:H2414),2)</f>
        <v>1.30</v>
      </c>
      <c r="J2414" s="32">
        <v/>
      </c>
      <c r="K2414" s="32">
        <f/>
        <v/>
      </c>
      <c r="L2414" s="32" t="s">
        <v/>
      </c>
      <c r="M2414" s="32" t="s">
        <v/>
      </c>
      <c r="N2414" s="32" t="s">
        <v/>
      </c>
      <!--$VAR_NUOVA_CELLA_PREZZI$-->
    </row>
    <row r="2415" spans="1:16" ht="10.5" customHeight="1" thickTop="1" thickBot="1">
      <c r="B2415" s="32" t="s">
        <v/>
      </c>
      <c r="C2415" s="23" t="s">
        <v/>
      </c>
      <c r="D2415" s="23" t="s">
        <v>13381</v>
      </c>
      <c r="E2415" s="32">
        <v/>
      </c>
      <c r="F2415" s="33">
        <v>0.34</v>
      </c>
      <c r="G2415" s="34">
        <v>1.460</v>
      </c>
      <c r="H2415" s="35">
        <v/>
      </c>
      <c r="I2415" s="36">
        <f>ROUND(PRODUCT(E2415:H2415),2)</f>
        <v>0.50</v>
      </c>
      <c r="J2415" s="32">
        <v/>
      </c>
      <c r="K2415" s="32">
        <f/>
        <v/>
      </c>
      <c r="L2415" s="32" t="s">
        <v/>
      </c>
      <c r="M2415" s="32" t="s">
        <v/>
      </c>
      <c r="N2415" s="32" t="s">
        <v/>
      </c>
      <!--$VAR_NUOVA_CELLA_PREZZI$-->
    </row>
    <row r="2416" spans="1:16" ht="10.5" customHeight="1" thickTop="1" thickBot="1">
      <c r="B2416" s="32" t="s">
        <v/>
      </c>
      <c r="C2416" s="23" t="s">
        <v/>
      </c>
      <c r="D2416" s="23" t="s">
        <v>13388</v>
      </c>
      <c r="E2416" s="32">
        <v>2.00</v>
      </c>
      <c r="F2416" s="33">
        <v>0.31</v>
      </c>
      <c r="G2416" s="34">
        <v/>
      </c>
      <c r="H2416" s="35">
        <v>1.980</v>
      </c>
      <c r="I2416" s="36">
        <f>ROUND(PRODUCT(E2416:H2416),2)</f>
        <v>1.23</v>
      </c>
      <c r="J2416" s="32">
        <v/>
      </c>
      <c r="K2416" s="32">
        <f/>
        <v/>
      </c>
      <c r="L2416" s="32" t="s">
        <v/>
      </c>
      <c r="M2416" s="32" t="s">
        <v/>
      </c>
      <c r="N2416" s="32" t="s">
        <v/>
      </c>
      <!--$VAR_NUOVA_CELLA_PREZZI$-->
    </row>
    <row r="2417" spans="1:16" ht="10.5" customHeight="1" thickTop="1" thickBot="1">
      <c r="B2417" s="32" t="s">
        <v/>
      </c>
      <c r="C2417" s="23" t="s">
        <v/>
      </c>
      <c r="D2417" s="23" t="s">
        <v>13395</v>
      </c>
      <c r="E2417" s="32">
        <v/>
      </c>
      <c r="F2417" s="33">
        <v>0.31</v>
      </c>
      <c r="G2417" s="34">
        <v>0.760</v>
      </c>
      <c r="H2417" s="35">
        <v/>
      </c>
      <c r="I2417" s="36">
        <f>ROUND(PRODUCT(E2417:H2417),2)</f>
        <v>0.24</v>
      </c>
      <c r="J2417" s="32">
        <v/>
      </c>
      <c r="K2417" s="32">
        <f/>
        <v/>
      </c>
      <c r="L2417" s="32" t="s">
        <v/>
      </c>
      <c r="M2417" s="32" t="s">
        <v/>
      </c>
      <c r="N2417" s="32" t="s">
        <v/>
      </c>
      <!--$VAR_NUOVA_CELLA_PREZZI$-->
    </row>
    <row r="2418" spans="1:16" ht="10.5" customHeight="1" thickTop="1" thickBot="1">
      <c r="B2418" s="32" t="s">
        <v/>
      </c>
      <c r="C2418" s="23" t="s">
        <v/>
      </c>
      <c r="D2418" s="23" t="s">
        <v>13402</v>
      </c>
      <c r="E2418" s="32">
        <v>21.95</v>
      </c>
      <c r="F2418" s="33">
        <v/>
      </c>
      <c r="G2418" s="34">
        <v/>
      </c>
      <c r="H2418" s="35">
        <v/>
      </c>
      <c r="I2418" s="36">
        <f>ROUND(PRODUCT(E2418:H2418),2)</f>
        <v>21.95</v>
      </c>
      <c r="J2418" s="32">
        <v/>
      </c>
      <c r="K2418" s="32">
        <f/>
        <v/>
      </c>
      <c r="L2418" s="32" t="s">
        <v/>
      </c>
      <c r="M2418" s="32" t="s">
        <v/>
      </c>
      <c r="N2418" s="32" t="s">
        <v/>
      </c>
      <!--$VAR_NUOVA_CELLA_PREZZI$-->
    </row>
    <row r="2419" spans="1:16" ht="10.5" customHeight="1" thickTop="1" thickBot="1">
      <c r="B2419" s="32" t="s">
        <v/>
      </c>
      <c r="C2419" s="23" t="s">
        <v/>
      </c>
      <c r="D2419" s="23" t="s">
        <v>13409</v>
      </c>
      <c r="E2419" s="32">
        <v>15.12</v>
      </c>
      <c r="F2419" s="33">
        <v/>
      </c>
      <c r="G2419" s="34">
        <v/>
      </c>
      <c r="H2419" s="35">
        <v/>
      </c>
      <c r="I2419" s="36">
        <f>ROUND(PRODUCT(E2419:H2419),2)</f>
        <v>15.12</v>
      </c>
      <c r="J2419" s="32">
        <v/>
      </c>
      <c r="K2419" s="32">
        <f/>
        <v/>
      </c>
      <c r="L2419" s="32" t="s">
        <v/>
      </c>
      <c r="M2419" s="32" t="s">
        <v/>
      </c>
      <c r="N2419" s="32" t="s">
        <v/>
      </c>
      <!--$VAR_NUOVA_CELLA_PREZZI$-->
    </row>
    <row r="2420" spans="1:16" ht="10.5" customHeight="1" thickTop="1" thickBot="1">
      <c r="B2420" s="32" t="s">
        <v/>
      </c>
      <c r="C2420" s="23" t="s">
        <v/>
      </c>
      <c r="D2420" s="23" t="s">
        <v>13416</v>
      </c>
      <c r="E2420" s="32">
        <v>15.36</v>
      </c>
      <c r="F2420" s="33">
        <v/>
      </c>
      <c r="G2420" s="34">
        <v/>
      </c>
      <c r="H2420" s="35">
        <v/>
      </c>
      <c r="I2420" s="36">
        <f>ROUND(PRODUCT(E2420:H2420),2)</f>
        <v>15.36</v>
      </c>
      <c r="J2420" s="32">
        <v/>
      </c>
      <c r="K2420" s="32">
        <f/>
        <v/>
      </c>
      <c r="L2420" s="32" t="s">
        <v/>
      </c>
      <c r="M2420" s="32" t="s">
        <v/>
      </c>
      <c r="N2420" s="32" t="s">
        <v/>
      </c>
      <!--$VAR_NUOVA_CELLA_PREZZI$-->
    </row>
    <row r="2421" spans="1:16" ht="10.5" customHeight="1" thickTop="1" thickBot="1">
      <c r="B2421" s="32" t="s">
        <v/>
      </c>
      <c r="C2421" s="23" t="s">
        <v/>
      </c>
      <c r="D2421" s="23" t="s">
        <v>13423</v>
      </c>
      <c r="E2421" s="32">
        <v>15.84</v>
      </c>
      <c r="F2421" s="33">
        <v/>
      </c>
      <c r="G2421" s="34">
        <v/>
      </c>
      <c r="H2421" s="35">
        <v/>
      </c>
      <c r="I2421" s="36">
        <f>ROUND(PRODUCT(E2421:H2421),2)</f>
        <v>15.84</v>
      </c>
      <c r="J2421" s="32">
        <v/>
      </c>
      <c r="K2421" s="32">
        <f/>
        <v/>
      </c>
      <c r="L2421" s="32" t="s">
        <v/>
      </c>
      <c r="M2421" s="32" t="s">
        <v/>
      </c>
      <c r="N2421" s="32" t="s">
        <v/>
      </c>
      <!--$VAR_NUOVA_CELLA_PREZZI$-->
    </row>
    <row r="2422" spans="1:16" ht="10.5" customHeight="1" thickTop="1" thickBot="1">
      <c r="B2422" s="32" t="s">
        <v/>
      </c>
      <c r="C2422" s="23" t="s">
        <v/>
      </c>
      <c r="D2422" s="23" t="s">
        <v>13430</v>
      </c>
      <c r="E2422" s="32">
        <v>4.00</v>
      </c>
      <c r="F2422" s="33">
        <v>0.30</v>
      </c>
      <c r="G2422" s="34">
        <v/>
      </c>
      <c r="H2422" s="35">
        <v>1.920</v>
      </c>
      <c r="I2422" s="36">
        <f>ROUND(PRODUCT(E2422:H2422),2)</f>
        <v>2.30</v>
      </c>
      <c r="J2422" s="32">
        <v/>
      </c>
      <c r="K2422" s="32">
        <f/>
        <v/>
      </c>
      <c r="L2422" s="32" t="s">
        <v/>
      </c>
      <c r="M2422" s="32" t="s">
        <v/>
      </c>
      <c r="N2422" s="32" t="s">
        <v/>
      </c>
      <!--$VAR_NUOVA_CELLA_PREZZI$-->
    </row>
    <row r="2423" spans="1:16" ht="10.5" customHeight="1" thickTop="1" thickBot="1">
      <c r="B2423" s="32" t="s">
        <v/>
      </c>
      <c r="C2423" s="23" t="s">
        <v/>
      </c>
      <c r="D2423" s="23" t="s">
        <v>13437</v>
      </c>
      <c r="E2423" s="32">
        <v>2.00</v>
      </c>
      <c r="F2423" s="33">
        <v>0.30</v>
      </c>
      <c r="G2423" s="34">
        <v>1.400</v>
      </c>
      <c r="H2423" s="35">
        <v/>
      </c>
      <c r="I2423" s="36">
        <f>ROUND(PRODUCT(E2423:H2423),2)</f>
        <v>0.84</v>
      </c>
      <c r="J2423" s="32">
        <v/>
      </c>
      <c r="K2423" s="32">
        <f/>
        <v/>
      </c>
      <c r="L2423" s="32" t="s">
        <v/>
      </c>
      <c r="M2423" s="32" t="s">
        <v/>
      </c>
      <c r="N2423" s="32" t="s">
        <v/>
      </c>
      <!--$VAR_NUOVA_CELLA_PREZZI$-->
    </row>
    <row r="2424" spans="1:16" ht="10.5" customHeight="1" thickTop="1" thickBot="1">
      <c r="B2424" s="32" t="s">
        <v/>
      </c>
      <c r="C2424" s="23" t="s">
        <v/>
      </c>
      <c r="D2424" s="23" t="s">
        <v>13444</v>
      </c>
      <c r="E2424" s="32">
        <v>2.00</v>
      </c>
      <c r="F2424" s="33">
        <v>0.47</v>
      </c>
      <c r="G2424" s="34">
        <v/>
      </c>
      <c r="H2424" s="35">
        <v>1.950</v>
      </c>
      <c r="I2424" s="36">
        <f>ROUND(PRODUCT(E2424:H2424),2)</f>
        <v>1.83</v>
      </c>
      <c r="J2424" s="32">
        <v/>
      </c>
      <c r="K2424" s="32">
        <f/>
        <v/>
      </c>
      <c r="L2424" s="32" t="s">
        <v/>
      </c>
      <c r="M2424" s="32" t="s">
        <v/>
      </c>
      <c r="N2424" s="32" t="s">
        <v/>
      </c>
      <!--$VAR_NUOVA_CELLA_PREZZI$-->
    </row>
    <row r="2425" spans="1:16" ht="10.5" customHeight="1" thickTop="1" thickBot="1">
      <c r="B2425" s="32" t="s">
        <v/>
      </c>
      <c r="C2425" s="23" t="s">
        <v/>
      </c>
      <c r="D2425" s="23" t="s">
        <v>13451</v>
      </c>
      <c r="E2425" s="32">
        <v/>
      </c>
      <c r="F2425" s="33">
        <v>0.47</v>
      </c>
      <c r="G2425" s="34">
        <v>0.770</v>
      </c>
      <c r="H2425" s="35">
        <v/>
      </c>
      <c r="I2425" s="36">
        <f>ROUND(PRODUCT(E2425:H2425),2)</f>
        <v>0.36</v>
      </c>
      <c r="J2425" s="32">
        <v/>
      </c>
      <c r="K2425" s="32">
        <f/>
        <v/>
      </c>
      <c r="L2425" s="32" t="s">
        <v/>
      </c>
      <c r="M2425" s="32" t="s">
        <v/>
      </c>
      <c r="N2425" s="32" t="s">
        <v/>
      </c>
      <!--$VAR_NUOVA_CELLA_PREZZI$-->
    </row>
    <row r="2426" spans="1:16" ht="10.5" customHeight="1" thickTop="1" thickBot="1">
      <c r="B2426" s="32" t="s">
        <v/>
      </c>
      <c r="C2426" s="23" t="s">
        <v/>
      </c>
      <c r="D2426" s="23" t="s">
        <v>13458</v>
      </c>
      <c r="E2426" s="32">
        <v>22.66</v>
      </c>
      <c r="F2426" s="33">
        <v/>
      </c>
      <c r="G2426" s="34">
        <v/>
      </c>
      <c r="H2426" s="35">
        <v/>
      </c>
      <c r="I2426" s="36">
        <f>ROUND(PRODUCT(E2426:H2426),2)</f>
        <v>22.66</v>
      </c>
      <c r="J2426" s="32">
        <v/>
      </c>
      <c r="K2426" s="32">
        <f/>
        <v/>
      </c>
      <c r="L2426" s="32" t="s">
        <v/>
      </c>
      <c r="M2426" s="32" t="s">
        <v/>
      </c>
      <c r="N2426" s="32" t="s">
        <v/>
      </c>
      <!--$VAR_NUOVA_CELLA_PREZZI$-->
    </row>
    <row r="2427" spans="1:16" ht="10.5" customHeight="1" thickTop="1" thickBot="1">
      <c r="B2427" s="32" t="s">
        <v/>
      </c>
      <c r="C2427" s="23" t="s">
        <v/>
      </c>
      <c r="D2427" s="23" t="s">
        <v>13465</v>
      </c>
      <c r="E2427" s="32">
        <v>33.33</v>
      </c>
      <c r="F2427" s="33">
        <v/>
      </c>
      <c r="G2427" s="34">
        <v/>
      </c>
      <c r="H2427" s="35">
        <v/>
      </c>
      <c r="I2427" s="36">
        <f>ROUND(PRODUCT(E2427:H2427),2)</f>
        <v>33.33</v>
      </c>
      <c r="J2427" s="32">
        <v/>
      </c>
      <c r="K2427" s="32">
        <f/>
        <v/>
      </c>
      <c r="L2427" s="32" t="s">
        <v/>
      </c>
      <c r="M2427" s="32" t="s">
        <v/>
      </c>
      <c r="N2427" s="32" t="s">
        <v/>
      </c>
      <!--$VAR_NUOVA_CELLA_PREZZI$-->
    </row>
    <row r="2428" spans="1:16" ht="10.5" customHeight="1" thickTop="1" thickBot="1">
      <c r="B2428" s="32" t="s">
        <v/>
      </c>
      <c r="C2428" s="23" t="s">
        <v/>
      </c>
      <c r="D2428" s="23" t="s">
        <v>13472</v>
      </c>
      <c r="E2428" s="32">
        <v>15.00</v>
      </c>
      <c r="F2428" s="33">
        <v/>
      </c>
      <c r="G2428" s="34">
        <v/>
      </c>
      <c r="H2428" s="35">
        <v/>
      </c>
      <c r="I2428" s="36">
        <f>ROUND(PRODUCT(E2428:H2428),2)</f>
        <v>15.00</v>
      </c>
      <c r="J2428" s="32">
        <v/>
      </c>
      <c r="K2428" s="32">
        <f/>
        <v/>
      </c>
      <c r="L2428" s="32" t="s">
        <v/>
      </c>
      <c r="M2428" s="32" t="s">
        <v/>
      </c>
      <c r="N2428" s="32" t="s">
        <v/>
      </c>
      <!--$VAR_NUOVA_CELLA_PREZZI$-->
    </row>
    <row r="2429" spans="1:16" ht="10.5" customHeight="1" thickTop="1" thickBot="1">
      <c r="B2429" s="32" t="s">
        <v/>
      </c>
      <c r="C2429" s="23" t="s">
        <v/>
      </c>
      <c r="D2429" s="23" t="s">
        <v>13479</v>
      </c>
      <c r="E2429" s="32">
        <v>38.54</v>
      </c>
      <c r="F2429" s="33">
        <v/>
      </c>
      <c r="G2429" s="34">
        <v/>
      </c>
      <c r="H2429" s="35">
        <v/>
      </c>
      <c r="I2429" s="36">
        <f>ROUND(PRODUCT(E2429:H2429),2)</f>
        <v>38.54</v>
      </c>
      <c r="J2429" s="32">
        <v/>
      </c>
      <c r="K2429" s="32">
        <f/>
        <v/>
      </c>
      <c r="L2429" s="32" t="s">
        <v/>
      </c>
      <c r="M2429" s="32" t="s">
        <v/>
      </c>
      <c r="N2429" s="32" t="s">
        <v/>
      </c>
      <!--$VAR_NUOVA_CELLA_PREZZI$-->
    </row>
    <row r="2430" spans="1:16" ht="10.5" customHeight="1" thickTop="1" thickBot="1">
      <c r="B2430" s="32" t="s">
        <v/>
      </c>
      <c r="C2430" s="23" t="s">
        <v/>
      </c>
      <c r="D2430" s="23" t="s">
        <v>13486</v>
      </c>
      <c r="E2430" s="32">
        <v>4.00</v>
      </c>
      <c r="F2430" s="33">
        <v>0.28</v>
      </c>
      <c r="G2430" s="34">
        <v/>
      </c>
      <c r="H2430" s="35">
        <v>1.940</v>
      </c>
      <c r="I2430" s="36">
        <f>ROUND(PRODUCT(E2430:H2430),2)</f>
        <v>2.17</v>
      </c>
      <c r="J2430" s="32">
        <v/>
      </c>
      <c r="K2430" s="32">
        <f/>
        <v/>
      </c>
      <c r="L2430" s="32" t="s">
        <v/>
      </c>
      <c r="M2430" s="32" t="s">
        <v/>
      </c>
      <c r="N2430" s="32" t="s">
        <v/>
      </c>
      <!--$VAR_NUOVA_CELLA_PREZZI$-->
    </row>
    <row r="2431" spans="1:16" ht="10.5" customHeight="1" thickTop="1" thickBot="1">
      <c r="B2431" s="32" t="s">
        <v/>
      </c>
      <c r="C2431" s="23" t="s">
        <v/>
      </c>
      <c r="D2431" s="23" t="s">
        <v>13493</v>
      </c>
      <c r="E2431" s="32">
        <v>2.00</v>
      </c>
      <c r="F2431" s="33">
        <v>0.28</v>
      </c>
      <c r="G2431" s="34">
        <v>1.290</v>
      </c>
      <c r="H2431" s="35">
        <v/>
      </c>
      <c r="I2431" s="36">
        <f>ROUND(PRODUCT(E2431:H2431),2)</f>
        <v>0.72</v>
      </c>
      <c r="J2431" s="32">
        <v/>
      </c>
      <c r="K2431" s="32">
        <f/>
        <v/>
      </c>
      <c r="L2431" s="32" t="s">
        <v/>
      </c>
      <c r="M2431" s="32" t="s">
        <v/>
      </c>
      <c r="N2431" s="32" t="s">
        <v/>
      </c>
      <!--$VAR_NUOVA_CELLA_PREZZI$-->
    </row>
    <row r="2432" spans="1:16" ht="10.5" customHeight="1" thickTop="1" thickBot="1">
      <c r="B2432" s="32" t="s">
        <v/>
      </c>
      <c r="C2432" s="23" t="s">
        <v/>
      </c>
      <c r="D2432" s="23" t="s">
        <v>13500</v>
      </c>
      <c r="E2432" s="32">
        <v>2.00</v>
      </c>
      <c r="F2432" s="33">
        <v>0.48</v>
      </c>
      <c r="G2432" s="34">
        <v/>
      </c>
      <c r="H2432" s="35">
        <v>2.090</v>
      </c>
      <c r="I2432" s="36">
        <f>ROUND(PRODUCT(E2432:H2432),2)</f>
        <v>2.01</v>
      </c>
      <c r="J2432" s="32">
        <v/>
      </c>
      <c r="K2432" s="32">
        <f/>
        <v/>
      </c>
      <c r="L2432" s="32" t="s">
        <v/>
      </c>
      <c r="M2432" s="32" t="s">
        <v/>
      </c>
      <c r="N2432" s="32" t="s">
        <v/>
      </c>
      <!--$VAR_NUOVA_CELLA_PREZZI$-->
    </row>
    <row r="2433" spans="1:16" ht="10.5" customHeight="1" thickTop="1" thickBot="1">
      <c r="B2433" s="32" t="s">
        <v/>
      </c>
      <c r="C2433" s="23" t="s">
        <v/>
      </c>
      <c r="D2433" s="23" t="s">
        <v>13507</v>
      </c>
      <c r="E2433" s="32">
        <v/>
      </c>
      <c r="F2433" s="33">
        <v>0.48</v>
      </c>
      <c r="G2433" s="34">
        <v>0.810</v>
      </c>
      <c r="H2433" s="35">
        <v/>
      </c>
      <c r="I2433" s="36">
        <f>ROUND(PRODUCT(E2433:H2433),2)</f>
        <v>0.39</v>
      </c>
      <c r="J2433" s="32">
        <v/>
      </c>
      <c r="K2433" s="32">
        <f/>
        <v/>
      </c>
      <c r="L2433" s="32" t="s">
        <v/>
      </c>
      <c r="M2433" s="32" t="s">
        <v/>
      </c>
      <c r="N2433" s="32" t="s">
        <v/>
      </c>
      <!--$VAR_NUOVA_CELLA_PREZZI$-->
    </row>
    <row r="2434" spans="1:16" ht="10.5" customHeight="1" thickTop="1" thickBot="1">
      <c r="B2434" s="32" t="s">
        <v/>
      </c>
      <c r="C2434" s="23" t="s">
        <v/>
      </c>
      <c r="D2434" s="23" t="s">
        <v>13514</v>
      </c>
      <c r="E2434" s="32">
        <v>4.39</v>
      </c>
      <c r="F2434" s="33">
        <v/>
      </c>
      <c r="G2434" s="34">
        <v/>
      </c>
      <c r="H2434" s="35">
        <v/>
      </c>
      <c r="I2434" s="36">
        <f>ROUND(PRODUCT(E2434:H2434),2)</f>
        <v>4.39</v>
      </c>
      <c r="J2434" s="32">
        <v/>
      </c>
      <c r="K2434" s="32">
        <f/>
        <v/>
      </c>
      <c r="L2434" s="32" t="s">
        <v/>
      </c>
      <c r="M2434" s="32" t="s">
        <v/>
      </c>
      <c r="N2434" s="32" t="s">
        <v/>
      </c>
      <!--$VAR_NUOVA_CELLA_PREZZI$-->
    </row>
    <row r="2435" spans="1:16" ht="10.5" customHeight="1" thickTop="1" thickBot="1">
      <c r="B2435" s="32" t="s">
        <v/>
      </c>
      <c r="C2435" s="23" t="s">
        <v/>
      </c>
      <c r="D2435" s="23" t="s">
        <v>13521</v>
      </c>
      <c r="E2435" s="32">
        <v>10.08</v>
      </c>
      <c r="F2435" s="33">
        <v/>
      </c>
      <c r="G2435" s="34">
        <v/>
      </c>
      <c r="H2435" s="35">
        <v/>
      </c>
      <c r="I2435" s="36">
        <f>ROUND(PRODUCT(E2435:H2435),2)</f>
        <v>10.08</v>
      </c>
      <c r="J2435" s="32">
        <v/>
      </c>
      <c r="K2435" s="32">
        <f/>
        <v/>
      </c>
      <c r="L2435" s="32" t="s">
        <v/>
      </c>
      <c r="M2435" s="32" t="s">
        <v/>
      </c>
      <c r="N2435" s="32" t="s">
        <v/>
      </c>
      <!--$VAR_NUOVA_CELLA_PREZZI$-->
    </row>
    <row r="2436" spans="1:16" ht="10.5" customHeight="1" thickTop="1" thickBot="1">
      <c r="B2436" s="32" t="s">
        <v/>
      </c>
      <c r="C2436" s="23" t="s">
        <v/>
      </c>
      <c r="D2436" s="23" t="s">
        <v>13528</v>
      </c>
      <c r="E2436" s="32">
        <v>5.40</v>
      </c>
      <c r="F2436" s="33">
        <v/>
      </c>
      <c r="G2436" s="34">
        <v/>
      </c>
      <c r="H2436" s="35">
        <v/>
      </c>
      <c r="I2436" s="36">
        <f>ROUND(PRODUCT(E2436:H2436),2)</f>
        <v>5.40</v>
      </c>
      <c r="J2436" s="32">
        <v/>
      </c>
      <c r="K2436" s="32">
        <f/>
        <v/>
      </c>
      <c r="L2436" s="32" t="s">
        <v/>
      </c>
      <c r="M2436" s="32" t="s">
        <v/>
      </c>
      <c r="N2436" s="32" t="s">
        <v/>
      </c>
      <!--$VAR_NUOVA_CELLA_PREZZI$-->
    </row>
    <row r="2437" spans="1:16" ht="10.5" customHeight="1" thickTop="1" thickBot="1">
      <c r="B2437" s="32" t="s">
        <v/>
      </c>
      <c r="C2437" s="23" t="s">
        <v/>
      </c>
      <c r="D2437" s="23" t="s">
        <v>13535</v>
      </c>
      <c r="E2437" s="32">
        <v>1.62</v>
      </c>
      <c r="F2437" s="33">
        <v/>
      </c>
      <c r="G2437" s="34">
        <v/>
      </c>
      <c r="H2437" s="35">
        <v/>
      </c>
      <c r="I2437" s="36">
        <f>ROUND(PRODUCT(E2437:H2437),2)</f>
        <v>1.62</v>
      </c>
      <c r="J2437" s="32">
        <v/>
      </c>
      <c r="K2437" s="32">
        <f/>
        <v/>
      </c>
      <c r="L2437" s="32" t="s">
        <v/>
      </c>
      <c r="M2437" s="32" t="s">
        <v/>
      </c>
      <c r="N2437" s="32" t="s">
        <v/>
      </c>
      <!--$VAR_NUOVA_CELLA_PREZZI$-->
    </row>
    <row r="2438" spans="1:16" ht="10.5" customHeight="1" thickTop="1" thickBot="1">
      <c r="B2438" s="32" t="s">
        <v/>
      </c>
      <c r="C2438" s="23" t="s">
        <v/>
      </c>
      <c r="D2438" s="23" t="s">
        <v>13542</v>
      </c>
      <c r="E2438" s="32">
        <v>2.00</v>
      </c>
      <c r="F2438" s="33">
        <v>0.36</v>
      </c>
      <c r="G2438" s="34">
        <v/>
      </c>
      <c r="H2438" s="35">
        <v>1.830</v>
      </c>
      <c r="I2438" s="36">
        <f>ROUND(PRODUCT(E2438:H2438),2)</f>
        <v>1.32</v>
      </c>
      <c r="J2438" s="32">
        <v/>
      </c>
      <c r="K2438" s="32">
        <f/>
        <v/>
      </c>
      <c r="L2438" s="32" t="s">
        <v/>
      </c>
      <c r="M2438" s="32" t="s">
        <v/>
      </c>
      <c r="N2438" s="32" t="s">
        <v/>
      </c>
      <!--$VAR_NUOVA_CELLA_PREZZI$-->
    </row>
    <row r="2439" spans="1:16" ht="10.5" customHeight="1" thickTop="1" thickBot="1">
      <c r="B2439" s="32" t="s">
        <v/>
      </c>
      <c r="C2439" s="23" t="s">
        <v/>
      </c>
      <c r="D2439" s="23" t="s">
        <v>13549</v>
      </c>
      <c r="E2439" s="32">
        <v/>
      </c>
      <c r="F2439" s="33">
        <v>0.36</v>
      </c>
      <c r="G2439" s="34">
        <v>1.330</v>
      </c>
      <c r="H2439" s="35">
        <v/>
      </c>
      <c r="I2439" s="36">
        <f>ROUND(PRODUCT(E2439:H2439),2)</f>
        <v>0.48</v>
      </c>
      <c r="J2439" s="32">
        <v/>
      </c>
      <c r="K2439" s="32">
        <f/>
        <v/>
      </c>
      <c r="L2439" s="32" t="s">
        <v/>
      </c>
      <c r="M2439" s="32" t="s">
        <v/>
      </c>
      <c r="N2439" s="32" t="s">
        <v/>
      </c>
      <!--$VAR_NUOVA_CELLA_PREZZI$-->
    </row>
    <row r="2440" spans="1:16" ht="10.5" customHeight="1" thickTop="1" thickBot="1">
      <c r="B2440" s="32" t="s">
        <v/>
      </c>
      <c r="C2440" s="23" t="s">
        <v/>
      </c>
      <c r="D2440" s="23" t="s">
        <v>13556</v>
      </c>
      <c r="E2440" s="32">
        <v>2.00</v>
      </c>
      <c r="F2440" s="33">
        <v>0.48</v>
      </c>
      <c r="G2440" s="34">
        <v/>
      </c>
      <c r="H2440" s="35">
        <v>2.000</v>
      </c>
      <c r="I2440" s="36">
        <f>ROUND(PRODUCT(E2440:H2440),2)</f>
        <v>1.92</v>
      </c>
      <c r="J2440" s="32">
        <v/>
      </c>
      <c r="K2440" s="32">
        <f/>
        <v/>
      </c>
      <c r="L2440" s="32" t="s">
        <v/>
      </c>
      <c r="M2440" s="32" t="s">
        <v/>
      </c>
      <c r="N2440" s="32" t="s">
        <v/>
      </c>
      <!--$VAR_NUOVA_CELLA_PREZZI$-->
    </row>
    <row r="2441" spans="1:16" ht="10.5" customHeight="1" thickTop="1" thickBot="1">
      <c r="B2441" s="32" t="s">
        <v/>
      </c>
      <c r="C2441" s="23" t="s">
        <v/>
      </c>
      <c r="D2441" s="23" t="s">
        <v>13563</v>
      </c>
      <c r="E2441" s="32">
        <v/>
      </c>
      <c r="F2441" s="33">
        <v>0.48</v>
      </c>
      <c r="G2441" s="34">
        <v>0.770</v>
      </c>
      <c r="H2441" s="35">
        <v/>
      </c>
      <c r="I2441" s="36">
        <f>ROUND(PRODUCT(E2441:H2441),2)</f>
        <v>0.37</v>
      </c>
      <c r="J2441" s="32">
        <v/>
      </c>
      <c r="K2441" s="32">
        <f/>
        <v/>
      </c>
      <c r="L2441" s="32" t="s">
        <v/>
      </c>
      <c r="M2441" s="32" t="s">
        <v/>
      </c>
      <c r="N2441" s="32" t="s">
        <v/>
      </c>
      <!--$VAR_NUOVA_CELLA_PREZZI$-->
    </row>
    <row r="2442" spans="1:16" ht="10.5" customHeight="1" thickTop="1" thickBot="1">
      <c r="B2442" s="32" t="s">
        <v/>
      </c>
      <c r="C2442" s="23" t="s">
        <v/>
      </c>
      <c r="D2442" s="23" t="s">
        <v>13570</v>
      </c>
      <c r="E2442" s="32">
        <v>2.00</v>
      </c>
      <c r="F2442" s="33">
        <v>0.33</v>
      </c>
      <c r="G2442" s="34">
        <v/>
      </c>
      <c r="H2442" s="35">
        <v>2.000</v>
      </c>
      <c r="I2442" s="36">
        <f>ROUND(PRODUCT(E2442:H2442),2)</f>
        <v>1.32</v>
      </c>
      <c r="J2442" s="32">
        <v/>
      </c>
      <c r="K2442" s="32">
        <f/>
        <v/>
      </c>
      <c r="L2442" s="32" t="s">
        <v/>
      </c>
      <c r="M2442" s="32" t="s">
        <v/>
      </c>
      <c r="N2442" s="32" t="s">
        <v/>
      </c>
      <!--$VAR_NUOVA_CELLA_PREZZI$-->
    </row>
    <row r="2443" spans="1:16" ht="10.5" customHeight="1" thickTop="1" thickBot="1">
      <c r="B2443" s="32" t="s">
        <v/>
      </c>
      <c r="C2443" s="23" t="s">
        <v/>
      </c>
      <c r="D2443" s="23" t="s">
        <v>13577</v>
      </c>
      <c r="E2443" s="32">
        <v/>
      </c>
      <c r="F2443" s="33">
        <v>0.33</v>
      </c>
      <c r="G2443" s="34">
        <v>0.920</v>
      </c>
      <c r="H2443" s="35">
        <v/>
      </c>
      <c r="I2443" s="36">
        <f>ROUND(PRODUCT(E2443:H2443),2)</f>
        <v>0.30</v>
      </c>
      <c r="J2443" s="32">
        <v/>
      </c>
      <c r="K2443" s="32">
        <f/>
        <v/>
      </c>
      <c r="L2443" s="32" t="s">
        <v/>
      </c>
      <c r="M2443" s="32" t="s">
        <v/>
      </c>
      <c r="N2443" s="32" t="s">
        <v/>
      </c>
      <!--$VAR_NUOVA_CELLA_PREZZI$-->
    </row>
    <row r="2444" spans="1:16" ht="10.5" customHeight="1" thickTop="1" thickBot="1">
      <c r="B2444" s="32" t="s">
        <v/>
      </c>
      <c r="C2444" s="23" t="s">
        <v/>
      </c>
      <c r="D2444" s="23" t="s">
        <v>13584</v>
      </c>
      <c r="E2444" s="32">
        <v>15.95</v>
      </c>
      <c r="F2444" s="33">
        <v/>
      </c>
      <c r="G2444" s="34">
        <v/>
      </c>
      <c r="H2444" s="35">
        <v/>
      </c>
      <c r="I2444" s="36">
        <f>ROUND(PRODUCT(E2444:H2444),2)</f>
        <v>15.95</v>
      </c>
      <c r="J2444" s="32">
        <v/>
      </c>
      <c r="K2444" s="32">
        <f/>
        <v/>
      </c>
      <c r="L2444" s="32" t="s">
        <v/>
      </c>
      <c r="M2444" s="32" t="s">
        <v/>
      </c>
      <c r="N2444" s="32" t="s">
        <v/>
      </c>
      <!--$VAR_NUOVA_CELLA_PREZZI$-->
    </row>
    <row r="2445" spans="1:16" ht="10.5" customHeight="1" thickTop="1" thickBot="1">
      <c r="B2445" s="32" t="s">
        <v/>
      </c>
      <c r="C2445" s="23" t="s">
        <v/>
      </c>
      <c r="D2445" s="23" t="s">
        <v>13591</v>
      </c>
      <c r="E2445" s="32">
        <v>26.26</v>
      </c>
      <c r="F2445" s="33">
        <v/>
      </c>
      <c r="G2445" s="34">
        <v/>
      </c>
      <c r="H2445" s="35">
        <v/>
      </c>
      <c r="I2445" s="36">
        <f>ROUND(PRODUCT(E2445:H2445),2)</f>
        <v>26.26</v>
      </c>
      <c r="J2445" s="32">
        <v/>
      </c>
      <c r="K2445" s="32">
        <f/>
        <v/>
      </c>
      <c r="L2445" s="32" t="s">
        <v/>
      </c>
      <c r="M2445" s="32" t="s">
        <v/>
      </c>
      <c r="N2445" s="32" t="s">
        <v/>
      </c>
      <!--$VAR_NUOVA_CELLA_PREZZI$-->
    </row>
    <row r="2446" spans="1:16" ht="10.5" customHeight="1" thickTop="1" thickBot="1">
      <c r="B2446" s="32" t="s">
        <v/>
      </c>
      <c r="C2446" s="23" t="s">
        <v/>
      </c>
      <c r="D2446" s="23" t="s">
        <v>13598</v>
      </c>
      <c r="E2446" s="32">
        <v>17.47</v>
      </c>
      <c r="F2446" s="33">
        <v/>
      </c>
      <c r="G2446" s="34">
        <v/>
      </c>
      <c r="H2446" s="35">
        <v/>
      </c>
      <c r="I2446" s="36">
        <f>ROUND(PRODUCT(E2446:H2446),2)</f>
        <v>17.47</v>
      </c>
      <c r="J2446" s="32">
        <v/>
      </c>
      <c r="K2446" s="32">
        <f/>
        <v/>
      </c>
      <c r="L2446" s="32" t="s">
        <v/>
      </c>
      <c r="M2446" s="32" t="s">
        <v/>
      </c>
      <c r="N2446" s="32" t="s">
        <v/>
      </c>
      <!--$VAR_NUOVA_CELLA_PREZZI$-->
    </row>
    <row r="2447" spans="1:16" ht="10.5" customHeight="1" thickTop="1" thickBot="1">
      <c r="B2447" s="32" t="s">
        <v/>
      </c>
      <c r="C2447" s="23" t="s">
        <v/>
      </c>
      <c r="D2447" s="23" t="s">
        <v>13605</v>
      </c>
      <c r="E2447" s="32">
        <v>32.99</v>
      </c>
      <c r="F2447" s="33">
        <v/>
      </c>
      <c r="G2447" s="34">
        <v/>
      </c>
      <c r="H2447" s="35">
        <v/>
      </c>
      <c r="I2447" s="36">
        <f>ROUND(PRODUCT(E2447:H2447),2)</f>
        <v>32.99</v>
      </c>
      <c r="J2447" s="32">
        <v/>
      </c>
      <c r="K2447" s="32">
        <f/>
        <v/>
      </c>
      <c r="L2447" s="32" t="s">
        <v/>
      </c>
      <c r="M2447" s="32" t="s">
        <v/>
      </c>
      <c r="N2447" s="32" t="s">
        <v/>
      </c>
      <!--$VAR_NUOVA_CELLA_PREZZI$-->
    </row>
    <row r="2448" spans="1:16" ht="10.5" customHeight="1" thickTop="1" thickBot="1">
      <c r="B2448" s="32" t="s">
        <v/>
      </c>
      <c r="C2448" s="23" t="s">
        <v/>
      </c>
      <c r="D2448" s="23" t="s">
        <v>13612</v>
      </c>
      <c r="E2448" s="32">
        <v>4.00</v>
      </c>
      <c r="F2448" s="33">
        <v>0.28</v>
      </c>
      <c r="G2448" s="34">
        <v/>
      </c>
      <c r="H2448" s="35">
        <v>1.860</v>
      </c>
      <c r="I2448" s="36">
        <f>ROUND(PRODUCT(E2448:H2448),2)</f>
        <v>2.08</v>
      </c>
      <c r="J2448" s="32">
        <v/>
      </c>
      <c r="K2448" s="32">
        <f/>
        <v/>
      </c>
      <c r="L2448" s="32" t="s">
        <v/>
      </c>
      <c r="M2448" s="32" t="s">
        <v/>
      </c>
      <c r="N2448" s="32" t="s">
        <v/>
      </c>
      <!--$VAR_NUOVA_CELLA_PREZZI$-->
    </row>
    <row r="2449" spans="1:16" ht="10.5" customHeight="1" thickTop="1" thickBot="1">
      <c r="B2449" s="32" t="s">
        <v/>
      </c>
      <c r="C2449" s="23" t="s">
        <v/>
      </c>
      <c r="D2449" s="23" t="s">
        <v>13619</v>
      </c>
      <c r="E2449" s="32">
        <v/>
      </c>
      <c r="F2449" s="33">
        <v>0.28</v>
      </c>
      <c r="G2449" s="34">
        <v>1.290</v>
      </c>
      <c r="H2449" s="35">
        <v/>
      </c>
      <c r="I2449" s="36">
        <f>ROUND(PRODUCT(E2449:H2449),2)</f>
        <v>0.36</v>
      </c>
      <c r="J2449" s="32">
        <v/>
      </c>
      <c r="K2449" s="32">
        <f/>
        <v/>
      </c>
      <c r="L2449" s="32" t="s">
        <v/>
      </c>
      <c r="M2449" s="32" t="s">
        <v/>
      </c>
      <c r="N2449" s="32" t="s">
        <v/>
      </c>
      <!--$VAR_NUOVA_CELLA_PREZZI$-->
    </row>
    <row r="2450" spans="1:16" ht="10.5" customHeight="1" thickTop="1" thickBot="1">
      <c r="B2450" s="32" t="s">
        <v/>
      </c>
      <c r="C2450" s="23" t="s">
        <v/>
      </c>
      <c r="D2450" s="23" t="s">
        <v>13626</v>
      </c>
      <c r="E2450" s="32">
        <v>2.00</v>
      </c>
      <c r="F2450" s="33">
        <v>0.28</v>
      </c>
      <c r="G2450" s="34">
        <v/>
      </c>
      <c r="H2450" s="35">
        <v>1.820</v>
      </c>
      <c r="I2450" s="36">
        <f>ROUND(PRODUCT(E2450:H2450),2)</f>
        <v>1.02</v>
      </c>
      <c r="J2450" s="32">
        <v/>
      </c>
      <c r="K2450" s="32">
        <f/>
        <v/>
      </c>
      <c r="L2450" s="32" t="s">
        <v/>
      </c>
      <c r="M2450" s="32" t="s">
        <v/>
      </c>
      <c r="N2450" s="32" t="s">
        <v/>
      </c>
      <!--$VAR_NUOVA_CELLA_PREZZI$-->
    </row>
    <row r="2451" spans="1:16" ht="10.5" customHeight="1" thickTop="1" thickBot="1">
      <c r="B2451" s="32" t="s">
        <v/>
      </c>
      <c r="C2451" s="23" t="s">
        <v/>
      </c>
      <c r="D2451" s="23" t="s">
        <v>13633</v>
      </c>
      <c r="E2451" s="32">
        <v/>
      </c>
      <c r="F2451" s="33">
        <v>0.28</v>
      </c>
      <c r="G2451" s="34">
        <v>1.280</v>
      </c>
      <c r="H2451" s="35">
        <v/>
      </c>
      <c r="I2451" s="36">
        <f>ROUND(PRODUCT(E2451:H2451),2)</f>
        <v>0.36</v>
      </c>
      <c r="J2451" s="32">
        <v/>
      </c>
      <c r="K2451" s="32">
        <f/>
        <v/>
      </c>
      <c r="L2451" s="32" t="s">
        <v/>
      </c>
      <c r="M2451" s="32" t="s">
        <v/>
      </c>
      <c r="N2451" s="32" t="s">
        <v/>
      </c>
      <!--$VAR_NUOVA_CELLA_PREZZI$-->
    </row>
    <row r="2452" spans="1:16" ht="10.5" customHeight="1" thickTop="1" thickBot="1">
      <c r="B2452" s="32" t="s">
        <v/>
      </c>
      <c r="C2452" s="23" t="s">
        <v/>
      </c>
      <c r="D2452" s="23" t="s">
        <v>13640</v>
      </c>
      <c r="E2452" s="32">
        <v>2.00</v>
      </c>
      <c r="F2452" s="33">
        <v>0.32</v>
      </c>
      <c r="G2452" s="34">
        <v/>
      </c>
      <c r="H2452" s="35">
        <v>1.980</v>
      </c>
      <c r="I2452" s="36">
        <f>ROUND(PRODUCT(E2452:H2452),2)</f>
        <v>1.27</v>
      </c>
      <c r="J2452" s="32">
        <v/>
      </c>
      <c r="K2452" s="32">
        <f/>
        <v/>
      </c>
      <c r="L2452" s="32" t="s">
        <v/>
      </c>
      <c r="M2452" s="32" t="s">
        <v/>
      </c>
      <c r="N2452" s="32" t="s">
        <v/>
      </c>
      <!--$VAR_NUOVA_CELLA_PREZZI$-->
    </row>
    <row r="2453" spans="1:16" ht="10.5" customHeight="1" thickTop="1" thickBot="1">
      <c r="B2453" s="32" t="s">
        <v/>
      </c>
      <c r="C2453" s="23" t="s">
        <v/>
      </c>
      <c r="D2453" s="23" t="s">
        <v>13647</v>
      </c>
      <c r="E2453" s="32">
        <v/>
      </c>
      <c r="F2453" s="33">
        <v>0.32</v>
      </c>
      <c r="G2453" s="34">
        <v>0.790</v>
      </c>
      <c r="H2453" s="35">
        <v/>
      </c>
      <c r="I2453" s="36">
        <f>ROUND(PRODUCT(E2453:H2453),2)</f>
        <v>0.25</v>
      </c>
      <c r="J2453" s="32">
        <v/>
      </c>
      <c r="K2453" s="32">
        <f/>
        <v/>
      </c>
      <c r="L2453" s="32" t="s">
        <v/>
      </c>
      <c r="M2453" s="32" t="s">
        <v/>
      </c>
      <c r="N2453" s="32" t="s">
        <v/>
      </c>
      <!--$VAR_NUOVA_CELLA_PREZZI$-->
    </row>
    <row r="2454" spans="1:16" ht="10.5" customHeight="1" thickTop="1" thickBot="1">
      <c r="B2454" s="32" t="s">
        <v/>
      </c>
      <c r="C2454" s="23" t="s">
        <v/>
      </c>
      <c r="D2454" s="23" t="s">
        <v>13654</v>
      </c>
      <c r="E2454" s="32">
        <v>11.72</v>
      </c>
      <c r="F2454" s="33">
        <v/>
      </c>
      <c r="G2454" s="34">
        <v/>
      </c>
      <c r="H2454" s="35">
        <v/>
      </c>
      <c r="I2454" s="36">
        <f>ROUND(PRODUCT(E2454:H2454),2)</f>
        <v>11.72</v>
      </c>
      <c r="J2454" s="32">
        <v/>
      </c>
      <c r="K2454" s="32">
        <f/>
        <v/>
      </c>
      <c r="L2454" s="32" t="s">
        <v/>
      </c>
      <c r="M2454" s="32" t="s">
        <v/>
      </c>
      <c r="N2454" s="32" t="s">
        <v/>
      </c>
      <!--$VAR_NUOVA_CELLA_PREZZI$-->
    </row>
    <row r="2455" spans="1:16" ht="10.5" customHeight="1" thickTop="1" thickBot="1">
      <c r="B2455" s="32" t="s">
        <v/>
      </c>
      <c r="C2455" s="23" t="s">
        <v/>
      </c>
      <c r="D2455" s="23" t="s">
        <v>13661</v>
      </c>
      <c r="E2455" s="32">
        <v>9.01</v>
      </c>
      <c r="F2455" s="33">
        <v/>
      </c>
      <c r="G2455" s="34">
        <v/>
      </c>
      <c r="H2455" s="35">
        <v/>
      </c>
      <c r="I2455" s="36">
        <f>ROUND(PRODUCT(E2455:H2455),2)</f>
        <v>9.01</v>
      </c>
      <c r="J2455" s="32">
        <v/>
      </c>
      <c r="K2455" s="32">
        <f/>
        <v/>
      </c>
      <c r="L2455" s="32" t="s">
        <v/>
      </c>
      <c r="M2455" s="32" t="s">
        <v/>
      </c>
      <c r="N2455" s="32" t="s">
        <v/>
      </c>
      <!--$VAR_NUOVA_CELLA_PREZZI$-->
    </row>
    <row r="2456" spans="1:16" ht="10.5" customHeight="1" thickTop="1" thickBot="1">
      <c r="B2456" s="32" t="s">
        <v/>
      </c>
      <c r="C2456" s="23" t="s">
        <v/>
      </c>
      <c r="D2456" s="23" t="s">
        <v>13668</v>
      </c>
      <c r="E2456" s="32">
        <v>6.81</v>
      </c>
      <c r="F2456" s="33">
        <v/>
      </c>
      <c r="G2456" s="34">
        <v/>
      </c>
      <c r="H2456" s="35">
        <v/>
      </c>
      <c r="I2456" s="36">
        <f>ROUND(PRODUCT(E2456:H2456),2)</f>
        <v>6.81</v>
      </c>
      <c r="J2456" s="32">
        <v/>
      </c>
      <c r="K2456" s="32">
        <f/>
        <v/>
      </c>
      <c r="L2456" s="32" t="s">
        <v/>
      </c>
      <c r="M2456" s="32" t="s">
        <v/>
      </c>
      <c r="N2456" s="32" t="s">
        <v/>
      </c>
      <!--$VAR_NUOVA_CELLA_PREZZI$-->
    </row>
    <row r="2457" spans="1:16" ht="10.5" customHeight="1" thickTop="1" thickBot="1">
      <c r="B2457" s="32" t="s">
        <v/>
      </c>
      <c r="C2457" s="23" t="s">
        <v/>
      </c>
      <c r="D2457" s="23" t="s">
        <v>13675</v>
      </c>
      <c r="E2457" s="32">
        <v>6.43</v>
      </c>
      <c r="F2457" s="33">
        <v/>
      </c>
      <c r="G2457" s="34">
        <v/>
      </c>
      <c r="H2457" s="35">
        <v/>
      </c>
      <c r="I2457" s="36">
        <f>ROUND(PRODUCT(E2457:H2457),2)</f>
        <v>6.43</v>
      </c>
      <c r="J2457" s="32">
        <v/>
      </c>
      <c r="K2457" s="32">
        <f/>
        <v/>
      </c>
      <c r="L2457" s="32" t="s">
        <v/>
      </c>
      <c r="M2457" s="32" t="s">
        <v/>
      </c>
      <c r="N2457" s="32" t="s">
        <v/>
      </c>
      <!--$VAR_NUOVA_CELLA_PREZZI$-->
    </row>
    <row r="2458" spans="1:16" ht="10.5" customHeight="1" thickTop="1" thickBot="1">
      <c r="B2458" s="32" t="s">
        <v/>
      </c>
      <c r="C2458" s="23" t="s">
        <v/>
      </c>
      <c r="D2458" s="23" t="s">
        <v>13682</v>
      </c>
      <c r="E2458" s="32">
        <v>2.00</v>
      </c>
      <c r="F2458" s="33">
        <v>0.30</v>
      </c>
      <c r="G2458" s="34">
        <v/>
      </c>
      <c r="H2458" s="35">
        <v>2.030</v>
      </c>
      <c r="I2458" s="36">
        <f>ROUND(PRODUCT(E2458:H2458),2)</f>
        <v>1.22</v>
      </c>
      <c r="J2458" s="32">
        <v/>
      </c>
      <c r="K2458" s="32">
        <f/>
        <v/>
      </c>
      <c r="L2458" s="32" t="s">
        <v/>
      </c>
      <c r="M2458" s="32" t="s">
        <v/>
      </c>
      <c r="N2458" s="32" t="s">
        <v/>
      </c>
      <!--$VAR_NUOVA_CELLA_PREZZI$-->
    </row>
    <row r="2459" spans="1:16" ht="10.5" customHeight="1" thickTop="1" thickBot="1">
      <c r="B2459" s="32" t="s">
        <v/>
      </c>
      <c r="C2459" s="23" t="s">
        <v/>
      </c>
      <c r="D2459" s="23" t="s">
        <v>13689</v>
      </c>
      <c r="E2459" s="32">
        <v/>
      </c>
      <c r="F2459" s="33">
        <v>0.30</v>
      </c>
      <c r="G2459" s="34">
        <v/>
      </c>
      <c r="H2459" s="35">
        <v>1.430</v>
      </c>
      <c r="I2459" s="36">
        <f>ROUND(PRODUCT(E2459:H2459),2)</f>
        <v>0.43</v>
      </c>
      <c r="J2459" s="32">
        <v/>
      </c>
      <c r="K2459" s="32">
        <f/>
        <v/>
      </c>
      <c r="L2459" s="32" t="s">
        <v/>
      </c>
      <c r="M2459" s="32" t="s">
        <v/>
      </c>
      <c r="N2459" s="32" t="s">
        <v/>
      </c>
      <!--$VAR_NUOVA_CELLA_PREZZI$-->
    </row>
    <row r="2460" spans="1:16" ht="10.5" customHeight="1" thickTop="1" thickBot="1">
      <c r="B2460" s="32" t="s">
        <v/>
      </c>
      <c r="C2460" s="23" t="s">
        <v/>
      </c>
      <c r="D2460" s="23" t="s">
        <v>13696</v>
      </c>
      <c r="E2460" s="32">
        <v>2.00</v>
      </c>
      <c r="F2460" s="33">
        <v>0.32</v>
      </c>
      <c r="G2460" s="34">
        <v/>
      </c>
      <c r="H2460" s="35">
        <v>2.050</v>
      </c>
      <c r="I2460" s="36">
        <f>ROUND(PRODUCT(E2460:H2460),2)</f>
        <v>1.31</v>
      </c>
      <c r="J2460" s="32">
        <v/>
      </c>
      <c r="K2460" s="32">
        <f/>
        <v/>
      </c>
      <c r="L2460" s="32" t="s">
        <v/>
      </c>
      <c r="M2460" s="32" t="s">
        <v/>
      </c>
      <c r="N2460" s="32" t="s">
        <v/>
      </c>
      <!--$VAR_NUOVA_CELLA_PREZZI$-->
    </row>
    <row r="2461" spans="1:16" ht="10.5" customHeight="1" thickTop="1" thickBot="1">
      <c r="B2461" s="32" t="s">
        <v/>
      </c>
      <c r="C2461" s="23" t="s">
        <v/>
      </c>
      <c r="D2461" s="23" t="s">
        <v>13703</v>
      </c>
      <c r="E2461" s="32">
        <v/>
      </c>
      <c r="F2461" s="33">
        <v>0.32</v>
      </c>
      <c r="G2461" s="34">
        <v>0.840</v>
      </c>
      <c r="H2461" s="35">
        <v/>
      </c>
      <c r="I2461" s="36">
        <f>ROUND(PRODUCT(E2461:H2461),2)</f>
        <v>0.27</v>
      </c>
      <c r="J2461" s="32">
        <v/>
      </c>
      <c r="K2461" s="32">
        <f/>
        <v/>
      </c>
      <c r="L2461" s="32" t="s">
        <v/>
      </c>
      <c r="M2461" s="32" t="s">
        <v/>
      </c>
      <c r="N2461" s="32" t="s">
        <v/>
      </c>
      <!--$VAR_NUOVA_CELLA_PREZZI$-->
    </row>
    <row r="2462" spans="1:16" ht="10.5" customHeight="1" thickTop="1" thickBot="1">
      <c r="B2462" s="32" t="s">
        <v/>
      </c>
      <c r="C2462" s="23" t="s">
        <v/>
      </c>
      <c r="D2462" s="23" t="s">
        <v>13710</v>
      </c>
      <c r="E2462" s="32">
        <v>7.22</v>
      </c>
      <c r="F2462" s="33">
        <v/>
      </c>
      <c r="G2462" s="34">
        <v/>
      </c>
      <c r="H2462" s="35">
        <v/>
      </c>
      <c r="I2462" s="36">
        <f>ROUND(PRODUCT(E2462:H2462),2)</f>
        <v>7.22</v>
      </c>
      <c r="J2462" s="32">
        <v/>
      </c>
      <c r="K2462" s="32">
        <f/>
        <v/>
      </c>
      <c r="L2462" s="32" t="s">
        <v/>
      </c>
      <c r="M2462" s="32" t="s">
        <v/>
      </c>
      <c r="N2462" s="32" t="s">
        <v/>
      </c>
      <!--$VAR_NUOVA_CELLA_PREZZI$-->
    </row>
    <row r="2463" spans="1:16" ht="10.5" customHeight="1" thickTop="1" thickBot="1">
      <c r="B2463" s="32" t="s">
        <v/>
      </c>
      <c r="C2463" s="23" t="s">
        <v/>
      </c>
      <c r="D2463" s="23" t="s">
        <v>13717</v>
      </c>
      <c r="E2463" s="32">
        <v>10.58</v>
      </c>
      <c r="F2463" s="33">
        <v/>
      </c>
      <c r="G2463" s="34">
        <v/>
      </c>
      <c r="H2463" s="35">
        <v/>
      </c>
      <c r="I2463" s="36">
        <f>ROUND(PRODUCT(E2463:H2463),2)</f>
        <v>10.58</v>
      </c>
      <c r="J2463" s="32">
        <v/>
      </c>
      <c r="K2463" s="32">
        <f/>
        <v/>
      </c>
      <c r="L2463" s="32" t="s">
        <v/>
      </c>
      <c r="M2463" s="32" t="s">
        <v/>
      </c>
      <c r="N2463" s="32" t="s">
        <v/>
      </c>
      <!--$VAR_NUOVA_CELLA_PREZZI$-->
    </row>
    <row r="2464" spans="1:16" ht="10.5" customHeight="1" thickTop="1" thickBot="1">
      <c r="B2464" s="32" t="s">
        <v/>
      </c>
      <c r="C2464" s="23" t="s">
        <v/>
      </c>
      <c r="D2464" s="23" t="s">
        <v>13724</v>
      </c>
      <c r="E2464" s="32">
        <v>20.82</v>
      </c>
      <c r="F2464" s="33">
        <v/>
      </c>
      <c r="G2464" s="34">
        <v/>
      </c>
      <c r="H2464" s="35">
        <v/>
      </c>
      <c r="I2464" s="36">
        <f>ROUND(PRODUCT(E2464:H2464),2)</f>
        <v>20.82</v>
      </c>
      <c r="J2464" s="32">
        <v/>
      </c>
      <c r="K2464" s="32">
        <f/>
        <v/>
      </c>
      <c r="L2464" s="32" t="s">
        <v/>
      </c>
      <c r="M2464" s="32" t="s">
        <v/>
      </c>
      <c r="N2464" s="32" t="s">
        <v/>
      </c>
      <!--$VAR_NUOVA_CELLA_PREZZI$-->
    </row>
    <row r="2465" spans="1:16" ht="10.5" customHeight="1" thickTop="1" thickBot="1">
      <c r="B2465" s="32" t="s">
        <v/>
      </c>
      <c r="C2465" s="23" t="s">
        <v/>
      </c>
      <c r="D2465" s="23" t="s">
        <v>13731</v>
      </c>
      <c r="E2465" s="32">
        <v>12.23</v>
      </c>
      <c r="F2465" s="33">
        <v/>
      </c>
      <c r="G2465" s="34">
        <v/>
      </c>
      <c r="H2465" s="35">
        <v/>
      </c>
      <c r="I2465" s="36">
        <f>ROUND(PRODUCT(E2465:H2465),2)</f>
        <v>12.23</v>
      </c>
      <c r="J2465" s="32">
        <v/>
      </c>
      <c r="K2465" s="32">
        <f/>
        <v/>
      </c>
      <c r="L2465" s="32" t="s">
        <v/>
      </c>
      <c r="M2465" s="32" t="s">
        <v/>
      </c>
      <c r="N2465" s="32" t="s">
        <v/>
      </c>
      <!--$VAR_NUOVA_CELLA_PREZZI$-->
    </row>
    <row r="2466" spans="1:16" ht="10.5" customHeight="1" thickTop="1" thickBot="1">
      <c r="B2466" s="32" t="s">
        <v/>
      </c>
      <c r="C2466" s="23" t="s">
        <v/>
      </c>
      <c r="D2466" s="23" t="s">
        <v>13738</v>
      </c>
      <c r="E2466" s="32">
        <v>2.00</v>
      </c>
      <c r="F2466" s="33">
        <v>0.33</v>
      </c>
      <c r="G2466" s="34">
        <v/>
      </c>
      <c r="H2466" s="35">
        <v>1.780</v>
      </c>
      <c r="I2466" s="36">
        <f>ROUND(PRODUCT(E2466:H2466),2)</f>
        <v>1.17</v>
      </c>
      <c r="J2466" s="32">
        <v/>
      </c>
      <c r="K2466" s="32">
        <f/>
        <v/>
      </c>
      <c r="L2466" s="32" t="s">
        <v/>
      </c>
      <c r="M2466" s="32" t="s">
        <v/>
      </c>
      <c r="N2466" s="32" t="s">
        <v/>
      </c>
      <!--$VAR_NUOVA_CELLA_PREZZI$-->
    </row>
    <row r="2467" spans="1:16" ht="10.5" customHeight="1" thickTop="1" thickBot="1">
      <c r="B2467" s="32" t="s">
        <v/>
      </c>
      <c r="C2467" s="23" t="s">
        <v/>
      </c>
      <c r="D2467" s="23" t="s">
        <v>13745</v>
      </c>
      <c r="E2467" s="32">
        <v/>
      </c>
      <c r="F2467" s="33">
        <v>0.33</v>
      </c>
      <c r="G2467" s="34">
        <v>1.340</v>
      </c>
      <c r="H2467" s="35">
        <v/>
      </c>
      <c r="I2467" s="36">
        <f>ROUND(PRODUCT(E2467:H2467),2)</f>
        <v>0.44</v>
      </c>
      <c r="J2467" s="32">
        <v/>
      </c>
      <c r="K2467" s="32">
        <f/>
        <v/>
      </c>
      <c r="L2467" s="32" t="s">
        <v/>
      </c>
      <c r="M2467" s="32" t="s">
        <v/>
      </c>
      <c r="N2467" s="32" t="s">
        <v/>
      </c>
      <!--$VAR_NUOVA_CELLA_PREZZI$-->
    </row>
    <row r="2468" spans="1:16" ht="10.5" customHeight="1" thickTop="1" thickBot="1">
      <c r="B2468" s="32" t="s">
        <v/>
      </c>
      <c r="C2468" s="23" t="s">
        <v/>
      </c>
      <c r="D2468" s="23" t="s">
        <v>13752</v>
      </c>
      <c r="E2468" s="32">
        <v>2.00</v>
      </c>
      <c r="F2468" s="33">
        <v>0.44</v>
      </c>
      <c r="G2468" s="34">
        <v/>
      </c>
      <c r="H2468" s="35">
        <v>2.110</v>
      </c>
      <c r="I2468" s="36">
        <f>ROUND(PRODUCT(E2468:H2468),2)</f>
        <v>1.86</v>
      </c>
      <c r="J2468" s="32">
        <v/>
      </c>
      <c r="K2468" s="32">
        <f/>
        <v/>
      </c>
      <c r="L2468" s="32" t="s">
        <v/>
      </c>
      <c r="M2468" s="32" t="s">
        <v/>
      </c>
      <c r="N2468" s="32" t="s">
        <v/>
      </c>
      <!--$VAR_NUOVA_CELLA_PREZZI$-->
    </row>
    <row r="2469" spans="1:16" ht="10.5" customHeight="1" thickTop="1" thickBot="1">
      <c r="B2469" s="32" t="s">
        <v/>
      </c>
      <c r="C2469" s="23" t="s">
        <v/>
      </c>
      <c r="D2469" s="23" t="s">
        <v>13759</v>
      </c>
      <c r="E2469" s="32">
        <v/>
      </c>
      <c r="F2469" s="33">
        <v>0.44</v>
      </c>
      <c r="G2469" s="34">
        <v>0.910</v>
      </c>
      <c r="H2469" s="35">
        <v/>
      </c>
      <c r="I2469" s="36">
        <f>ROUND(PRODUCT(E2469:H2469),2)</f>
        <v>0.40</v>
      </c>
      <c r="J2469" s="32">
        <v/>
      </c>
      <c r="K2469" s="32">
        <f/>
        <v/>
      </c>
      <c r="L2469" s="32" t="s">
        <v/>
      </c>
      <c r="M2469" s="32" t="s">
        <v/>
      </c>
      <c r="N2469" s="32" t="s">
        <v/>
      </c>
      <!--$VAR_NUOVA_CELLA_PREZZI$-->
    </row>
    <row r="2470" spans="1:16" ht="10.5" customHeight="1" thickTop="1" thickBot="1">
      <c r="B2470" s="32" t="s">
        <v/>
      </c>
      <c r="C2470" s="23" t="s">
        <v/>
      </c>
      <c r="D2470" s="23" t="s">
        <v>13766</v>
      </c>
      <c r="E2470" s="32">
        <v>0.32</v>
      </c>
      <c r="F2470" s="33">
        <v/>
      </c>
      <c r="G2470" s="34">
        <v/>
      </c>
      <c r="H2470" s="35">
        <v/>
      </c>
      <c r="I2470" s="36">
        <f>ROUND(PRODUCT(E2470:H2470),2)</f>
        <v>0.32</v>
      </c>
      <c r="J2470" s="32">
        <v/>
      </c>
      <c r="K2470" s="32">
        <f/>
        <v/>
      </c>
      <c r="L2470" s="32" t="s">
        <v/>
      </c>
      <c r="M2470" s="32" t="s">
        <v/>
      </c>
      <c r="N2470" s="32" t="s">
        <v/>
      </c>
      <!--$VAR_NUOVA_CELLA_PREZZI$-->
    </row>
    <row r="2471" spans="1:16" ht="10.5" customHeight="1" thickTop="1" thickBot="1">
      <c r="B2471" s="32" t="s">
        <v/>
      </c>
      <c r="C2471" s="23" t="s">
        <v/>
      </c>
      <c r="D2471" s="23" t="s">
        <v>13773</v>
      </c>
      <c r="E2471" s="32">
        <v>25.28</v>
      </c>
      <c r="F2471" s="33">
        <v/>
      </c>
      <c r="G2471" s="34">
        <v/>
      </c>
      <c r="H2471" s="35">
        <v/>
      </c>
      <c r="I2471" s="36">
        <f>ROUND(PRODUCT(E2471:H2471),2)</f>
        <v>25.28</v>
      </c>
      <c r="J2471" s="32">
        <v/>
      </c>
      <c r="K2471" s="32">
        <f/>
        <v/>
      </c>
      <c r="L2471" s="32" t="s">
        <v/>
      </c>
      <c r="M2471" s="32" t="s">
        <v/>
      </c>
      <c r="N2471" s="32" t="s">
        <v/>
      </c>
      <!--$VAR_NUOVA_CELLA_PREZZI$-->
    </row>
    <row r="2472" spans="1:16" ht="10.5" customHeight="1" thickTop="1" thickBot="1">
      <c r="B2472" s="32" t="s">
        <v/>
      </c>
      <c r="C2472" s="23" t="s">
        <v/>
      </c>
      <c r="D2472" s="23" t="s">
        <v>13780</v>
      </c>
      <c r="E2472" s="32">
        <v>14.80</v>
      </c>
      <c r="F2472" s="33">
        <v/>
      </c>
      <c r="G2472" s="34">
        <v/>
      </c>
      <c r="H2472" s="35">
        <v/>
      </c>
      <c r="I2472" s="36">
        <f>ROUND(PRODUCT(E2472:H2472),2)</f>
        <v>14.80</v>
      </c>
      <c r="J2472" s="32">
        <v/>
      </c>
      <c r="K2472" s="32">
        <f/>
        <v/>
      </c>
      <c r="L2472" s="32" t="s">
        <v/>
      </c>
      <c r="M2472" s="32" t="s">
        <v/>
      </c>
      <c r="N2472" s="32" t="s">
        <v/>
      </c>
      <!--$VAR_NUOVA_CELLA_PREZZI$-->
    </row>
    <row r="2473" spans="1:16" ht="10.5" customHeight="1" thickTop="1" thickBot="1">
      <c r="B2473" s="32" t="s">
        <v/>
      </c>
      <c r="C2473" s="23" t="s">
        <v/>
      </c>
      <c r="D2473" s="23" t="s">
        <v>13787</v>
      </c>
      <c r="E2473" s="32">
        <v>26.44</v>
      </c>
      <c r="F2473" s="33">
        <v/>
      </c>
      <c r="G2473" s="34">
        <v/>
      </c>
      <c r="H2473" s="35">
        <v/>
      </c>
      <c r="I2473" s="36">
        <f>ROUND(PRODUCT(E2473:H2473),2)</f>
        <v>26.44</v>
      </c>
      <c r="J2473" s="32">
        <v/>
      </c>
      <c r="K2473" s="32">
        <f/>
        <v/>
      </c>
      <c r="L2473" s="32" t="s">
        <v/>
      </c>
      <c r="M2473" s="32" t="s">
        <v/>
      </c>
      <c r="N2473" s="32" t="s">
        <v/>
      </c>
      <!--$VAR_NUOVA_CELLA_PREZZI$-->
    </row>
    <row r="2474" spans="1:16" ht="10.5" customHeight="1" thickTop="1" thickBot="1">
      <c r="B2474" s="32" t="s">
        <v/>
      </c>
      <c r="C2474" s="23" t="s">
        <v/>
      </c>
      <c r="D2474" s="23" t="s">
        <v>13794</v>
      </c>
      <c r="E2474" s="32">
        <v>2.00</v>
      </c>
      <c r="F2474" s="33">
        <v>0.27</v>
      </c>
      <c r="G2474" s="34">
        <v/>
      </c>
      <c r="H2474" s="35">
        <v>1.930</v>
      </c>
      <c r="I2474" s="36">
        <f>ROUND(PRODUCT(E2474:H2474),2)</f>
        <v>1.04</v>
      </c>
      <c r="J2474" s="32">
        <v/>
      </c>
      <c r="K2474" s="32">
        <f/>
        <v/>
      </c>
      <c r="L2474" s="32" t="s">
        <v/>
      </c>
      <c r="M2474" s="32" t="s">
        <v/>
      </c>
      <c r="N2474" s="32" t="s">
        <v/>
      </c>
      <!--$VAR_NUOVA_CELLA_PREZZI$-->
    </row>
    <row r="2475" spans="1:16" ht="10.5" customHeight="1" thickTop="1" thickBot="1">
      <c r="B2475" s="32" t="s">
        <v/>
      </c>
      <c r="C2475" s="23" t="s">
        <v/>
      </c>
      <c r="D2475" s="23" t="s">
        <v>13801</v>
      </c>
      <c r="E2475" s="32">
        <v/>
      </c>
      <c r="F2475" s="33">
        <v>0.27</v>
      </c>
      <c r="G2475" s="34">
        <v>1.330</v>
      </c>
      <c r="H2475" s="35">
        <v/>
      </c>
      <c r="I2475" s="36">
        <f>ROUND(PRODUCT(E2475:H2475),2)</f>
        <v>0.36</v>
      </c>
      <c r="J2475" s="32">
        <v/>
      </c>
      <c r="K2475" s="32">
        <f/>
        <v/>
      </c>
      <c r="L2475" s="32" t="s">
        <v/>
      </c>
      <c r="M2475" s="32" t="s">
        <v/>
      </c>
      <c r="N2475" s="32" t="s">
        <v/>
      </c>
      <!--$VAR_NUOVA_CELLA_PREZZI$-->
    </row>
    <row r="2476" spans="1:16" ht="10.5" customHeight="1" thickTop="1" thickBot="1">
      <c r="B2476" s="32" t="s">
        <v/>
      </c>
      <c r="C2476" s="23" t="s">
        <v/>
      </c>
      <c r="D2476" s="23" t="s">
        <v>13808</v>
      </c>
      <c r="E2476" s="32">
        <v>0.94</v>
      </c>
      <c r="F2476" s="33">
        <v/>
      </c>
      <c r="G2476" s="34">
        <v/>
      </c>
      <c r="H2476" s="35">
        <v/>
      </c>
      <c r="I2476" s="36">
        <f>ROUND(PRODUCT(E2476:H2476),2)</f>
        <v>0.94</v>
      </c>
      <c r="J2476" s="32">
        <v/>
      </c>
      <c r="K2476" s="32">
        <f/>
        <v/>
      </c>
      <c r="L2476" s="32" t="s">
        <v/>
      </c>
      <c r="M2476" s="32" t="s">
        <v/>
      </c>
      <c r="N2476" s="32" t="s">
        <v/>
      </c>
      <!--$VAR_NUOVA_CELLA_PREZZI$-->
    </row>
    <row r="2477" spans="1:16" ht="10.5" customHeight="1" thickTop="1" thickBot="1">
      <c r="B2477" s="32" t="s">
        <v/>
      </c>
      <c r="C2477" s="23" t="s">
        <v/>
      </c>
      <c r="D2477" s="23" t="s">
        <v>13815</v>
      </c>
      <c r="E2477" s="32">
        <v>7.24</v>
      </c>
      <c r="F2477" s="33">
        <v/>
      </c>
      <c r="G2477" s="34">
        <v/>
      </c>
      <c r="H2477" s="35">
        <v/>
      </c>
      <c r="I2477" s="36">
        <f>ROUND(PRODUCT(E2477:H2477),2)</f>
        <v>7.24</v>
      </c>
      <c r="J2477" s="32">
        <v/>
      </c>
      <c r="K2477" s="32">
        <f/>
        <v/>
      </c>
      <c r="L2477" s="32" t="s">
        <v/>
      </c>
      <c r="M2477" s="32" t="s">
        <v/>
      </c>
      <c r="N2477" s="32" t="s">
        <v/>
      </c>
      <!--$VAR_NUOVA_CELLA_PREZZI$-->
    </row>
    <row r="2478" spans="1:16" ht="10.5" customHeight="1" thickTop="1" thickBot="1">
      <c r="B2478" s="32" t="s">
        <v/>
      </c>
      <c r="C2478" s="23" t="s">
        <v/>
      </c>
      <c r="D2478" s="23" t="s">
        <v>13822</v>
      </c>
      <c r="E2478" s="32">
        <v>8.64</v>
      </c>
      <c r="F2478" s="33">
        <v/>
      </c>
      <c r="G2478" s="34">
        <v/>
      </c>
      <c r="H2478" s="35">
        <v/>
      </c>
      <c r="I2478" s="36">
        <f>ROUND(PRODUCT(E2478:H2478),2)</f>
        <v>8.64</v>
      </c>
      <c r="J2478" s="32">
        <v/>
      </c>
      <c r="K2478" s="32">
        <f/>
        <v/>
      </c>
      <c r="L2478" s="32" t="s">
        <v/>
      </c>
      <c r="M2478" s="32" t="s">
        <v/>
      </c>
      <c r="N2478" s="32" t="s">
        <v/>
      </c>
      <!--$VAR_NUOVA_CELLA_PREZZI$-->
    </row>
    <row r="2479" spans="1:16" ht="10.5" customHeight="1" thickTop="1" thickBot="1">
      <c r="B2479" s="32" t="s">
        <v/>
      </c>
      <c r="C2479" s="23" t="s">
        <v/>
      </c>
      <c r="D2479" s="23" t="s">
        <v>13829</v>
      </c>
      <c r="E2479" s="32">
        <v>4.34</v>
      </c>
      <c r="F2479" s="33">
        <v/>
      </c>
      <c r="G2479" s="34">
        <v/>
      </c>
      <c r="H2479" s="35">
        <v/>
      </c>
      <c r="I2479" s="36">
        <f>ROUND(PRODUCT(E2479:H2479),2)</f>
        <v>4.34</v>
      </c>
      <c r="J2479" s="32">
        <v/>
      </c>
      <c r="K2479" s="32">
        <f/>
        <v/>
      </c>
      <c r="L2479" s="32" t="s">
        <v/>
      </c>
      <c r="M2479" s="32" t="s">
        <v/>
      </c>
      <c r="N2479" s="32" t="s">
        <v/>
      </c>
      <!--$VAR_NUOVA_CELLA_PREZZI$-->
    </row>
    <row r="2480" spans="1:16" ht="10.5" customHeight="1" thickTop="1" thickBot="1">
      <c r="B2480" s="32" t="s">
        <v/>
      </c>
      <c r="C2480" s="23" t="s">
        <v/>
      </c>
      <c r="D2480" s="23" t="s">
        <v>13836</v>
      </c>
      <c r="E2480" s="32">
        <v>2.00</v>
      </c>
      <c r="F2480" s="33">
        <v>0.31</v>
      </c>
      <c r="G2480" s="34">
        <v/>
      </c>
      <c r="H2480" s="35">
        <v>1.770</v>
      </c>
      <c r="I2480" s="36">
        <f>ROUND(PRODUCT(E2480:H2480),2)</f>
        <v>1.10</v>
      </c>
      <c r="J2480" s="32">
        <v/>
      </c>
      <c r="K2480" s="32">
        <f/>
        <v/>
      </c>
      <c r="L2480" s="32" t="s">
        <v/>
      </c>
      <c r="M2480" s="32" t="s">
        <v/>
      </c>
      <c r="N2480" s="32" t="s">
        <v/>
      </c>
      <!--$VAR_NUOVA_CELLA_PREZZI$-->
    </row>
    <row r="2481" spans="1:16" ht="10.5" customHeight="1" thickTop="1" thickBot="1">
      <c r="B2481" s="32" t="s">
        <v/>
      </c>
      <c r="C2481" s="23" t="s">
        <v/>
      </c>
      <c r="D2481" s="23" t="s">
        <v>13843</v>
      </c>
      <c r="E2481" s="32">
        <v/>
      </c>
      <c r="F2481" s="33">
        <v>0.31</v>
      </c>
      <c r="G2481" s="34">
        <v>1.350</v>
      </c>
      <c r="H2481" s="35">
        <v/>
      </c>
      <c r="I2481" s="36">
        <f>ROUND(PRODUCT(E2481:H2481),2)</f>
        <v>0.42</v>
      </c>
      <c r="J2481" s="32">
        <v/>
      </c>
      <c r="K2481" s="32">
        <f/>
        <v/>
      </c>
      <c r="L2481" s="32" t="s">
        <v/>
      </c>
      <c r="M2481" s="32" t="s">
        <v/>
      </c>
      <c r="N2481" s="32" t="s">
        <v/>
      </c>
      <!--$VAR_NUOVA_CELLA_PREZZI$-->
    </row>
    <row r="2482" spans="1:16" ht="10.5" customHeight="1" thickTop="1" thickBot="1">
      <c r="B2482" s="32" t="s">
        <v/>
      </c>
      <c r="C2482" s="23" t="s">
        <v/>
      </c>
      <c r="D2482" s="32" t="s">
        <v/>
      </c>
      <c r="E2482" s="32">
        <v/>
      </c>
      <c r="F2482" s="33">
        <v/>
      </c>
      <c r="G2482" s="34">
        <v/>
      </c>
      <c r="H2482" s="35">
        <v/>
      </c>
      <c r="I2482" s="36">
        <f/>
        <v/>
      </c>
      <c r="J2482" s="32">
        <v/>
      </c>
      <c r="K2482" s="32">
        <f/>
        <v/>
      </c>
      <c r="L2482" s="32" t="s">
        <v/>
      </c>
      <c r="M2482" s="32" t="s">
        <v/>
      </c>
      <c r="N2482" s="32" t="s">
        <v>13850</v>
      </c>
      <!--$VAR_NUOVA_CELLA_PREZZI$-->
    </row>
    <row r="2483" spans="1:16" ht="10.5" customHeight="1" thickTop="1" thickBot="1">
      <c r="B2483" s="32" t="s">
        <v/>
      </c>
      <c r="C2483" s="23" t="s">
        <v/>
      </c>
      <c r="D2483" s="32" t="s">
        <v>13851</v>
      </c>
      <c r="E2483" s="32">
        <v/>
      </c>
      <c r="F2483" s="33">
        <v/>
      </c>
      <c r="G2483" s="34">
        <v/>
      </c>
      <c r="H2483" s="35">
        <v/>
      </c>
      <c r="I2483" s="36">
        <f>ROUND(SUM(I2373:I2482),2)</f>
        <v>694.75</v>
      </c>
      <c r="J2483" s="32">
        <v>136.46</v>
      </c>
      <c r="K2483" s="32">
        <f>ROUND(PRODUCT(I2483:J2483),2)</f>
        <v>94805.59</v>
      </c>
      <c r="L2483" s="32" t="s">
        <v/>
      </c>
      <c r="M2483" s="32" t="s">
        <v/>
      </c>
      <c r="N2483" s="32" t="s">
        <v/>
      </c>
      <!--$VAR_NUOVA_CELLA_PREZZI$-->
    </row>
    <row r="2484" spans="1:16" ht="10.5" customHeight="1" thickTop="1" thickBot="1">
      <c r="B2484" s="32" t="s">
        <v/>
      </c>
      <c r="C2484" s="23" t="s">
        <v/>
      </c>
      <c r="D2484" s="32" t="s">
        <v>13857</v>
      </c>
      <c r="E2484" s="32">
        <v/>
      </c>
      <c r="F2484" s="33">
        <v/>
      </c>
      <c r="G2484" s="34">
        <v/>
      </c>
      <c r="H2484" s="35">
        <v/>
      </c>
      <c r="I2484" s="36">
        <f/>
        <v/>
      </c>
      <c r="J2484" s="32">
        <v/>
      </c>
      <c r="K2484" s="32">
        <f/>
        <v/>
      </c>
      <c r="L2484" s="32" t="s">
        <v/>
      </c>
      <c r="M2484" s="32" t="s">
        <v/>
      </c>
      <c r="N2484" s="32" t="s">
        <v/>
      </c>
      <!--$VAR_NUOVA_CELLA_PREZZI$-->
    </row>
    <row r="2485" spans="1:16" ht="117.5" customHeight="1" thickTop="1" thickBot="1">
      <c r="B2485" s="32" t="s">
        <v>13858</v>
      </c>
      <c r="C2485" s="23" t="s">
        <v>13859</v>
      </c>
      <c r="D2485" s="62" t="s">
        <v>13860</v>
      </c>
      <c r="E2485" s="32">
        <v/>
      </c>
      <c r="F2485" s="33">
        <v/>
      </c>
      <c r="G2485" s="34">
        <v/>
      </c>
      <c r="H2485" s="35">
        <v/>
      </c>
      <c r="I2485" s="36">
        <f/>
        <v/>
      </c>
      <c r="J2485" s="32">
        <v/>
      </c>
      <c r="K2485" s="32">
        <f/>
        <v/>
      </c>
      <c r="L2485" s="32" t="s">
        <v/>
      </c>
      <c r="M2485" s="32" t="s">
        <v/>
      </c>
      <c r="N2485" s="32" t="s">
        <v/>
      </c>
      <!--$VAR_NUOVA_CELLA_PREZZI$-->
    </row>
    <row r="2486" spans="1:16" ht="10.5" customHeight="1" thickTop="1" thickBot="1">
      <c r="B2486" s="32" t="s">
        <v/>
      </c>
      <c r="C2486" s="23" t="s">
        <v/>
      </c>
      <c r="D2486" s="23" t="s">
        <v>13861</v>
      </c>
      <c r="E2486" s="32">
        <v/>
      </c>
      <c r="F2486" s="33">
        <v/>
      </c>
      <c r="G2486" s="34">
        <v/>
      </c>
      <c r="H2486" s="35">
        <v/>
      </c>
      <c r="I2486" s="36">
        <f/>
        <v/>
      </c>
      <c r="J2486" s="32">
        <v/>
      </c>
      <c r="K2486" s="32">
        <f/>
        <v/>
      </c>
      <c r="L2486" s="32" t="s">
        <v/>
      </c>
      <c r="M2486" s="32" t="s">
        <v/>
      </c>
      <c r="N2486" s="32" t="s">
        <v/>
      </c>
      <!--$VAR_NUOVA_CELLA_PREZZI$-->
    </row>
    <row r="2487" spans="1:16" ht="10.5" customHeight="1" thickTop="1" thickBot="1">
      <c r="B2487" s="32" t="s">
        <v/>
      </c>
      <c r="C2487" s="23" t="s">
        <v/>
      </c>
      <c r="D2487" s="23" t="s">
        <v>13862</v>
      </c>
      <c r="E2487" s="32">
        <v/>
      </c>
      <c r="F2487" s="33">
        <v/>
      </c>
      <c r="G2487" s="34">
        <v/>
      </c>
      <c r="H2487" s="35">
        <v>0</v>
      </c>
      <c r="I2487" s="36">
        <f>ROUND(PRODUCT(E2487:H2487),2)</f>
        <v>0.00</v>
      </c>
      <c r="J2487" s="32">
        <v/>
      </c>
      <c r="K2487" s="32">
        <f/>
        <v/>
      </c>
      <c r="L2487" s="32" t="s">
        <v/>
      </c>
      <c r="M2487" s="32" t="s">
        <v/>
      </c>
      <c r="N2487" s="32" t="s">
        <v/>
      </c>
      <!--$VAR_NUOVA_CELLA_PREZZI$-->
    </row>
    <row r="2488" spans="1:16" ht="10.5" customHeight="1" thickTop="1" thickBot="1">
      <c r="B2488" s="32" t="s">
        <v/>
      </c>
      <c r="C2488" s="23" t="s">
        <v/>
      </c>
      <c r="D2488" s="23" t="s">
        <v>13869</v>
      </c>
      <c r="E2488" s="32">
        <v>0.30</v>
      </c>
      <c r="F2488" s="33">
        <v/>
      </c>
      <c r="G2488" s="34">
        <v/>
      </c>
      <c r="H2488" s="35">
        <v/>
      </c>
      <c r="I2488" s="36">
        <f>ROUND(PRODUCT(E2488:H2488,694.75),2)</f>
        <v>208.43</v>
      </c>
      <c r="J2488" s="32">
        <v/>
      </c>
      <c r="K2488" s="32">
        <f/>
        <v/>
      </c>
      <c r="L2488" s="32" t="s">
        <v/>
      </c>
      <c r="M2488" s="32" t="s">
        <v/>
      </c>
      <c r="N2488" s="32" t="s">
        <v/>
      </c>
      <!--$VAR_NUOVA_CELLA_PREZZI$-->
    </row>
    <row r="2489" spans="1:16" ht="10.5" customHeight="1" thickTop="1" thickBot="1">
      <c r="B2489" s="32" t="s">
        <v/>
      </c>
      <c r="C2489" s="23" t="s">
        <v/>
      </c>
      <c r="D2489" s="32" t="s">
        <v/>
      </c>
      <c r="E2489" s="32">
        <v/>
      </c>
      <c r="F2489" s="33">
        <v/>
      </c>
      <c r="G2489" s="34">
        <v/>
      </c>
      <c r="H2489" s="35">
        <v/>
      </c>
      <c r="I2489" s="36">
        <f/>
        <v/>
      </c>
      <c r="J2489" s="32">
        <v/>
      </c>
      <c r="K2489" s="32">
        <f/>
        <v/>
      </c>
      <c r="L2489" s="32" t="s">
        <v/>
      </c>
      <c r="M2489" s="32" t="s">
        <v/>
      </c>
      <c r="N2489" s="32" t="s">
        <v>13876</v>
      </c>
      <!--$VAR_NUOVA_CELLA_PREZZI$-->
    </row>
    <row r="2490" spans="1:16" ht="10.5" customHeight="1" thickTop="1" thickBot="1">
      <c r="B2490" s="32" t="s">
        <v/>
      </c>
      <c r="C2490" s="23" t="s">
        <v/>
      </c>
      <c r="D2490" s="32" t="s">
        <v>13877</v>
      </c>
      <c r="E2490" s="32">
        <v/>
      </c>
      <c r="F2490" s="33">
        <v/>
      </c>
      <c r="G2490" s="34">
        <v/>
      </c>
      <c r="H2490" s="35">
        <v/>
      </c>
      <c r="I2490" s="36">
        <f>ROUND(SUM(I2486:I2489),2)</f>
        <v>208.43</v>
      </c>
      <c r="J2490" s="32">
        <v>306.64</v>
      </c>
      <c r="K2490" s="32">
        <f>ROUND(PRODUCT(I2490:J2490),2)</f>
        <v>63912.98</v>
      </c>
      <c r="L2490" s="32" t="s">
        <v/>
      </c>
      <c r="M2490" s="32" t="s">
        <v/>
      </c>
      <c r="N2490" s="32" t="s">
        <v/>
      </c>
      <!--$VAR_NUOVA_CELLA_PREZZI$-->
    </row>
    <row r="2491" spans="1:16" ht="10.5" customHeight="1" thickTop="1" thickBot="1">
      <c r="B2491" s="32" t="s">
        <v/>
      </c>
      <c r="C2491" s="23" t="s">
        <v/>
      </c>
      <c r="D2491" s="32" t="s">
        <v>13883</v>
      </c>
      <c r="E2491" s="32">
        <v/>
      </c>
      <c r="F2491" s="33">
        <v/>
      </c>
      <c r="G2491" s="34">
        <v/>
      </c>
      <c r="H2491" s="35">
        <v/>
      </c>
      <c r="I2491" s="36">
        <f/>
        <v/>
      </c>
      <c r="J2491" s="32">
        <v/>
      </c>
      <c r="K2491" s="32">
        <f/>
        <v/>
      </c>
      <c r="L2491" s="32" t="s">
        <v/>
      </c>
      <c r="M2491" s="32" t="s">
        <v/>
      </c>
      <c r="N2491" s="32" t="s">
        <v/>
      </c>
      <!--$VAR_NUOVA_CELLA_PREZZI$-->
    </row>
    <row r="2492" spans="1:16" ht="103.666666666667" customHeight="1" thickTop="1" thickBot="1">
      <c r="B2492" s="32" t="s">
        <v>13884</v>
      </c>
      <c r="C2492" s="23" t="s">
        <v>13885</v>
      </c>
      <c r="D2492" s="62" t="s">
        <v>13886</v>
      </c>
      <c r="E2492" s="32">
        <v/>
      </c>
      <c r="F2492" s="33">
        <v/>
      </c>
      <c r="G2492" s="34">
        <v/>
      </c>
      <c r="H2492" s="35">
        <v/>
      </c>
      <c r="I2492" s="36">
        <f/>
        <v/>
      </c>
      <c r="J2492" s="32">
        <v/>
      </c>
      <c r="K2492" s="32">
        <f/>
        <v/>
      </c>
      <c r="L2492" s="32" t="s">
        <v/>
      </c>
      <c r="M2492" s="32" t="s">
        <v/>
      </c>
      <c r="N2492" s="32" t="s">
        <v/>
      </c>
      <!--$VAR_NUOVA_CELLA_PREZZI$-->
    </row>
    <row r="2493" spans="1:16" ht="10.5" customHeight="1" thickTop="1" thickBot="1">
      <c r="B2493" s="32" t="s">
        <v/>
      </c>
      <c r="C2493" s="23" t="s">
        <v/>
      </c>
      <c r="D2493" s="23" t="s">
        <v>13887</v>
      </c>
      <c r="E2493" s="32">
        <v/>
      </c>
      <c r="F2493" s="33">
        <v/>
      </c>
      <c r="G2493" s="34">
        <v/>
      </c>
      <c r="H2493" s="35">
        <v/>
      </c>
      <c r="I2493" s="36">
        <f/>
        <v/>
      </c>
      <c r="J2493" s="32">
        <v/>
      </c>
      <c r="K2493" s="32">
        <f/>
        <v/>
      </c>
      <c r="L2493" s="32" t="s">
        <v/>
      </c>
      <c r="M2493" s="32" t="s">
        <v/>
      </c>
      <c r="N2493" s="32" t="s">
        <v/>
      </c>
      <!--$VAR_NUOVA_CELLA_PREZZI$-->
    </row>
    <row r="2494" spans="1:16" ht="10.5" customHeight="1" thickTop="1" thickBot="1">
      <c r="B2494" s="32" t="s">
        <v/>
      </c>
      <c r="C2494" s="23" t="s">
        <v/>
      </c>
      <c r="D2494" s="23" t="s">
        <v>13888</v>
      </c>
      <c r="E2494" s="32">
        <v/>
      </c>
      <c r="F2494" s="33">
        <v/>
      </c>
      <c r="G2494" s="34">
        <v/>
      </c>
      <c r="H2494" s="35">
        <v>0</v>
      </c>
      <c r="I2494" s="36">
        <f>ROUND(PRODUCT(E2494:H2494),2)</f>
        <v>0.00</v>
      </c>
      <c r="J2494" s="32">
        <v/>
      </c>
      <c r="K2494" s="32">
        <f/>
        <v/>
      </c>
      <c r="L2494" s="32" t="s">
        <v/>
      </c>
      <c r="M2494" s="32" t="s">
        <v/>
      </c>
      <c r="N2494" s="32" t="s">
        <v/>
      </c>
      <!--$VAR_NUOVA_CELLA_PREZZI$-->
    </row>
    <row r="2495" spans="1:16" ht="10.5" customHeight="1" thickTop="1" thickBot="1">
      <c r="B2495" s="32" t="s">
        <v/>
      </c>
      <c r="C2495" s="23" t="s">
        <v/>
      </c>
      <c r="D2495" s="23" t="s">
        <v>13895</v>
      </c>
      <c r="E2495" s="32">
        <v/>
      </c>
      <c r="F2495" s="33">
        <v/>
      </c>
      <c r="G2495" s="34">
        <v/>
      </c>
      <c r="H2495" s="35">
        <v/>
      </c>
      <c r="I2495" s="36">
        <f>ROUND(PRODUCT(E2495:H2495,208.43),2)</f>
        <v>208.43</v>
      </c>
      <c r="J2495" s="32">
        <v/>
      </c>
      <c r="K2495" s="32">
        <f/>
        <v/>
      </c>
      <c r="L2495" s="32" t="s">
        <v/>
      </c>
      <c r="M2495" s="32" t="s">
        <v/>
      </c>
      <c r="N2495" s="32" t="s">
        <v/>
      </c>
      <!--$VAR_NUOVA_CELLA_PREZZI$-->
    </row>
    <row r="2496" spans="1:16" ht="10.5" customHeight="1" thickTop="1" thickBot="1">
      <c r="B2496" s="32" t="s">
        <v/>
      </c>
      <c r="C2496" s="23" t="s">
        <v/>
      </c>
      <c r="D2496" s="32" t="s">
        <v/>
      </c>
      <c r="E2496" s="32">
        <v/>
      </c>
      <c r="F2496" s="33">
        <v/>
      </c>
      <c r="G2496" s="34">
        <v/>
      </c>
      <c r="H2496" s="35">
        <v/>
      </c>
      <c r="I2496" s="36">
        <f/>
        <v/>
      </c>
      <c r="J2496" s="32">
        <v/>
      </c>
      <c r="K2496" s="32">
        <f/>
        <v/>
      </c>
      <c r="L2496" s="32" t="s">
        <v/>
      </c>
      <c r="M2496" s="32" t="s">
        <v/>
      </c>
      <c r="N2496" s="32" t="s">
        <v>13902</v>
      </c>
      <!--$VAR_NUOVA_CELLA_PREZZI$-->
    </row>
    <row r="2497" spans="1:16" ht="10.5" customHeight="1" thickTop="1" thickBot="1">
      <c r="B2497" s="32" t="s">
        <v/>
      </c>
      <c r="C2497" s="23" t="s">
        <v/>
      </c>
      <c r="D2497" s="32" t="s">
        <v>13903</v>
      </c>
      <c r="E2497" s="32">
        <v/>
      </c>
      <c r="F2497" s="33">
        <v/>
      </c>
      <c r="G2497" s="34">
        <v/>
      </c>
      <c r="H2497" s="35">
        <v/>
      </c>
      <c r="I2497" s="36">
        <f>ROUND(SUM(I2493:I2496),2)</f>
        <v>208.43</v>
      </c>
      <c r="J2497" s="32">
        <v>92.52</v>
      </c>
      <c r="K2497" s="32">
        <f>ROUND(PRODUCT(I2497:J2497),2)</f>
        <v>19283.94</v>
      </c>
      <c r="L2497" s="32" t="s">
        <v/>
      </c>
      <c r="M2497" s="32" t="s">
        <v/>
      </c>
      <c r="N2497" s="32" t="s">
        <v/>
      </c>
      <!--$VAR_NUOVA_CELLA_PREZZI$-->
    </row>
    <row r="2498" spans="1:16" ht="10.5" customHeight="1" thickTop="1" thickBot="1">
      <c r="B2498" s="32" t="s">
        <v/>
      </c>
      <c r="C2498" s="23" t="s">
        <v/>
      </c>
      <c r="D2498" s="32" t="s">
        <v>13909</v>
      </c>
      <c r="E2498" s="32">
        <v/>
      </c>
      <c r="F2498" s="33">
        <v/>
      </c>
      <c r="G2498" s="34">
        <v/>
      </c>
      <c r="H2498" s="35">
        <v/>
      </c>
      <c r="I2498" s="36">
        <f/>
        <v/>
      </c>
      <c r="J2498" s="32">
        <v/>
      </c>
      <c r="K2498" s="32">
        <f/>
        <v/>
      </c>
      <c r="L2498" s="32" t="s">
        <v/>
      </c>
      <c r="M2498" s="32" t="s">
        <v/>
      </c>
      <c r="N2498" s="32" t="s">
        <v/>
      </c>
      <!--$VAR_NUOVA_CELLA_PREZZI$-->
    </row>
    <row r="2499" spans="1:16" ht="70.3333333333333" customHeight="1" thickTop="1" thickBot="1">
      <c r="B2499" s="32" t="s">
        <v>13910</v>
      </c>
      <c r="C2499" s="23" t="s">
        <v>13911</v>
      </c>
      <c r="D2499" s="62" t="s">
        <v>13912</v>
      </c>
      <c r="E2499" s="32">
        <v/>
      </c>
      <c r="F2499" s="33">
        <v/>
      </c>
      <c r="G2499" s="34">
        <v/>
      </c>
      <c r="H2499" s="35">
        <v/>
      </c>
      <c r="I2499" s="36">
        <f/>
        <v/>
      </c>
      <c r="J2499" s="32">
        <v/>
      </c>
      <c r="K2499" s="32">
        <f/>
        <v/>
      </c>
      <c r="L2499" s="32" t="s">
        <v/>
      </c>
      <c r="M2499" s="32" t="s">
        <v/>
      </c>
      <c r="N2499" s="32" t="s">
        <v/>
      </c>
      <!--$VAR_NUOVA_CELLA_PREZZI$-->
    </row>
    <row r="2500" spans="1:16" ht="10.5" customHeight="1" thickTop="1" thickBot="1">
      <c r="B2500" s="32" t="s">
        <v/>
      </c>
      <c r="C2500" s="23" t="s">
        <v/>
      </c>
      <c r="D2500" s="23" t="s">
        <v>13913</v>
      </c>
      <c r="E2500" s="32">
        <v/>
      </c>
      <c r="F2500" s="33">
        <v/>
      </c>
      <c r="G2500" s="34">
        <v/>
      </c>
      <c r="H2500" s="35">
        <v/>
      </c>
      <c r="I2500" s="36">
        <f/>
        <v/>
      </c>
      <c r="J2500" s="32">
        <v/>
      </c>
      <c r="K2500" s="32">
        <f/>
        <v/>
      </c>
      <c r="L2500" s="32" t="s">
        <v/>
      </c>
      <c r="M2500" s="32" t="s">
        <v/>
      </c>
      <c r="N2500" s="32" t="s">
        <v/>
      </c>
      <!--$VAR_NUOVA_CELLA_PREZZI$-->
    </row>
    <row r="2501" spans="1:16" ht="10.5" customHeight="1" thickTop="1" thickBot="1">
      <c r="B2501" s="32" t="s">
        <v/>
      </c>
      <c r="C2501" s="23" t="s">
        <v/>
      </c>
      <c r="D2501" s="23" t="s">
        <v>13914</v>
      </c>
      <c r="E2501" s="32">
        <v/>
      </c>
      <c r="F2501" s="33">
        <v/>
      </c>
      <c r="G2501" s="34">
        <v/>
      </c>
      <c r="H2501" s="35">
        <v>0</v>
      </c>
      <c r="I2501" s="36">
        <f>ROUND(PRODUCT(E2501:H2501),2)</f>
        <v>0.00</v>
      </c>
      <c r="J2501" s="32">
        <v/>
      </c>
      <c r="K2501" s="32">
        <f/>
        <v/>
      </c>
      <c r="L2501" s="32" t="s">
        <v/>
      </c>
      <c r="M2501" s="32" t="s">
        <v/>
      </c>
      <c r="N2501" s="32" t="s">
        <v/>
      </c>
      <!--$VAR_NUOVA_CELLA_PREZZI$-->
    </row>
    <row r="2502" spans="1:16" ht="10.5" customHeight="1" thickTop="1" thickBot="1">
      <c r="B2502" s="32" t="s">
        <v/>
      </c>
      <c r="C2502" s="23" t="s">
        <v/>
      </c>
      <c r="D2502" s="23" t="s">
        <v>13921</v>
      </c>
      <c r="E2502" s="32">
        <v>2.00</v>
      </c>
      <c r="F2502" s="33">
        <v/>
      </c>
      <c r="G2502" s="34">
        <v/>
      </c>
      <c r="H2502" s="35">
        <v/>
      </c>
      <c r="I2502" s="36">
        <f>ROUND(PRODUCT(E2502:H2502),2)</f>
        <v>2.00</v>
      </c>
      <c r="J2502" s="32">
        <v/>
      </c>
      <c r="K2502" s="32">
        <f/>
        <v/>
      </c>
      <c r="L2502" s="32" t="s">
        <v/>
      </c>
      <c r="M2502" s="32" t="s">
        <v/>
      </c>
      <c r="N2502" s="32" t="s">
        <v/>
      </c>
      <!--$VAR_NUOVA_CELLA_PREZZI$-->
    </row>
    <row r="2503" spans="1:16" ht="10.5" customHeight="1" thickTop="1" thickBot="1">
      <c r="B2503" s="32" t="s">
        <v/>
      </c>
      <c r="C2503" s="23" t="s">
        <v/>
      </c>
      <c r="D2503" s="23" t="s">
        <v>13928</v>
      </c>
      <c r="E2503" s="32">
        <v>28.00</v>
      </c>
      <c r="F2503" s="33">
        <v/>
      </c>
      <c r="G2503" s="34">
        <v/>
      </c>
      <c r="H2503" s="35">
        <v/>
      </c>
      <c r="I2503" s="36">
        <f>ROUND(PRODUCT(E2503:H2503),2)</f>
        <v>28.00</v>
      </c>
      <c r="J2503" s="32">
        <v/>
      </c>
      <c r="K2503" s="32">
        <f/>
        <v/>
      </c>
      <c r="L2503" s="32" t="s">
        <v/>
      </c>
      <c r="M2503" s="32" t="s">
        <v/>
      </c>
      <c r="N2503" s="32" t="s">
        <v/>
      </c>
      <!--$VAR_NUOVA_CELLA_PREZZI$-->
    </row>
    <row r="2504" spans="1:16" ht="10.5" customHeight="1" thickTop="1" thickBot="1">
      <c r="B2504" s="32" t="s">
        <v/>
      </c>
      <c r="C2504" s="23" t="s">
        <v/>
      </c>
      <c r="D2504" s="23" t="s">
        <v>13935</v>
      </c>
      <c r="E2504" s="32">
        <v>3.00</v>
      </c>
      <c r="F2504" s="33">
        <v/>
      </c>
      <c r="G2504" s="34">
        <v/>
      </c>
      <c r="H2504" s="35">
        <v/>
      </c>
      <c r="I2504" s="36">
        <f>ROUND(PRODUCT(E2504:H2504),2)</f>
        <v>3.00</v>
      </c>
      <c r="J2504" s="32">
        <v/>
      </c>
      <c r="K2504" s="32">
        <f/>
        <v/>
      </c>
      <c r="L2504" s="32" t="s">
        <v/>
      </c>
      <c r="M2504" s="32" t="s">
        <v/>
      </c>
      <c r="N2504" s="32" t="s">
        <v/>
      </c>
      <!--$VAR_NUOVA_CELLA_PREZZI$-->
    </row>
    <row r="2505" spans="1:16" ht="10.5" customHeight="1" thickTop="1" thickBot="1">
      <c r="B2505" s="32" t="s">
        <v/>
      </c>
      <c r="C2505" s="23" t="s">
        <v/>
      </c>
      <c r="D2505" s="23" t="s">
        <v>13942</v>
      </c>
      <c r="E2505" s="32">
        <v>1.00</v>
      </c>
      <c r="F2505" s="33">
        <v/>
      </c>
      <c r="G2505" s="34">
        <v/>
      </c>
      <c r="H2505" s="35">
        <v/>
      </c>
      <c r="I2505" s="36">
        <f>ROUND(PRODUCT(E2505:H2505),2)</f>
        <v>1.00</v>
      </c>
      <c r="J2505" s="32">
        <v/>
      </c>
      <c r="K2505" s="32">
        <f/>
        <v/>
      </c>
      <c r="L2505" s="32" t="s">
        <v/>
      </c>
      <c r="M2505" s="32" t="s">
        <v/>
      </c>
      <c r="N2505" s="32" t="s">
        <v/>
      </c>
      <!--$VAR_NUOVA_CELLA_PREZZI$-->
    </row>
    <row r="2506" spans="1:16" ht="10.5" customHeight="1" thickTop="1" thickBot="1">
      <c r="B2506" s="32" t="s">
        <v/>
      </c>
      <c r="C2506" s="23" t="s">
        <v/>
      </c>
      <c r="D2506" s="23" t="s">
        <v>13949</v>
      </c>
      <c r="E2506" s="32">
        <v>29.00</v>
      </c>
      <c r="F2506" s="33">
        <v/>
      </c>
      <c r="G2506" s="34">
        <v/>
      </c>
      <c r="H2506" s="35">
        <v/>
      </c>
      <c r="I2506" s="36">
        <f>ROUND(PRODUCT(E2506:H2506),2)</f>
        <v>29.00</v>
      </c>
      <c r="J2506" s="32">
        <v/>
      </c>
      <c r="K2506" s="32">
        <f/>
        <v/>
      </c>
      <c r="L2506" s="32" t="s">
        <v/>
      </c>
      <c r="M2506" s="32" t="s">
        <v/>
      </c>
      <c r="N2506" s="32" t="s">
        <v/>
      </c>
      <!--$VAR_NUOVA_CELLA_PREZZI$-->
    </row>
    <row r="2507" spans="1:16" ht="10.5" customHeight="1" thickTop="1" thickBot="1">
      <c r="B2507" s="32" t="s">
        <v/>
      </c>
      <c r="C2507" s="23" t="s">
        <v/>
      </c>
      <c r="D2507" s="23" t="s">
        <v>13956</v>
      </c>
      <c r="E2507" s="32">
        <v>4.00</v>
      </c>
      <c r="F2507" s="33">
        <v/>
      </c>
      <c r="G2507" s="34">
        <v/>
      </c>
      <c r="H2507" s="35">
        <v/>
      </c>
      <c r="I2507" s="36">
        <f>ROUND(PRODUCT(E2507:H2507),2)</f>
        <v>4.00</v>
      </c>
      <c r="J2507" s="32">
        <v/>
      </c>
      <c r="K2507" s="32">
        <f/>
        <v/>
      </c>
      <c r="L2507" s="32" t="s">
        <v/>
      </c>
      <c r="M2507" s="32" t="s">
        <v/>
      </c>
      <c r="N2507" s="32" t="s">
        <v/>
      </c>
      <!--$VAR_NUOVA_CELLA_PREZZI$-->
    </row>
    <row r="2508" spans="1:16" ht="10.5" customHeight="1" thickTop="1" thickBot="1">
      <c r="B2508" s="32" t="s">
        <v/>
      </c>
      <c r="C2508" s="23" t="s">
        <v/>
      </c>
      <c r="D2508" s="23" t="s">
        <v>13963</v>
      </c>
      <c r="E2508" s="32">
        <v/>
      </c>
      <c r="F2508" s="33">
        <v/>
      </c>
      <c r="G2508" s="34">
        <v/>
      </c>
      <c r="H2508" s="35">
        <v>0</v>
      </c>
      <c r="I2508" s="36">
        <f>ROUND(PRODUCT(E2508:H2508),2)</f>
        <v>0.00</v>
      </c>
      <c r="J2508" s="32">
        <v/>
      </c>
      <c r="K2508" s="32">
        <f/>
        <v/>
      </c>
      <c r="L2508" s="32" t="s">
        <v/>
      </c>
      <c r="M2508" s="32" t="s">
        <v/>
      </c>
      <c r="N2508" s="32" t="s">
        <v/>
      </c>
      <!--$VAR_NUOVA_CELLA_PREZZI$-->
    </row>
    <row r="2509" spans="1:16" ht="10.5" customHeight="1" thickTop="1" thickBot="1">
      <c r="B2509" s="32" t="s">
        <v/>
      </c>
      <c r="C2509" s="23" t="s">
        <v/>
      </c>
      <c r="D2509" s="23" t="s">
        <v>13970</v>
      </c>
      <c r="E2509" s="32">
        <v>8.00</v>
      </c>
      <c r="F2509" s="33">
        <v/>
      </c>
      <c r="G2509" s="34">
        <v/>
      </c>
      <c r="H2509" s="35">
        <v/>
      </c>
      <c r="I2509" s="36">
        <f>ROUND(PRODUCT(E2509:H2509),2)</f>
        <v>8.00</v>
      </c>
      <c r="J2509" s="32">
        <v/>
      </c>
      <c r="K2509" s="32">
        <f/>
        <v/>
      </c>
      <c r="L2509" s="32" t="s">
        <v/>
      </c>
      <c r="M2509" s="32" t="s">
        <v/>
      </c>
      <c r="N2509" s="32" t="s">
        <v/>
      </c>
      <!--$VAR_NUOVA_CELLA_PREZZI$-->
    </row>
    <row r="2510" spans="1:16" ht="10.5" customHeight="1" thickTop="1" thickBot="1">
      <c r="B2510" s="32" t="s">
        <v/>
      </c>
      <c r="C2510" s="23" t="s">
        <v/>
      </c>
      <c r="D2510" s="23" t="s">
        <v>13977</v>
      </c>
      <c r="E2510" s="32">
        <v>46.00</v>
      </c>
      <c r="F2510" s="33">
        <v/>
      </c>
      <c r="G2510" s="34">
        <v/>
      </c>
      <c r="H2510" s="35">
        <v/>
      </c>
      <c r="I2510" s="36">
        <f>ROUND(PRODUCT(E2510:H2510),2)</f>
        <v>46.00</v>
      </c>
      <c r="J2510" s="32">
        <v/>
      </c>
      <c r="K2510" s="32">
        <f/>
        <v/>
      </c>
      <c r="L2510" s="32" t="s">
        <v/>
      </c>
      <c r="M2510" s="32" t="s">
        <v/>
      </c>
      <c r="N2510" s="32" t="s">
        <v/>
      </c>
      <!--$VAR_NUOVA_CELLA_PREZZI$-->
    </row>
    <row r="2511" spans="1:16" ht="10.5" customHeight="1" thickTop="1" thickBot="1">
      <c r="B2511" s="32" t="s">
        <v/>
      </c>
      <c r="C2511" s="23" t="s">
        <v/>
      </c>
      <c r="D2511" s="23" t="s">
        <v>13984</v>
      </c>
      <c r="E2511" s="32">
        <v>78.00</v>
      </c>
      <c r="F2511" s="33">
        <v/>
      </c>
      <c r="G2511" s="34">
        <v/>
      </c>
      <c r="H2511" s="35">
        <v/>
      </c>
      <c r="I2511" s="36">
        <f>ROUND(PRODUCT(E2511:H2511),2)</f>
        <v>78.00</v>
      </c>
      <c r="J2511" s="32">
        <v/>
      </c>
      <c r="K2511" s="32">
        <f/>
        <v/>
      </c>
      <c r="L2511" s="32" t="s">
        <v/>
      </c>
      <c r="M2511" s="32" t="s">
        <v/>
      </c>
      <c r="N2511" s="32" t="s">
        <v/>
      </c>
      <!--$VAR_NUOVA_CELLA_PREZZI$-->
    </row>
    <row r="2512" spans="1:16" ht="10.5" customHeight="1" thickTop="1" thickBot="1">
      <c r="B2512" s="32" t="s">
        <v/>
      </c>
      <c r="C2512" s="23" t="s">
        <v/>
      </c>
      <c r="D2512" s="23" t="s">
        <v>13991</v>
      </c>
      <c r="E2512" s="32">
        <v>61.00</v>
      </c>
      <c r="F2512" s="33">
        <v/>
      </c>
      <c r="G2512" s="34">
        <v/>
      </c>
      <c r="H2512" s="35">
        <v/>
      </c>
      <c r="I2512" s="36">
        <f>ROUND(PRODUCT(E2512:H2512),2)</f>
        <v>61.00</v>
      </c>
      <c r="J2512" s="32">
        <v/>
      </c>
      <c r="K2512" s="32">
        <f/>
        <v/>
      </c>
      <c r="L2512" s="32" t="s">
        <v/>
      </c>
      <c r="M2512" s="32" t="s">
        <v/>
      </c>
      <c r="N2512" s="32" t="s">
        <v/>
      </c>
      <!--$VAR_NUOVA_CELLA_PREZZI$-->
    </row>
    <row r="2513" spans="1:16" ht="10.5" customHeight="1" thickTop="1" thickBot="1">
      <c r="B2513" s="32" t="s">
        <v/>
      </c>
      <c r="C2513" s="23" t="s">
        <v/>
      </c>
      <c r="D2513" s="23" t="s">
        <v>13998</v>
      </c>
      <c r="E2513" s="32">
        <v>18.00</v>
      </c>
      <c r="F2513" s="33">
        <v/>
      </c>
      <c r="G2513" s="34">
        <v/>
      </c>
      <c r="H2513" s="35">
        <v/>
      </c>
      <c r="I2513" s="36">
        <f>ROUND(PRODUCT(E2513:H2513),2)</f>
        <v>18.00</v>
      </c>
      <c r="J2513" s="32">
        <v/>
      </c>
      <c r="K2513" s="32">
        <f/>
        <v/>
      </c>
      <c r="L2513" s="32" t="s">
        <v/>
      </c>
      <c r="M2513" s="32" t="s">
        <v/>
      </c>
      <c r="N2513" s="32" t="s">
        <v/>
      </c>
      <!--$VAR_NUOVA_CELLA_PREZZI$-->
    </row>
    <row r="2514" spans="1:16" ht="10.5" customHeight="1" thickTop="1" thickBot="1">
      <c r="B2514" s="32" t="s">
        <v/>
      </c>
      <c r="C2514" s="23" t="s">
        <v/>
      </c>
      <c r="D2514" s="23" t="s">
        <v>14005</v>
      </c>
      <c r="E2514" s="32">
        <v>34.00</v>
      </c>
      <c r="F2514" s="33">
        <v/>
      </c>
      <c r="G2514" s="34">
        <v/>
      </c>
      <c r="H2514" s="35">
        <v/>
      </c>
      <c r="I2514" s="36">
        <f>ROUND(PRODUCT(E2514:H2514),2)</f>
        <v>34.00</v>
      </c>
      <c r="J2514" s="32">
        <v/>
      </c>
      <c r="K2514" s="32">
        <f/>
        <v/>
      </c>
      <c r="L2514" s="32" t="s">
        <v/>
      </c>
      <c r="M2514" s="32" t="s">
        <v/>
      </c>
      <c r="N2514" s="32" t="s">
        <v/>
      </c>
      <!--$VAR_NUOVA_CELLA_PREZZI$-->
    </row>
    <row r="2515" spans="1:16" ht="10.5" customHeight="1" thickTop="1" thickBot="1">
      <c r="B2515" s="32" t="s">
        <v/>
      </c>
      <c r="C2515" s="23" t="s">
        <v/>
      </c>
      <c r="D2515" s="23" t="s">
        <v>14012</v>
      </c>
      <c r="E2515" s="32">
        <v>26.00</v>
      </c>
      <c r="F2515" s="33">
        <v/>
      </c>
      <c r="G2515" s="34">
        <v/>
      </c>
      <c r="H2515" s="35">
        <v/>
      </c>
      <c r="I2515" s="36">
        <f>ROUND(PRODUCT(E2515:H2515),2)</f>
        <v>26.00</v>
      </c>
      <c r="J2515" s="32">
        <v/>
      </c>
      <c r="K2515" s="32">
        <f/>
        <v/>
      </c>
      <c r="L2515" s="32" t="s">
        <v/>
      </c>
      <c r="M2515" s="32" t="s">
        <v/>
      </c>
      <c r="N2515" s="32" t="s">
        <v/>
      </c>
      <!--$VAR_NUOVA_CELLA_PREZZI$-->
    </row>
    <row r="2516" spans="1:16" ht="10.5" customHeight="1" thickTop="1" thickBot="1">
      <c r="B2516" s="32" t="s">
        <v/>
      </c>
      <c r="C2516" s="23" t="s">
        <v/>
      </c>
      <c r="D2516" s="23" t="s">
        <v>14019</v>
      </c>
      <c r="E2516" s="32">
        <v>20.00</v>
      </c>
      <c r="F2516" s="33">
        <v/>
      </c>
      <c r="G2516" s="34">
        <v/>
      </c>
      <c r="H2516" s="35">
        <v/>
      </c>
      <c r="I2516" s="36">
        <f>ROUND(PRODUCT(E2516:H2516),2)</f>
        <v>20.00</v>
      </c>
      <c r="J2516" s="32">
        <v/>
      </c>
      <c r="K2516" s="32">
        <f/>
        <v/>
      </c>
      <c r="L2516" s="32" t="s">
        <v/>
      </c>
      <c r="M2516" s="32" t="s">
        <v/>
      </c>
      <c r="N2516" s="32" t="s">
        <v/>
      </c>
      <!--$VAR_NUOVA_CELLA_PREZZI$-->
    </row>
    <row r="2517" spans="1:16" ht="10.5" customHeight="1" thickTop="1" thickBot="1">
      <c r="B2517" s="32" t="s">
        <v/>
      </c>
      <c r="C2517" s="23" t="s">
        <v/>
      </c>
      <c r="D2517" s="23" t="s">
        <v>14026</v>
      </c>
      <c r="E2517" s="32">
        <v>35.00</v>
      </c>
      <c r="F2517" s="33">
        <v/>
      </c>
      <c r="G2517" s="34">
        <v/>
      </c>
      <c r="H2517" s="35">
        <v/>
      </c>
      <c r="I2517" s="36">
        <f>ROUND(PRODUCT(E2517:H2517),2)</f>
        <v>35.00</v>
      </c>
      <c r="J2517" s="32">
        <v/>
      </c>
      <c r="K2517" s="32">
        <f/>
        <v/>
      </c>
      <c r="L2517" s="32" t="s">
        <v/>
      </c>
      <c r="M2517" s="32" t="s">
        <v/>
      </c>
      <c r="N2517" s="32" t="s">
        <v/>
      </c>
      <!--$VAR_NUOVA_CELLA_PREZZI$-->
    </row>
    <row r="2518" spans="1:16" ht="10.5" customHeight="1" thickTop="1" thickBot="1">
      <c r="B2518" s="32" t="s">
        <v/>
      </c>
      <c r="C2518" s="23" t="s">
        <v/>
      </c>
      <c r="D2518" s="23" t="s">
        <v>14033</v>
      </c>
      <c r="E2518" s="32">
        <v>30.00</v>
      </c>
      <c r="F2518" s="33">
        <v/>
      </c>
      <c r="G2518" s="34">
        <v/>
      </c>
      <c r="H2518" s="35">
        <v/>
      </c>
      <c r="I2518" s="36">
        <f>ROUND(PRODUCT(E2518:H2518),2)</f>
        <v>30.00</v>
      </c>
      <c r="J2518" s="32">
        <v/>
      </c>
      <c r="K2518" s="32">
        <f/>
        <v/>
      </c>
      <c r="L2518" s="32" t="s">
        <v/>
      </c>
      <c r="M2518" s="32" t="s">
        <v/>
      </c>
      <c r="N2518" s="32" t="s">
        <v/>
      </c>
      <!--$VAR_NUOVA_CELLA_PREZZI$-->
    </row>
    <row r="2519" spans="1:16" ht="10.5" customHeight="1" thickTop="1" thickBot="1">
      <c r="B2519" s="32" t="s">
        <v/>
      </c>
      <c r="C2519" s="23" t="s">
        <v/>
      </c>
      <c r="D2519" s="23" t="s">
        <v>14040</v>
      </c>
      <c r="E2519" s="32">
        <v>76.00</v>
      </c>
      <c r="F2519" s="33">
        <v/>
      </c>
      <c r="G2519" s="34">
        <v/>
      </c>
      <c r="H2519" s="35">
        <v/>
      </c>
      <c r="I2519" s="36">
        <f>ROUND(PRODUCT(E2519:H2519),2)</f>
        <v>76.00</v>
      </c>
      <c r="J2519" s="32">
        <v/>
      </c>
      <c r="K2519" s="32">
        <f/>
        <v/>
      </c>
      <c r="L2519" s="32" t="s">
        <v/>
      </c>
      <c r="M2519" s="32" t="s">
        <v/>
      </c>
      <c r="N2519" s="32" t="s">
        <v/>
      </c>
      <!--$VAR_NUOVA_CELLA_PREZZI$-->
    </row>
    <row r="2520" spans="1:16" ht="10.5" customHeight="1" thickTop="1" thickBot="1">
      <c r="B2520" s="32" t="s">
        <v/>
      </c>
      <c r="C2520" s="23" t="s">
        <v/>
      </c>
      <c r="D2520" s="32" t="s">
        <v/>
      </c>
      <c r="E2520" s="32">
        <v/>
      </c>
      <c r="F2520" s="33">
        <v/>
      </c>
      <c r="G2520" s="34">
        <v/>
      </c>
      <c r="H2520" s="35">
        <v/>
      </c>
      <c r="I2520" s="36">
        <f/>
        <v/>
      </c>
      <c r="J2520" s="32">
        <v/>
      </c>
      <c r="K2520" s="32">
        <f/>
        <v/>
      </c>
      <c r="L2520" s="32" t="s">
        <v/>
      </c>
      <c r="M2520" s="32" t="s">
        <v/>
      </c>
      <c r="N2520" s="32" t="s">
        <v>14047</v>
      </c>
      <!--$VAR_NUOVA_CELLA_PREZZI$-->
    </row>
    <row r="2521" spans="1:16" ht="10.5" customHeight="1" thickTop="1" thickBot="1">
      <c r="B2521" s="32" t="s">
        <v/>
      </c>
      <c r="C2521" s="23" t="s">
        <v/>
      </c>
      <c r="D2521" s="32" t="s">
        <v>14048</v>
      </c>
      <c r="E2521" s="32">
        <v/>
      </c>
      <c r="F2521" s="33">
        <v/>
      </c>
      <c r="G2521" s="34">
        <v/>
      </c>
      <c r="H2521" s="35">
        <v/>
      </c>
      <c r="I2521" s="36">
        <f>ROUND(SUM(I2500:I2520),2)</f>
        <v>499.00</v>
      </c>
      <c r="J2521" s="32">
        <v>122.25</v>
      </c>
      <c r="K2521" s="32">
        <f>ROUND(PRODUCT(I2521:J2521),2)</f>
        <v>61002.75</v>
      </c>
      <c r="L2521" s="32" t="s">
        <v/>
      </c>
      <c r="M2521" s="32" t="s">
        <v/>
      </c>
      <c r="N2521" s="32" t="s">
        <v/>
      </c>
      <!--$VAR_NUOVA_CELLA_PREZZI$-->
    </row>
    <row r="2522" spans="1:16" ht="10.5" customHeight="1" thickTop="1" thickBot="1">
      <c r="B2522" s="32" t="s">
        <v/>
      </c>
      <c r="C2522" s="23" t="s">
        <v/>
      </c>
      <c r="D2522" s="32" t="s">
        <v>14054</v>
      </c>
      <c r="E2522" s="32">
        <v/>
      </c>
      <c r="F2522" s="33">
        <v/>
      </c>
      <c r="G2522" s="34">
        <v/>
      </c>
      <c r="H2522" s="35">
        <v/>
      </c>
      <c r="I2522" s="36">
        <f/>
        <v/>
      </c>
      <c r="J2522" s="32">
        <v/>
      </c>
      <c r="K2522" s="32">
        <f/>
        <v/>
      </c>
      <c r="L2522" s="32" t="s">
        <v/>
      </c>
      <c r="M2522" s="32" t="s">
        <v/>
      </c>
      <c r="N2522" s="32" t="s">
        <v/>
      </c>
      <!--$VAR_NUOVA_CELLA_PREZZI$-->
    </row>
    <row r="2523" spans="1:16" ht="65.3333333333333" customHeight="1" thickTop="1" thickBot="1">
      <c r="B2523" s="32" t="s">
        <v>14055</v>
      </c>
      <c r="C2523" s="23" t="s">
        <v>14056</v>
      </c>
      <c r="D2523" s="62" t="s">
        <v>14057</v>
      </c>
      <c r="E2523" s="32">
        <v/>
      </c>
      <c r="F2523" s="33">
        <v/>
      </c>
      <c r="G2523" s="34">
        <v/>
      </c>
      <c r="H2523" s="35">
        <v/>
      </c>
      <c r="I2523" s="36">
        <f/>
        <v/>
      </c>
      <c r="J2523" s="32">
        <v/>
      </c>
      <c r="K2523" s="32">
        <f/>
        <v/>
      </c>
      <c r="L2523" s="32" t="s">
        <v/>
      </c>
      <c r="M2523" s="32" t="s">
        <v/>
      </c>
      <c r="N2523" s="32" t="s">
        <v/>
      </c>
      <!--$VAR_NUOVA_CELLA_PREZZI$-->
    </row>
    <row r="2524" spans="1:16" ht="10.5" customHeight="1" thickTop="1" thickBot="1">
      <c r="B2524" s="32" t="s">
        <v/>
      </c>
      <c r="C2524" s="23" t="s">
        <v/>
      </c>
      <c r="D2524" s="23" t="s">
        <v>14058</v>
      </c>
      <c r="E2524" s="32">
        <v/>
      </c>
      <c r="F2524" s="33">
        <v/>
      </c>
      <c r="G2524" s="34">
        <v/>
      </c>
      <c r="H2524" s="35">
        <v/>
      </c>
      <c r="I2524" s="36">
        <f/>
        <v/>
      </c>
      <c r="J2524" s="32">
        <v/>
      </c>
      <c r="K2524" s="32">
        <f/>
        <v/>
      </c>
      <c r="L2524" s="32" t="s">
        <v/>
      </c>
      <c r="M2524" s="32" t="s">
        <v/>
      </c>
      <c r="N2524" s="32" t="s">
        <v/>
      </c>
      <!--$VAR_NUOVA_CELLA_PREZZI$-->
    </row>
    <row r="2525" spans="1:16" ht="10.5" customHeight="1" thickTop="1" thickBot="1">
      <c r="B2525" s="32" t="s">
        <v/>
      </c>
      <c r="C2525" s="23" t="s">
        <v/>
      </c>
      <c r="D2525" s="23" t="s">
        <v>14059</v>
      </c>
      <c r="E2525" s="32">
        <v/>
      </c>
      <c r="F2525" s="33">
        <v/>
      </c>
      <c r="G2525" s="34">
        <v/>
      </c>
      <c r="H2525" s="35">
        <v>0</v>
      </c>
      <c r="I2525" s="36">
        <f>ROUND(PRODUCT(E2525:H2525),2)</f>
        <v>0.00</v>
      </c>
      <c r="J2525" s="32">
        <v/>
      </c>
      <c r="K2525" s="32">
        <f/>
        <v/>
      </c>
      <c r="L2525" s="32" t="s">
        <v/>
      </c>
      <c r="M2525" s="32" t="s">
        <v/>
      </c>
      <c r="N2525" s="32" t="s">
        <v/>
      </c>
      <!--$VAR_NUOVA_CELLA_PREZZI$-->
    </row>
    <row r="2526" spans="1:16" ht="10.5" customHeight="1" thickTop="1" thickBot="1">
      <c r="B2526" s="32" t="s">
        <v/>
      </c>
      <c r="C2526" s="23" t="s">
        <v/>
      </c>
      <c r="D2526" s="23" t="s">
        <v>14066</v>
      </c>
      <c r="E2526" s="32">
        <v/>
      </c>
      <c r="F2526" s="33">
        <v/>
      </c>
      <c r="G2526" s="34">
        <v/>
      </c>
      <c r="H2526" s="35">
        <v>0</v>
      </c>
      <c r="I2526" s="36">
        <f>ROUND(PRODUCT(E2526:H2526),2)</f>
        <v>0.00</v>
      </c>
      <c r="J2526" s="32">
        <v/>
      </c>
      <c r="K2526" s="32">
        <f/>
        <v/>
      </c>
      <c r="L2526" s="32" t="s">
        <v/>
      </c>
      <c r="M2526" s="32" t="s">
        <v/>
      </c>
      <c r="N2526" s="32" t="s">
        <v/>
      </c>
      <!--$VAR_NUOVA_CELLA_PREZZI$-->
    </row>
    <row r="2527" spans="1:16" ht="10.5" customHeight="1" thickTop="1" thickBot="1">
      <c r="B2527" s="32" t="s">
        <v/>
      </c>
      <c r="C2527" s="23" t="s">
        <v/>
      </c>
      <c r="D2527" s="23" t="s">
        <v>14073</v>
      </c>
      <c r="E2527" s="32">
        <v>42.40</v>
      </c>
      <c r="F2527" s="33">
        <v/>
      </c>
      <c r="G2527" s="34">
        <v/>
      </c>
      <c r="H2527" s="35">
        <v/>
      </c>
      <c r="I2527" s="36">
        <f>ROUND(PRODUCT(E2527:H2527),2)</f>
        <v>42.40</v>
      </c>
      <c r="J2527" s="32">
        <v/>
      </c>
      <c r="K2527" s="32">
        <f/>
        <v/>
      </c>
      <c r="L2527" s="32" t="s">
        <v/>
      </c>
      <c r="M2527" s="32" t="s">
        <v/>
      </c>
      <c r="N2527" s="32" t="s">
        <v/>
      </c>
      <!--$VAR_NUOVA_CELLA_PREZZI$-->
    </row>
    <row r="2528" spans="1:16" ht="10.5" customHeight="1" thickTop="1" thickBot="1">
      <c r="B2528" s="32" t="s">
        <v/>
      </c>
      <c r="C2528" s="23" t="s">
        <v/>
      </c>
      <c r="D2528" s="23" t="s">
        <v>14080</v>
      </c>
      <c r="E2528" s="32">
        <v>47.76</v>
      </c>
      <c r="F2528" s="33">
        <v/>
      </c>
      <c r="G2528" s="34">
        <v/>
      </c>
      <c r="H2528" s="35">
        <v/>
      </c>
      <c r="I2528" s="36">
        <f>ROUND(PRODUCT(E2528:H2528),2)</f>
        <v>47.76</v>
      </c>
      <c r="J2528" s="32">
        <v/>
      </c>
      <c r="K2528" s="32">
        <f/>
        <v/>
      </c>
      <c r="L2528" s="32" t="s">
        <v/>
      </c>
      <c r="M2528" s="32" t="s">
        <v/>
      </c>
      <c r="N2528" s="32" t="s">
        <v/>
      </c>
      <!--$VAR_NUOVA_CELLA_PREZZI$-->
    </row>
    <row r="2529" spans="1:16" ht="10.5" customHeight="1" thickTop="1" thickBot="1">
      <c r="B2529" s="32" t="s">
        <v/>
      </c>
      <c r="C2529" s="23" t="s">
        <v/>
      </c>
      <c r="D2529" s="23" t="s">
        <v>14087</v>
      </c>
      <c r="E2529" s="32">
        <v>41.92</v>
      </c>
      <c r="F2529" s="33">
        <v/>
      </c>
      <c r="G2529" s="34">
        <v/>
      </c>
      <c r="H2529" s="35">
        <v/>
      </c>
      <c r="I2529" s="36">
        <f>ROUND(PRODUCT(E2529:H2529),2)</f>
        <v>41.92</v>
      </c>
      <c r="J2529" s="32">
        <v/>
      </c>
      <c r="K2529" s="32">
        <f/>
        <v/>
      </c>
      <c r="L2529" s="32" t="s">
        <v/>
      </c>
      <c r="M2529" s="32" t="s">
        <v/>
      </c>
      <c r="N2529" s="32" t="s">
        <v/>
      </c>
      <!--$VAR_NUOVA_CELLA_PREZZI$-->
    </row>
    <row r="2530" spans="1:16" ht="10.5" customHeight="1" thickTop="1" thickBot="1">
      <c r="B2530" s="32" t="s">
        <v/>
      </c>
      <c r="C2530" s="23" t="s">
        <v/>
      </c>
      <c r="D2530" s="23" t="s">
        <v>14094</v>
      </c>
      <c r="E2530" s="32">
        <v>43.92</v>
      </c>
      <c r="F2530" s="33">
        <v/>
      </c>
      <c r="G2530" s="34">
        <v/>
      </c>
      <c r="H2530" s="35">
        <v/>
      </c>
      <c r="I2530" s="36">
        <f>ROUND(PRODUCT(E2530:H2530),2)</f>
        <v>43.92</v>
      </c>
      <c r="J2530" s="32">
        <v/>
      </c>
      <c r="K2530" s="32">
        <f/>
        <v/>
      </c>
      <c r="L2530" s="32" t="s">
        <v/>
      </c>
      <c r="M2530" s="32" t="s">
        <v/>
      </c>
      <c r="N2530" s="32" t="s">
        <v/>
      </c>
      <!--$VAR_NUOVA_CELLA_PREZZI$-->
    </row>
    <row r="2531" spans="1:16" ht="10.5" customHeight="1" thickTop="1" thickBot="1">
      <c r="B2531" s="32" t="s">
        <v/>
      </c>
      <c r="C2531" s="23" t="s">
        <v/>
      </c>
      <c r="D2531" s="32" t="s">
        <v/>
      </c>
      <c r="E2531" s="32">
        <v/>
      </c>
      <c r="F2531" s="33">
        <v/>
      </c>
      <c r="G2531" s="34">
        <v/>
      </c>
      <c r="H2531" s="35">
        <v/>
      </c>
      <c r="I2531" s="36">
        <f/>
        <v/>
      </c>
      <c r="J2531" s="32">
        <v/>
      </c>
      <c r="K2531" s="32">
        <f/>
        <v/>
      </c>
      <c r="L2531" s="32" t="s">
        <v/>
      </c>
      <c r="M2531" s="32" t="s">
        <v/>
      </c>
      <c r="N2531" s="32" t="s">
        <v>14101</v>
      </c>
      <!--$VAR_NUOVA_CELLA_PREZZI$-->
    </row>
    <row r="2532" spans="1:16" ht="10.5" customHeight="1" thickTop="1" thickBot="1">
      <c r="B2532" s="32" t="s">
        <v/>
      </c>
      <c r="C2532" s="23" t="s">
        <v/>
      </c>
      <c r="D2532" s="32" t="s">
        <v>14102</v>
      </c>
      <c r="E2532" s="32">
        <v/>
      </c>
      <c r="F2532" s="33">
        <v/>
      </c>
      <c r="G2532" s="34">
        <v/>
      </c>
      <c r="H2532" s="35">
        <v/>
      </c>
      <c r="I2532" s="36">
        <f>ROUND(SUM(I2524:I2531),2)</f>
        <v>176.00</v>
      </c>
      <c r="J2532" s="32">
        <v>14.31</v>
      </c>
      <c r="K2532" s="32">
        <f>ROUND(PRODUCT(I2532:J2532),2)</f>
        <v>2518.56</v>
      </c>
      <c r="L2532" s="32" t="s">
        <v/>
      </c>
      <c r="M2532" s="32" t="s">
        <v/>
      </c>
      <c r="N2532" s="32" t="s">
        <v/>
      </c>
      <!--$VAR_NUOVA_CELLA_PREZZI$-->
    </row>
    <row r="2533" spans="1:16" ht="10.5" customHeight="1" thickTop="1" thickBot="1">
      <c r="B2533" s="32" t="s">
        <v/>
      </c>
      <c r="C2533" s="23" t="s">
        <v/>
      </c>
      <c r="D2533" s="32" t="s">
        <v>14108</v>
      </c>
      <c r="E2533" s="32">
        <v/>
      </c>
      <c r="F2533" s="33">
        <v/>
      </c>
      <c r="G2533" s="34">
        <v/>
      </c>
      <c r="H2533" s="35">
        <v/>
      </c>
      <c r="I2533" s="36">
        <f/>
        <v/>
      </c>
      <c r="J2533" s="32">
        <v/>
      </c>
      <c r="K2533" s="32">
        <f/>
        <v/>
      </c>
      <c r="L2533" s="32" t="s">
        <v/>
      </c>
      <c r="M2533" s="32" t="s">
        <v/>
      </c>
      <c r="N2533" s="32" t="s">
        <v/>
      </c>
      <!--$VAR_NUOVA_CELLA_PREZZI$-->
    </row>
    <row r="2534" spans="1:16" ht="55.5" customHeight="1" thickTop="1" thickBot="1">
      <c r="B2534" s="32" t="s">
        <v>14109</v>
      </c>
      <c r="C2534" s="23" t="s">
        <v>14110</v>
      </c>
      <c r="D2534" s="62" t="s">
        <v>14111</v>
      </c>
      <c r="E2534" s="32">
        <v/>
      </c>
      <c r="F2534" s="33">
        <v/>
      </c>
      <c r="G2534" s="34">
        <v/>
      </c>
      <c r="H2534" s="35">
        <v/>
      </c>
      <c r="I2534" s="36">
        <f/>
        <v/>
      </c>
      <c r="J2534" s="32">
        <v/>
      </c>
      <c r="K2534" s="32">
        <f/>
        <v/>
      </c>
      <c r="L2534" s="32" t="s">
        <v/>
      </c>
      <c r="M2534" s="32" t="s">
        <v/>
      </c>
      <c r="N2534" s="32" t="s">
        <v/>
      </c>
      <!--$VAR_NUOVA_CELLA_PREZZI$-->
    </row>
    <row r="2535" spans="1:16" ht="10.5" customHeight="1" thickTop="1" thickBot="1">
      <c r="B2535" s="32" t="s">
        <v/>
      </c>
      <c r="C2535" s="23" t="s">
        <v/>
      </c>
      <c r="D2535" s="23" t="s">
        <v>14112</v>
      </c>
      <c r="E2535" s="32">
        <v/>
      </c>
      <c r="F2535" s="33">
        <v/>
      </c>
      <c r="G2535" s="34">
        <v/>
      </c>
      <c r="H2535" s="35">
        <v/>
      </c>
      <c r="I2535" s="36">
        <f/>
        <v/>
      </c>
      <c r="J2535" s="32">
        <v/>
      </c>
      <c r="K2535" s="32">
        <f/>
        <v/>
      </c>
      <c r="L2535" s="32" t="s">
        <v/>
      </c>
      <c r="M2535" s="32" t="s">
        <v/>
      </c>
      <c r="N2535" s="32" t="s">
        <v/>
      </c>
      <!--$VAR_NUOVA_CELLA_PREZZI$-->
    </row>
    <row r="2536" spans="1:16" ht="10.5" customHeight="1" thickTop="1" thickBot="1">
      <c r="B2536" s="32" t="s">
        <v/>
      </c>
      <c r="C2536" s="23" t="s">
        <v/>
      </c>
      <c r="D2536" s="23" t="s">
        <v>14113</v>
      </c>
      <c r="E2536" s="32">
        <v/>
      </c>
      <c r="F2536" s="33">
        <v/>
      </c>
      <c r="G2536" s="34">
        <v/>
      </c>
      <c r="H2536" s="35">
        <v>0</v>
      </c>
      <c r="I2536" s="36">
        <f>ROUND(PRODUCT(E2536:H2536),2)</f>
        <v>0.00</v>
      </c>
      <c r="J2536" s="32">
        <v/>
      </c>
      <c r="K2536" s="32">
        <f/>
        <v/>
      </c>
      <c r="L2536" s="32" t="s">
        <v/>
      </c>
      <c r="M2536" s="32" t="s">
        <v/>
      </c>
      <c r="N2536" s="32" t="s">
        <v/>
      </c>
      <!--$VAR_NUOVA_CELLA_PREZZI$-->
    </row>
    <row r="2537" spans="1:16" ht="10.5" customHeight="1" thickTop="1" thickBot="1">
      <c r="B2537" s="32" t="s">
        <v/>
      </c>
      <c r="C2537" s="23" t="s">
        <v/>
      </c>
      <c r="D2537" s="23" t="s">
        <v>14120</v>
      </c>
      <c r="E2537" s="32">
        <v>0.70</v>
      </c>
      <c r="F2537" s="33">
        <v/>
      </c>
      <c r="G2537" s="34">
        <v/>
      </c>
      <c r="H2537" s="35">
        <v/>
      </c>
      <c r="I2537" s="36">
        <f>ROUND(PRODUCT(E2537:H2537,694.75),2)</f>
        <v>486.33</v>
      </c>
      <c r="J2537" s="32">
        <v/>
      </c>
      <c r="K2537" s="32">
        <f/>
        <v/>
      </c>
      <c r="L2537" s="32" t="s">
        <v/>
      </c>
      <c r="M2537" s="32" t="s">
        <v/>
      </c>
      <c r="N2537" s="32" t="s">
        <v/>
      </c>
      <!--$VAR_NUOVA_CELLA_PREZZI$-->
    </row>
    <row r="2538" spans="1:16" ht="10.5" customHeight="1" thickTop="1" thickBot="1">
      <c r="B2538" s="32" t="s">
        <v/>
      </c>
      <c r="C2538" s="23" t="s">
        <v/>
      </c>
      <c r="D2538" s="32" t="s">
        <v/>
      </c>
      <c r="E2538" s="32">
        <v/>
      </c>
      <c r="F2538" s="33">
        <v/>
      </c>
      <c r="G2538" s="34">
        <v/>
      </c>
      <c r="H2538" s="35">
        <v/>
      </c>
      <c r="I2538" s="36">
        <f/>
        <v/>
      </c>
      <c r="J2538" s="32">
        <v/>
      </c>
      <c r="K2538" s="32">
        <f/>
        <v/>
      </c>
      <c r="L2538" s="32" t="s">
        <v/>
      </c>
      <c r="M2538" s="32" t="s">
        <v/>
      </c>
      <c r="N2538" s="32" t="s">
        <v>14127</v>
      </c>
      <!--$VAR_NUOVA_CELLA_PREZZI$-->
    </row>
    <row r="2539" spans="1:16" ht="10.5" customHeight="1" thickTop="1" thickBot="1">
      <c r="B2539" s="32" t="s">
        <v/>
      </c>
      <c r="C2539" s="23" t="s">
        <v/>
      </c>
      <c r="D2539" s="32" t="s">
        <v>14128</v>
      </c>
      <c r="E2539" s="32">
        <v/>
      </c>
      <c r="F2539" s="33">
        <v/>
      </c>
      <c r="G2539" s="34">
        <v/>
      </c>
      <c r="H2539" s="35">
        <v/>
      </c>
      <c r="I2539" s="36">
        <f>ROUND(SUM(I2535:I2538),2)</f>
        <v>486.33</v>
      </c>
      <c r="J2539" s="32">
        <v>62.79</v>
      </c>
      <c r="K2539" s="32">
        <f>ROUND(PRODUCT(I2539:J2539),2)</f>
        <v>30536.66</v>
      </c>
      <c r="L2539" s="32" t="s">
        <v/>
      </c>
      <c r="M2539" s="32" t="s">
        <v/>
      </c>
      <c r="N2539" s="32" t="s">
        <v/>
      </c>
      <!--$VAR_NUOVA_CELLA_PREZZI$-->
    </row>
    <row r="2540" spans="1:16" ht="10.5" customHeight="1" thickTop="1" thickBot="1">
      <c r="B2540" s="32" t="s">
        <v/>
      </c>
      <c r="C2540" s="23" t="s">
        <v/>
      </c>
      <c r="D2540" s="32" t="s">
        <v>14134</v>
      </c>
      <c r="E2540" s="32">
        <v/>
      </c>
      <c r="F2540" s="33">
        <v/>
      </c>
      <c r="G2540" s="34">
        <v/>
      </c>
      <c r="H2540" s="35">
        <v/>
      </c>
      <c r="I2540" s="36">
        <f/>
        <v/>
      </c>
      <c r="J2540" s="32">
        <v/>
      </c>
      <c r="K2540" s="32">
        <f/>
        <v/>
      </c>
      <c r="L2540" s="32" t="s">
        <v/>
      </c>
      <c r="M2540" s="32" t="s">
        <v/>
      </c>
      <c r="N2540" s="32" t="s">
        <v/>
      </c>
      <!--$VAR_NUOVA_CELLA_PREZZI$-->
    </row>
    <row r="2541" spans="1:16" ht="95.6666666666667" customHeight="1" thickTop="1" thickBot="1">
      <c r="B2541" s="32" t="s">
        <v>14135</v>
      </c>
      <c r="C2541" s="23" t="s">
        <v>14136</v>
      </c>
      <c r="D2541" s="62" t="s">
        <v>14137</v>
      </c>
      <c r="E2541" s="32">
        <v/>
      </c>
      <c r="F2541" s="33">
        <v/>
      </c>
      <c r="G2541" s="34">
        <v/>
      </c>
      <c r="H2541" s="35">
        <v/>
      </c>
      <c r="I2541" s="36">
        <f/>
        <v/>
      </c>
      <c r="J2541" s="32">
        <v/>
      </c>
      <c r="K2541" s="32">
        <f/>
        <v/>
      </c>
      <c r="L2541" s="32" t="s">
        <v/>
      </c>
      <c r="M2541" s="32" t="s">
        <v/>
      </c>
      <c r="N2541" s="32" t="s">
        <v/>
      </c>
      <!--$VAR_NUOVA_CELLA_PREZZI$-->
    </row>
    <row r="2542" spans="1:16" ht="10.5" customHeight="1" thickTop="1" thickBot="1">
      <c r="B2542" s="32" t="s">
        <v/>
      </c>
      <c r="C2542" s="23" t="s">
        <v/>
      </c>
      <c r="D2542" s="23" t="s">
        <v>14138</v>
      </c>
      <c r="E2542" s="32">
        <v/>
      </c>
      <c r="F2542" s="33">
        <v/>
      </c>
      <c r="G2542" s="34">
        <v/>
      </c>
      <c r="H2542" s="35">
        <v/>
      </c>
      <c r="I2542" s="36">
        <f/>
        <v/>
      </c>
      <c r="J2542" s="32">
        <v/>
      </c>
      <c r="K2542" s="32">
        <f/>
        <v/>
      </c>
      <c r="L2542" s="32" t="s">
        <v/>
      </c>
      <c r="M2542" s="32" t="s">
        <v/>
      </c>
      <c r="N2542" s="32" t="s">
        <v/>
      </c>
      <!--$VAR_NUOVA_CELLA_PREZZI$-->
    </row>
    <row r="2543" spans="1:16" ht="10.5" customHeight="1" thickTop="1" thickBot="1">
      <c r="B2543" s="32" t="s">
        <v/>
      </c>
      <c r="C2543" s="23" t="s">
        <v/>
      </c>
      <c r="D2543" s="23" t="s">
        <v>14139</v>
      </c>
      <c r="E2543" s="32">
        <v/>
      </c>
      <c r="F2543" s="33">
        <v/>
      </c>
      <c r="G2543" s="34">
        <v/>
      </c>
      <c r="H2543" s="35">
        <v/>
      </c>
      <c r="I2543" s="36">
        <f>ROUND(PRODUCT(E2543:H2543,694.75),2)</f>
        <v>694.75</v>
      </c>
      <c r="J2543" s="32">
        <v/>
      </c>
      <c r="K2543" s="32">
        <f/>
        <v/>
      </c>
      <c r="L2543" s="32" t="s">
        <v/>
      </c>
      <c r="M2543" s="32" t="s">
        <v/>
      </c>
      <c r="N2543" s="32" t="s">
        <v/>
      </c>
      <!--$VAR_NUOVA_CELLA_PREZZI$-->
    </row>
    <row r="2544" spans="1:16" ht="10.5" customHeight="1" thickTop="1" thickBot="1">
      <c r="B2544" s="32" t="s">
        <v/>
      </c>
      <c r="C2544" s="23" t="s">
        <v/>
      </c>
      <c r="D2544" s="32" t="s">
        <v/>
      </c>
      <c r="E2544" s="32">
        <v/>
      </c>
      <c r="F2544" s="33">
        <v/>
      </c>
      <c r="G2544" s="34">
        <v/>
      </c>
      <c r="H2544" s="35">
        <v/>
      </c>
      <c r="I2544" s="36">
        <f/>
        <v/>
      </c>
      <c r="J2544" s="32">
        <v/>
      </c>
      <c r="K2544" s="32">
        <f/>
        <v/>
      </c>
      <c r="L2544" s="32" t="s">
        <v/>
      </c>
      <c r="M2544" s="32" t="s">
        <v/>
      </c>
      <c r="N2544" s="32" t="s">
        <v>14146</v>
      </c>
      <!--$VAR_NUOVA_CELLA_PREZZI$-->
    </row>
    <row r="2545" spans="1:16" ht="10.5" customHeight="1" thickTop="1" thickBot="1">
      <c r="B2545" s="32" t="s">
        <v/>
      </c>
      <c r="C2545" s="23" t="s">
        <v/>
      </c>
      <c r="D2545" s="32" t="s">
        <v>14147</v>
      </c>
      <c r="E2545" s="32">
        <v/>
      </c>
      <c r="F2545" s="33">
        <v/>
      </c>
      <c r="G2545" s="34">
        <v/>
      </c>
      <c r="H2545" s="35">
        <v/>
      </c>
      <c r="I2545" s="36">
        <f>ROUND(SUM(I2542:I2544),2)</f>
        <v>694.75</v>
      </c>
      <c r="J2545" s="32">
        <v>39.85</v>
      </c>
      <c r="K2545" s="32">
        <f>ROUND(PRODUCT(I2545:J2545),2)</f>
        <v>27685.79</v>
      </c>
      <c r="L2545" s="32" t="s">
        <v/>
      </c>
      <c r="M2545" s="32" t="s">
        <v/>
      </c>
      <c r="N2545" s="32" t="s">
        <v/>
      </c>
      <!--$VAR_NUOVA_CELLA_PREZZI$-->
    </row>
    <row r="2546" spans="1:16" ht="10.5" customHeight="1" thickTop="1" thickBot="1">
      <c r="B2546" s="32" t="s">
        <v/>
      </c>
      <c r="C2546" s="23" t="s">
        <v/>
      </c>
      <c r="D2546" s="32" t="s">
        <v>14153</v>
      </c>
      <c r="E2546" s="32">
        <v/>
      </c>
      <c r="F2546" s="33">
        <v/>
      </c>
      <c r="G2546" s="34">
        <v/>
      </c>
      <c r="H2546" s="35">
        <v/>
      </c>
      <c r="I2546" s="36">
        <f/>
        <v/>
      </c>
      <c r="J2546" s="32">
        <v/>
      </c>
      <c r="K2546" s="32">
        <f/>
        <v/>
      </c>
      <c r="L2546" s="32" t="s">
        <v/>
      </c>
      <c r="M2546" s="32" t="s">
        <v/>
      </c>
      <c r="N2546" s="32" t="s">
        <v/>
      </c>
      <!--$VAR_NUOVA_CELLA_PREZZI$-->
    </row>
    <row r="2547" spans="1:16" ht="118.166666666667" customHeight="1" thickTop="1" thickBot="1">
      <c r="B2547" s="32" t="s">
        <v>14154</v>
      </c>
      <c r="C2547" s="23" t="s">
        <v>14155</v>
      </c>
      <c r="D2547" s="62" t="s">
        <v>14156</v>
      </c>
      <c r="E2547" s="32">
        <v/>
      </c>
      <c r="F2547" s="33">
        <v/>
      </c>
      <c r="G2547" s="34">
        <v/>
      </c>
      <c r="H2547" s="35">
        <v/>
      </c>
      <c r="I2547" s="36">
        <f/>
        <v/>
      </c>
      <c r="J2547" s="32">
        <v/>
      </c>
      <c r="K2547" s="32">
        <f/>
        <v/>
      </c>
      <c r="L2547" s="32" t="s">
        <v/>
      </c>
      <c r="M2547" s="32" t="s">
        <v/>
      </c>
      <c r="N2547" s="32" t="s">
        <v/>
      </c>
      <!--$VAR_NUOVA_CELLA_PREZZI$-->
    </row>
    <row r="2548" spans="1:16" ht="10.5" customHeight="1" thickTop="1" thickBot="1">
      <c r="B2548" s="32" t="s">
        <v/>
      </c>
      <c r="C2548" s="23" t="s">
        <v/>
      </c>
      <c r="D2548" s="23" t="s">
        <v>14157</v>
      </c>
      <c r="E2548" s="32">
        <v/>
      </c>
      <c r="F2548" s="33">
        <v/>
      </c>
      <c r="G2548" s="34">
        <v/>
      </c>
      <c r="H2548" s="35">
        <v/>
      </c>
      <c r="I2548" s="36">
        <f/>
        <v/>
      </c>
      <c r="J2548" s="32">
        <v/>
      </c>
      <c r="K2548" s="32">
        <f/>
        <v/>
      </c>
      <c r="L2548" s="32" t="s">
        <v/>
      </c>
      <c r="M2548" s="32" t="s">
        <v/>
      </c>
      <c r="N2548" s="32" t="s">
        <v/>
      </c>
      <!--$VAR_NUOVA_CELLA_PREZZI$-->
    </row>
    <row r="2549" spans="1:16" ht="10.5" customHeight="1" thickTop="1" thickBot="1">
      <c r="B2549" s="32" t="s">
        <v/>
      </c>
      <c r="C2549" s="23" t="s">
        <v/>
      </c>
      <c r="D2549" s="23" t="s">
        <v>14158</v>
      </c>
      <c r="E2549" s="32">
        <v/>
      </c>
      <c r="F2549" s="33">
        <v/>
      </c>
      <c r="G2549" s="34">
        <v/>
      </c>
      <c r="H2549" s="35">
        <v/>
      </c>
      <c r="I2549" s="36">
        <f>ROUND(PRODUCT(E2549:H2549,694.75),2)</f>
        <v>694.75</v>
      </c>
      <c r="J2549" s="32">
        <v/>
      </c>
      <c r="K2549" s="32">
        <f/>
        <v/>
      </c>
      <c r="L2549" s="32" t="s">
        <v/>
      </c>
      <c r="M2549" s="32" t="s">
        <v/>
      </c>
      <c r="N2549" s="32" t="s">
        <v/>
      </c>
      <!--$VAR_NUOVA_CELLA_PREZZI$-->
    </row>
    <row r="2550" spans="1:16" ht="10.5" customHeight="1" thickTop="1" thickBot="1">
      <c r="B2550" s="32" t="s">
        <v/>
      </c>
      <c r="C2550" s="23" t="s">
        <v/>
      </c>
      <c r="D2550" s="32" t="s">
        <v/>
      </c>
      <c r="E2550" s="32">
        <v/>
      </c>
      <c r="F2550" s="33">
        <v/>
      </c>
      <c r="G2550" s="34">
        <v/>
      </c>
      <c r="H2550" s="35">
        <v/>
      </c>
      <c r="I2550" s="36">
        <f/>
        <v/>
      </c>
      <c r="J2550" s="32">
        <v/>
      </c>
      <c r="K2550" s="32">
        <f/>
        <v/>
      </c>
      <c r="L2550" s="32" t="s">
        <v/>
      </c>
      <c r="M2550" s="32" t="s">
        <v/>
      </c>
      <c r="N2550" s="32" t="s">
        <v>14165</v>
      </c>
      <!--$VAR_NUOVA_CELLA_PREZZI$-->
    </row>
    <row r="2551" spans="1:16" ht="10.5" customHeight="1" thickTop="1" thickBot="1">
      <c r="B2551" s="32" t="s">
        <v/>
      </c>
      <c r="C2551" s="23" t="s">
        <v/>
      </c>
      <c r="D2551" s="32" t="s">
        <v>14166</v>
      </c>
      <c r="E2551" s="32">
        <v/>
      </c>
      <c r="F2551" s="33">
        <v/>
      </c>
      <c r="G2551" s="34">
        <v/>
      </c>
      <c r="H2551" s="35">
        <v/>
      </c>
      <c r="I2551" s="36">
        <f>ROUND(SUM(I2548:I2550),2)</f>
        <v>694.75</v>
      </c>
      <c r="J2551" s="32">
        <v>224.69</v>
      </c>
      <c r="K2551" s="32">
        <f>ROUND(PRODUCT(I2551:J2551),2)</f>
        <v>156103.38</v>
      </c>
      <c r="L2551" s="32" t="s">
        <v/>
      </c>
      <c r="M2551" s="32" t="s">
        <v/>
      </c>
      <c r="N2551" s="32" t="s">
        <v/>
      </c>
      <!--$VAR_NUOVA_CELLA_PREZZI$-->
    </row>
    <row r="2552" spans="1:16" ht="10.5" customHeight="1" thickTop="1" thickBot="1">
      <c r="B2552" s="32" t="s">
        <v/>
      </c>
      <c r="C2552" s="23" t="s">
        <v/>
      </c>
      <c r="D2552" s="32" t="s">
        <v>14172</v>
      </c>
      <c r="E2552" s="32">
        <v/>
      </c>
      <c r="F2552" s="33">
        <v/>
      </c>
      <c r="G2552" s="34">
        <v/>
      </c>
      <c r="H2552" s="35">
        <v/>
      </c>
      <c r="I2552" s="36">
        <f/>
        <v/>
      </c>
      <c r="J2552" s="32">
        <v/>
      </c>
      <c r="K2552" s="32">
        <f/>
        <v/>
      </c>
      <c r="L2552" s="32" t="s">
        <v/>
      </c>
      <c r="M2552" s="32" t="s">
        <v/>
      </c>
      <c r="N2552" s="32" t="s">
        <v/>
      </c>
      <!--$VAR_NUOVA_CELLA_PREZZI$-->
    </row>
    <row r="2553" spans="1:16" ht="69.3333333333333" customHeight="1" thickTop="1" thickBot="1">
      <c r="B2553" s="32" t="s">
        <v>14173</v>
      </c>
      <c r="C2553" s="23" t="s">
        <v>14174</v>
      </c>
      <c r="D2553" s="62" t="s">
        <v>14175</v>
      </c>
      <c r="E2553" s="32">
        <v/>
      </c>
      <c r="F2553" s="33">
        <v/>
      </c>
      <c r="G2553" s="34">
        <v/>
      </c>
      <c r="H2553" s="35">
        <v/>
      </c>
      <c r="I2553" s="36">
        <f/>
        <v/>
      </c>
      <c r="J2553" s="32">
        <v/>
      </c>
      <c r="K2553" s="32">
        <f/>
        <v/>
      </c>
      <c r="L2553" s="32" t="s">
        <v/>
      </c>
      <c r="M2553" s="32" t="s">
        <v/>
      </c>
      <c r="N2553" s="32" t="s">
        <v/>
      </c>
      <!--$VAR_NUOVA_CELLA_PREZZI$-->
    </row>
    <row r="2554" spans="1:16" ht="10.5" customHeight="1" thickTop="1" thickBot="1">
      <c r="B2554" s="32" t="s">
        <v/>
      </c>
      <c r="C2554" s="23" t="s">
        <v/>
      </c>
      <c r="D2554" s="23" t="s">
        <v>14176</v>
      </c>
      <c r="E2554" s="32">
        <v/>
      </c>
      <c r="F2554" s="33">
        <v/>
      </c>
      <c r="G2554" s="34">
        <v/>
      </c>
      <c r="H2554" s="35">
        <v/>
      </c>
      <c r="I2554" s="36">
        <f/>
        <v/>
      </c>
      <c r="J2554" s="32">
        <v/>
      </c>
      <c r="K2554" s="32">
        <f/>
        <v/>
      </c>
      <c r="L2554" s="32" t="s">
        <v/>
      </c>
      <c r="M2554" s="32" t="s">
        <v/>
      </c>
      <c r="N2554" s="32" t="s">
        <v/>
      </c>
      <!--$VAR_NUOVA_CELLA_PREZZI$-->
    </row>
    <row r="2555" spans="1:16" ht="10.5" customHeight="1" thickTop="1" thickBot="1">
      <c r="B2555" s="32" t="s">
        <v/>
      </c>
      <c r="C2555" s="23" t="s">
        <v/>
      </c>
      <c r="D2555" s="23" t="s">
        <v>14177</v>
      </c>
      <c r="E2555" s="32">
        <v/>
      </c>
      <c r="F2555" s="33">
        <v/>
      </c>
      <c r="G2555" s="34">
        <v/>
      </c>
      <c r="H2555" s="35">
        <v/>
      </c>
      <c r="I2555" s="36">
        <f>ROUND(PRODUCT(E2555:H2555,176.00),2)</f>
        <v>176.00</v>
      </c>
      <c r="J2555" s="32">
        <v/>
      </c>
      <c r="K2555" s="32">
        <f/>
        <v/>
      </c>
      <c r="L2555" s="32" t="s">
        <v/>
      </c>
      <c r="M2555" s="32" t="s">
        <v/>
      </c>
      <c r="N2555" s="32" t="s">
        <v/>
      </c>
      <!--$VAR_NUOVA_CELLA_PREZZI$-->
    </row>
    <row r="2556" spans="1:16" ht="10.5" customHeight="1" thickTop="1" thickBot="1">
      <c r="B2556" s="32" t="s">
        <v/>
      </c>
      <c r="C2556" s="23" t="s">
        <v/>
      </c>
      <c r="D2556" s="32" t="s">
        <v/>
      </c>
      <c r="E2556" s="32">
        <v/>
      </c>
      <c r="F2556" s="33">
        <v/>
      </c>
      <c r="G2556" s="34">
        <v/>
      </c>
      <c r="H2556" s="35">
        <v/>
      </c>
      <c r="I2556" s="36">
        <f/>
        <v/>
      </c>
      <c r="J2556" s="32">
        <v/>
      </c>
      <c r="K2556" s="32">
        <f/>
        <v/>
      </c>
      <c r="L2556" s="32" t="s">
        <v/>
      </c>
      <c r="M2556" s="32" t="s">
        <v/>
      </c>
      <c r="N2556" s="32" t="s">
        <v>14184</v>
      </c>
      <!--$VAR_NUOVA_CELLA_PREZZI$-->
    </row>
    <row r="2557" spans="1:16" ht="10.5" customHeight="1" thickTop="1" thickBot="1">
      <c r="B2557" s="32" t="s">
        <v/>
      </c>
      <c r="C2557" s="23" t="s">
        <v/>
      </c>
      <c r="D2557" s="32" t="s">
        <v>14185</v>
      </c>
      <c r="E2557" s="32">
        <v/>
      </c>
      <c r="F2557" s="33">
        <v/>
      </c>
      <c r="G2557" s="34">
        <v/>
      </c>
      <c r="H2557" s="35">
        <v/>
      </c>
      <c r="I2557" s="36">
        <f>ROUND(SUM(I2554:I2556),2)</f>
        <v>176.00</v>
      </c>
      <c r="J2557" s="32">
        <v>125.80</v>
      </c>
      <c r="K2557" s="32">
        <f>ROUND(PRODUCT(I2557:J2557),2)</f>
        <v>22140.80</v>
      </c>
      <c r="L2557" s="32" t="s">
        <v/>
      </c>
      <c r="M2557" s="32" t="s">
        <v/>
      </c>
      <c r="N2557" s="32" t="s">
        <v/>
      </c>
      <!--$VAR_NUOVA_CELLA_PREZZI$-->
    </row>
    <row r="2558" spans="1:16" ht="10.5" customHeight="1" thickTop="1" thickBot="1">
      <c r="B2558" s="32" t="s">
        <v/>
      </c>
      <c r="C2558" s="23" t="s">
        <v/>
      </c>
      <c r="D2558" s="32" t="s">
        <v>14191</v>
      </c>
      <c r="E2558" s="32">
        <v/>
      </c>
      <c r="F2558" s="33">
        <v/>
      </c>
      <c r="G2558" s="34">
        <v/>
      </c>
      <c r="H2558" s="35">
        <v/>
      </c>
      <c r="I2558" s="36">
        <f/>
        <v/>
      </c>
      <c r="J2558" s="32">
        <v/>
      </c>
      <c r="K2558" s="32">
        <f/>
        <v/>
      </c>
      <c r="L2558" s="32" t="s">
        <v/>
      </c>
      <c r="M2558" s="32" t="s">
        <v/>
      </c>
      <c r="N2558" s="32" t="s">
        <v/>
      </c>
      <!--$VAR_NUOVA_CELLA_PREZZI$-->
    </row>
    <row r="2559" spans="1:16" ht="109.333333333333" customHeight="1" thickTop="1" thickBot="1">
      <c r="B2559" s="32" t="s">
        <v>14192</v>
      </c>
      <c r="C2559" s="23" t="s">
        <v>14193</v>
      </c>
      <c r="D2559" s="62" t="s">
        <v>14194</v>
      </c>
      <c r="E2559" s="32">
        <v/>
      </c>
      <c r="F2559" s="33">
        <v/>
      </c>
      <c r="G2559" s="34">
        <v/>
      </c>
      <c r="H2559" s="35">
        <v/>
      </c>
      <c r="I2559" s="36">
        <f/>
        <v/>
      </c>
      <c r="J2559" s="32">
        <v/>
      </c>
      <c r="K2559" s="32">
        <f/>
        <v/>
      </c>
      <c r="L2559" s="32" t="s">
        <v/>
      </c>
      <c r="M2559" s="32" t="s">
        <v/>
      </c>
      <c r="N2559" s="32" t="s">
        <v/>
      </c>
      <!--$VAR_NUOVA_CELLA_PREZZI$-->
    </row>
    <row r="2560" spans="1:16" ht="10.5" customHeight="1" thickTop="1" thickBot="1">
      <c r="B2560" s="32" t="s">
        <v/>
      </c>
      <c r="C2560" s="23" t="s">
        <v/>
      </c>
      <c r="D2560" s="23" t="s">
        <v>14195</v>
      </c>
      <c r="E2560" s="32">
        <v/>
      </c>
      <c r="F2560" s="33">
        <v/>
      </c>
      <c r="G2560" s="34">
        <v/>
      </c>
      <c r="H2560" s="35">
        <v/>
      </c>
      <c r="I2560" s="36">
        <f/>
        <v/>
      </c>
      <c r="J2560" s="32">
        <v/>
      </c>
      <c r="K2560" s="32">
        <f/>
        <v/>
      </c>
      <c r="L2560" s="32" t="s">
        <v/>
      </c>
      <c r="M2560" s="32" t="s">
        <v/>
      </c>
      <c r="N2560" s="32" t="s">
        <v/>
      </c>
      <!--$VAR_NUOVA_CELLA_PREZZI$-->
    </row>
    <row r="2561" spans="1:16" ht="10.5" customHeight="1" thickTop="1" thickBot="1">
      <c r="B2561" s="32" t="s">
        <v/>
      </c>
      <c r="C2561" s="23" t="s">
        <v/>
      </c>
      <c r="D2561" s="23" t="s">
        <v>14196</v>
      </c>
      <c r="E2561" s="32">
        <v/>
      </c>
      <c r="F2561" s="33">
        <v/>
      </c>
      <c r="G2561" s="34">
        <v/>
      </c>
      <c r="H2561" s="35">
        <v>0</v>
      </c>
      <c r="I2561" s="36">
        <f>ROUND(PRODUCT(E2561:H2561),2)</f>
        <v>0.00</v>
      </c>
      <c r="J2561" s="32">
        <v/>
      </c>
      <c r="K2561" s="32">
        <f/>
        <v/>
      </c>
      <c r="L2561" s="32" t="s">
        <v/>
      </c>
      <c r="M2561" s="32" t="s">
        <v/>
      </c>
      <c r="N2561" s="32" t="s">
        <v/>
      </c>
      <!--$VAR_NUOVA_CELLA_PREZZI$-->
    </row>
    <row r="2562" spans="1:16" ht="10.5" customHeight="1" thickTop="1" thickBot="1">
      <c r="B2562" s="32" t="s">
        <v/>
      </c>
      <c r="C2562" s="23" t="s">
        <v/>
      </c>
      <c r="D2562" s="23" t="s">
        <v>14203</v>
      </c>
      <c r="E2562" s="32">
        <v>10.00</v>
      </c>
      <c r="F2562" s="33">
        <v/>
      </c>
      <c r="G2562" s="34">
        <v/>
      </c>
      <c r="H2562" s="35">
        <v/>
      </c>
      <c r="I2562" s="36">
        <f>ROUND(PRODUCT(E2562:H2562),2)</f>
        <v>10.00</v>
      </c>
      <c r="J2562" s="32">
        <v/>
      </c>
      <c r="K2562" s="32">
        <f/>
        <v/>
      </c>
      <c r="L2562" s="32" t="s">
        <v/>
      </c>
      <c r="M2562" s="32" t="s">
        <v/>
      </c>
      <c r="N2562" s="32" t="s">
        <v/>
      </c>
      <!--$VAR_NUOVA_CELLA_PREZZI$-->
    </row>
    <row r="2563" spans="1:16" ht="10.5" customHeight="1" thickTop="1" thickBot="1">
      <c r="B2563" s="32" t="s">
        <v/>
      </c>
      <c r="C2563" s="23" t="s">
        <v/>
      </c>
      <c r="D2563" s="32" t="s">
        <v/>
      </c>
      <c r="E2563" s="32">
        <v/>
      </c>
      <c r="F2563" s="33">
        <v/>
      </c>
      <c r="G2563" s="34">
        <v/>
      </c>
      <c r="H2563" s="35">
        <v/>
      </c>
      <c r="I2563" s="36">
        <f/>
        <v/>
      </c>
      <c r="J2563" s="32">
        <v/>
      </c>
      <c r="K2563" s="32">
        <f/>
        <v/>
      </c>
      <c r="L2563" s="32" t="s">
        <v/>
      </c>
      <c r="M2563" s="32" t="s">
        <v/>
      </c>
      <c r="N2563" s="32" t="s">
        <v>14210</v>
      </c>
      <!--$VAR_NUOVA_CELLA_PREZZI$-->
    </row>
    <row r="2564" spans="1:16" ht="10.5" customHeight="1" thickTop="1" thickBot="1">
      <c r="B2564" s="32" t="s">
        <v/>
      </c>
      <c r="C2564" s="23" t="s">
        <v/>
      </c>
      <c r="D2564" s="32" t="s">
        <v>14211</v>
      </c>
      <c r="E2564" s="32">
        <v/>
      </c>
      <c r="F2564" s="33">
        <v/>
      </c>
      <c r="G2564" s="34">
        <v/>
      </c>
      <c r="H2564" s="35">
        <v/>
      </c>
      <c r="I2564" s="36">
        <f>ROUND(SUM(I2560:I2563),2)</f>
        <v>10.00</v>
      </c>
      <c r="J2564" s="32">
        <v>254.68</v>
      </c>
      <c r="K2564" s="32">
        <f>ROUND(PRODUCT(I2564:J2564),2)</f>
        <v>2546.80</v>
      </c>
      <c r="L2564" s="32" t="s">
        <v/>
      </c>
      <c r="M2564" s="32" t="s">
        <v/>
      </c>
      <c r="N2564" s="32" t="s">
        <v/>
      </c>
      <!--$VAR_NUOVA_CELLA_PREZZI$-->
    </row>
    <row r="2565" spans="1:16" ht="10.5" customHeight="1" thickTop="1" thickBot="1">
      <c r="B2565" s="32" t="s">
        <v/>
      </c>
      <c r="C2565" s="23" t="s">
        <v/>
      </c>
      <c r="D2565" s="32" t="s">
        <v>14217</v>
      </c>
      <c r="E2565" s="32">
        <v/>
      </c>
      <c r="F2565" s="33">
        <v/>
      </c>
      <c r="G2565" s="34">
        <v/>
      </c>
      <c r="H2565" s="35">
        <v/>
      </c>
      <c r="I2565" s="36">
        <f/>
        <v/>
      </c>
      <c r="J2565" s="32">
        <v/>
      </c>
      <c r="K2565" s="32">
        <f/>
        <v/>
      </c>
      <c r="L2565" s="32" t="s">
        <v/>
      </c>
      <c r="M2565" s="32" t="s">
        <v/>
      </c>
      <c r="N2565" s="32" t="s">
        <v/>
      </c>
      <!--$VAR_NUOVA_CELLA_PREZZI$-->
    </row>
    <row r="2566" spans="1:16" ht="57.8333333333333" customHeight="1" thickTop="1" thickBot="1">
      <c r="B2566" s="32" t="s">
        <v>14218</v>
      </c>
      <c r="C2566" s="23" t="s">
        <v>14219</v>
      </c>
      <c r="D2566" s="62" t="s">
        <v>14220</v>
      </c>
      <c r="E2566" s="32">
        <v/>
      </c>
      <c r="F2566" s="33">
        <v/>
      </c>
      <c r="G2566" s="34">
        <v/>
      </c>
      <c r="H2566" s="35">
        <v/>
      </c>
      <c r="I2566" s="36">
        <f/>
        <v/>
      </c>
      <c r="J2566" s="32">
        <v/>
      </c>
      <c r="K2566" s="32">
        <f/>
        <v/>
      </c>
      <c r="L2566" s="32" t="s">
        <v/>
      </c>
      <c r="M2566" s="32" t="s">
        <v/>
      </c>
      <c r="N2566" s="32" t="s">
        <v/>
      </c>
      <!--$VAR_NUOVA_CELLA_PREZZI$-->
    </row>
    <row r="2567" spans="1:16" ht="10.5" customHeight="1" thickTop="1" thickBot="1">
      <c r="B2567" s="32" t="s">
        <v/>
      </c>
      <c r="C2567" s="23" t="s">
        <v/>
      </c>
      <c r="D2567" s="23" t="s">
        <v>14221</v>
      </c>
      <c r="E2567" s="32">
        <v/>
      </c>
      <c r="F2567" s="33">
        <v/>
      </c>
      <c r="G2567" s="34">
        <v/>
      </c>
      <c r="H2567" s="35">
        <v/>
      </c>
      <c r="I2567" s="36">
        <f/>
        <v/>
      </c>
      <c r="J2567" s="32">
        <v/>
      </c>
      <c r="K2567" s="32">
        <f/>
        <v/>
      </c>
      <c r="L2567" s="32" t="s">
        <v/>
      </c>
      <c r="M2567" s="32" t="s">
        <v/>
      </c>
      <c r="N2567" s="32" t="s">
        <v/>
      </c>
      <!--$VAR_NUOVA_CELLA_PREZZI$-->
    </row>
    <row r="2568" spans="1:16" ht="10.5" customHeight="1" thickTop="1" thickBot="1">
      <c r="B2568" s="32" t="s">
        <v/>
      </c>
      <c r="C2568" s="23" t="s">
        <v/>
      </c>
      <c r="D2568" s="23" t="s">
        <v>14222</v>
      </c>
      <c r="E2568" s="32">
        <v/>
      </c>
      <c r="F2568" s="33">
        <v/>
      </c>
      <c r="G2568" s="34">
        <v/>
      </c>
      <c r="H2568" s="35">
        <v/>
      </c>
      <c r="I2568" s="36">
        <f>ROUND(PRODUCT(E2568:H2568,694.75),2)</f>
        <v>694.75</v>
      </c>
      <c r="J2568" s="32">
        <v/>
      </c>
      <c r="K2568" s="32">
        <f/>
        <v/>
      </c>
      <c r="L2568" s="32" t="s">
        <v/>
      </c>
      <c r="M2568" s="32" t="s">
        <v/>
      </c>
      <c r="N2568" s="32" t="s">
        <v/>
      </c>
      <!--$VAR_NUOVA_CELLA_PREZZI$-->
    </row>
    <row r="2569" spans="1:16" ht="10.5" customHeight="1" thickTop="1" thickBot="1">
      <c r="B2569" s="32" t="s">
        <v/>
      </c>
      <c r="C2569" s="23" t="s">
        <v/>
      </c>
      <c r="D2569" s="23" t="s">
        <v>14229</v>
      </c>
      <c r="E2569" s="32">
        <v/>
      </c>
      <c r="F2569" s="33">
        <v/>
      </c>
      <c r="G2569" s="34">
        <v/>
      </c>
      <c r="H2569" s="35">
        <v/>
      </c>
      <c r="I2569" s="36">
        <f>ROUND(PRODUCT(E2569:H2569,176.00),2)</f>
        <v>176.00</v>
      </c>
      <c r="J2569" s="32">
        <v/>
      </c>
      <c r="K2569" s="32">
        <f/>
        <v/>
      </c>
      <c r="L2569" s="32" t="s">
        <v/>
      </c>
      <c r="M2569" s="32" t="s">
        <v/>
      </c>
      <c r="N2569" s="32" t="s">
        <v/>
      </c>
      <!--$VAR_NUOVA_CELLA_PREZZI$-->
    </row>
    <row r="2570" spans="1:16" ht="10.5" customHeight="1" thickTop="1" thickBot="1">
      <c r="B2570" s="32" t="s">
        <v/>
      </c>
      <c r="C2570" s="23" t="s">
        <v/>
      </c>
      <c r="D2570" s="32" t="s">
        <v/>
      </c>
      <c r="E2570" s="32">
        <v/>
      </c>
      <c r="F2570" s="33">
        <v/>
      </c>
      <c r="G2570" s="34">
        <v/>
      </c>
      <c r="H2570" s="35">
        <v/>
      </c>
      <c r="I2570" s="36">
        <f/>
        <v/>
      </c>
      <c r="J2570" s="32">
        <v/>
      </c>
      <c r="K2570" s="32">
        <f/>
        <v/>
      </c>
      <c r="L2570" s="32" t="s">
        <v/>
      </c>
      <c r="M2570" s="32" t="s">
        <v/>
      </c>
      <c r="N2570" s="32" t="s">
        <v>14236</v>
      </c>
      <!--$VAR_NUOVA_CELLA_PREZZI$-->
    </row>
    <row r="2571" spans="1:16" ht="10.5" customHeight="1" thickTop="1" thickBot="1">
      <c r="B2571" s="32" t="s">
        <v/>
      </c>
      <c r="C2571" s="23" t="s">
        <v/>
      </c>
      <c r="D2571" s="32" t="s">
        <v>14237</v>
      </c>
      <c r="E2571" s="32">
        <v/>
      </c>
      <c r="F2571" s="33">
        <v/>
      </c>
      <c r="G2571" s="34">
        <v/>
      </c>
      <c r="H2571" s="35">
        <v/>
      </c>
      <c r="I2571" s="36">
        <f>ROUND(SUM(I2567:I2570),2)</f>
        <v>870.75</v>
      </c>
      <c r="J2571" s="32">
        <v>173.19</v>
      </c>
      <c r="K2571" s="32">
        <f>ROUND(PRODUCT(I2571:J2571),2)</f>
        <v>150805.19</v>
      </c>
      <c r="L2571" s="32" t="s">
        <v/>
      </c>
      <c r="M2571" s="32" t="s">
        <v/>
      </c>
      <c r="N2571" s="32" t="s">
        <v/>
      </c>
      <!--$VAR_NUOVA_CELLA_PREZZI$-->
    </row>
    <row r="2572" spans="1:16" ht="10.5" customHeight="1" thickTop="1" thickBot="1">
      <c r="B2572" s="32" t="s">
        <v/>
      </c>
      <c r="C2572" s="23" t="s">
        <v/>
      </c>
      <c r="D2572" s="32" t="s">
        <v>14243</v>
      </c>
      <c r="E2572" s="32">
        <v/>
      </c>
      <c r="F2572" s="33">
        <v/>
      </c>
      <c r="G2572" s="34">
        <v/>
      </c>
      <c r="H2572" s="35">
        <v/>
      </c>
      <c r="I2572" s="36">
        <f/>
        <v/>
      </c>
      <c r="J2572" s="32">
        <v/>
      </c>
      <c r="K2572" s="32">
        <f/>
        <v/>
      </c>
      <c r="L2572" s="32" t="s">
        <v/>
      </c>
      <c r="M2572" s="32" t="s">
        <v/>
      </c>
      <c r="N2572" s="32" t="s">
        <v/>
      </c>
      <!--$VAR_NUOVA_CELLA_PREZZI$-->
    </row>
    <row r="2573" spans="1:16" ht="62.3333333333333" customHeight="1" thickTop="1" thickBot="1">
      <c r="B2573" s="32" t="s">
        <v>14244</v>
      </c>
      <c r="C2573" s="23" t="s">
        <v>14245</v>
      </c>
      <c r="D2573" s="62" t="s">
        <v>14246</v>
      </c>
      <c r="E2573" s="32">
        <v/>
      </c>
      <c r="F2573" s="33">
        <v/>
      </c>
      <c r="G2573" s="34">
        <v/>
      </c>
      <c r="H2573" s="35">
        <v/>
      </c>
      <c r="I2573" s="36">
        <f/>
        <v/>
      </c>
      <c r="J2573" s="32">
        <v/>
      </c>
      <c r="K2573" s="32">
        <f/>
        <v/>
      </c>
      <c r="L2573" s="32" t="s">
        <v/>
      </c>
      <c r="M2573" s="32" t="s">
        <v/>
      </c>
      <c r="N2573" s="32" t="s">
        <v/>
      </c>
      <!--$VAR_NUOVA_CELLA_PREZZI$-->
    </row>
    <row r="2574" spans="1:16" ht="10.5" customHeight="1" thickTop="1" thickBot="1">
      <c r="B2574" s="32" t="s">
        <v/>
      </c>
      <c r="C2574" s="23" t="s">
        <v/>
      </c>
      <c r="D2574" s="23" t="s">
        <v>14247</v>
      </c>
      <c r="E2574" s="32">
        <v/>
      </c>
      <c r="F2574" s="33">
        <v/>
      </c>
      <c r="G2574" s="34">
        <v/>
      </c>
      <c r="H2574" s="35">
        <v/>
      </c>
      <c r="I2574" s="36">
        <f/>
        <v/>
      </c>
      <c r="J2574" s="32">
        <v/>
      </c>
      <c r="K2574" s="32">
        <f/>
        <v/>
      </c>
      <c r="L2574" s="32" t="s">
        <v/>
      </c>
      <c r="M2574" s="32" t="s">
        <v/>
      </c>
      <c r="N2574" s="32" t="s">
        <v/>
      </c>
      <!--$VAR_NUOVA_CELLA_PREZZI$-->
    </row>
    <row r="2575" spans="1:16" ht="10.5" customHeight="1" thickTop="1" thickBot="1">
      <c r="B2575" s="32" t="s">
        <v/>
      </c>
      <c r="C2575" s="23" t="s">
        <v/>
      </c>
      <c r="D2575" s="23" t="s">
        <v>14248</v>
      </c>
      <c r="E2575" s="32">
        <v/>
      </c>
      <c r="F2575" s="33">
        <v/>
      </c>
      <c r="G2575" s="34">
        <v/>
      </c>
      <c r="H2575" s="35">
        <v>0</v>
      </c>
      <c r="I2575" s="36">
        <f>ROUND(PRODUCT(E2575:H2575),2)</f>
        <v>0.00</v>
      </c>
      <c r="J2575" s="32">
        <v/>
      </c>
      <c r="K2575" s="32">
        <f/>
        <v/>
      </c>
      <c r="L2575" s="32" t="s">
        <v/>
      </c>
      <c r="M2575" s="32" t="s">
        <v/>
      </c>
      <c r="N2575" s="32" t="s">
        <v/>
      </c>
      <!--$VAR_NUOVA_CELLA_PREZZI$-->
    </row>
    <row r="2576" spans="1:16" ht="10.5" customHeight="1" thickTop="1" thickBot="1">
      <c r="B2576" s="32" t="s">
        <v/>
      </c>
      <c r="C2576" s="23" t="s">
        <v/>
      </c>
      <c r="D2576" s="23" t="s">
        <v>14255</v>
      </c>
      <c r="E2576" s="32">
        <v>0.37</v>
      </c>
      <c r="F2576" s="33">
        <v/>
      </c>
      <c r="G2576" s="34">
        <v/>
      </c>
      <c r="H2576" s="35">
        <v/>
      </c>
      <c r="I2576" s="36">
        <f>ROUND(PRODUCT(E2576:H2576),2)</f>
        <v>0.37</v>
      </c>
      <c r="J2576" s="32">
        <v/>
      </c>
      <c r="K2576" s="32">
        <f/>
        <v/>
      </c>
      <c r="L2576" s="32" t="s">
        <v/>
      </c>
      <c r="M2576" s="32" t="s">
        <v/>
      </c>
      <c r="N2576" s="32" t="s">
        <v/>
      </c>
      <!--$VAR_NUOVA_CELLA_PREZZI$-->
    </row>
    <row r="2577" spans="1:16" ht="10.5" customHeight="1" thickTop="1" thickBot="1">
      <c r="B2577" s="32" t="s">
        <v/>
      </c>
      <c r="C2577" s="23" t="s">
        <v/>
      </c>
      <c r="D2577" s="23" t="s">
        <v>14262</v>
      </c>
      <c r="E2577" s="32">
        <v>0.61</v>
      </c>
      <c r="F2577" s="33">
        <v/>
      </c>
      <c r="G2577" s="34">
        <v/>
      </c>
      <c r="H2577" s="35">
        <v/>
      </c>
      <c r="I2577" s="36">
        <f>ROUND(PRODUCT(E2577:H2577),2)</f>
        <v>0.61</v>
      </c>
      <c r="J2577" s="32">
        <v/>
      </c>
      <c r="K2577" s="32">
        <f/>
        <v/>
      </c>
      <c r="L2577" s="32" t="s">
        <v/>
      </c>
      <c r="M2577" s="32" t="s">
        <v/>
      </c>
      <c r="N2577" s="32" t="s">
        <v/>
      </c>
      <!--$VAR_NUOVA_CELLA_PREZZI$-->
    </row>
    <row r="2578" spans="1:16" ht="10.5" customHeight="1" thickTop="1" thickBot="1">
      <c r="B2578" s="32" t="s">
        <v/>
      </c>
      <c r="C2578" s="23" t="s">
        <v/>
      </c>
      <c r="D2578" s="23" t="s">
        <v>14269</v>
      </c>
      <c r="E2578" s="32">
        <v>3.25</v>
      </c>
      <c r="F2578" s="33">
        <v/>
      </c>
      <c r="G2578" s="34">
        <v/>
      </c>
      <c r="H2578" s="35">
        <v/>
      </c>
      <c r="I2578" s="36">
        <f>ROUND(PRODUCT(E2578:H2578),2)</f>
        <v>3.25</v>
      </c>
      <c r="J2578" s="32">
        <v/>
      </c>
      <c r="K2578" s="32">
        <f/>
        <v/>
      </c>
      <c r="L2578" s="32" t="s">
        <v/>
      </c>
      <c r="M2578" s="32" t="s">
        <v/>
      </c>
      <c r="N2578" s="32" t="s">
        <v/>
      </c>
      <!--$VAR_NUOVA_CELLA_PREZZI$-->
    </row>
    <row r="2579" spans="1:16" ht="10.5" customHeight="1" thickTop="1" thickBot="1">
      <c r="B2579" s="32" t="s">
        <v/>
      </c>
      <c r="C2579" s="23" t="s">
        <v/>
      </c>
      <c r="D2579" s="23" t="s">
        <v>14276</v>
      </c>
      <c r="E2579" s="32">
        <v>1.35</v>
      </c>
      <c r="F2579" s="33">
        <v/>
      </c>
      <c r="G2579" s="34">
        <v/>
      </c>
      <c r="H2579" s="35">
        <v/>
      </c>
      <c r="I2579" s="36">
        <f>ROUND(PRODUCT(E2579:H2579),2)</f>
        <v>1.35</v>
      </c>
      <c r="J2579" s="32">
        <v/>
      </c>
      <c r="K2579" s="32">
        <f/>
        <v/>
      </c>
      <c r="L2579" s="32" t="s">
        <v/>
      </c>
      <c r="M2579" s="32" t="s">
        <v/>
      </c>
      <c r="N2579" s="32" t="s">
        <v/>
      </c>
      <!--$VAR_NUOVA_CELLA_PREZZI$-->
    </row>
    <row r="2580" spans="1:16" ht="10.5" customHeight="1" thickTop="1" thickBot="1">
      <c r="B2580" s="32" t="s">
        <v/>
      </c>
      <c r="C2580" s="23" t="s">
        <v/>
      </c>
      <c r="D2580" s="23" t="s">
        <v>14283</v>
      </c>
      <c r="E2580" s="32">
        <v>0.84</v>
      </c>
      <c r="F2580" s="33">
        <v/>
      </c>
      <c r="G2580" s="34">
        <v/>
      </c>
      <c r="H2580" s="35">
        <v/>
      </c>
      <c r="I2580" s="36">
        <f>ROUND(PRODUCT(E2580:H2580),2)</f>
        <v>0.84</v>
      </c>
      <c r="J2580" s="32">
        <v/>
      </c>
      <c r="K2580" s="32">
        <f/>
        <v/>
      </c>
      <c r="L2580" s="32" t="s">
        <v/>
      </c>
      <c r="M2580" s="32" t="s">
        <v/>
      </c>
      <c r="N2580" s="32" t="s">
        <v/>
      </c>
      <!--$VAR_NUOVA_CELLA_PREZZI$-->
    </row>
    <row r="2581" spans="1:16" ht="10.5" customHeight="1" thickTop="1" thickBot="1">
      <c r="B2581" s="32" t="s">
        <v/>
      </c>
      <c r="C2581" s="23" t="s">
        <v/>
      </c>
      <c r="D2581" s="23" t="s">
        <v>14290</v>
      </c>
      <c r="E2581" s="32">
        <v>0.33</v>
      </c>
      <c r="F2581" s="33">
        <v/>
      </c>
      <c r="G2581" s="34">
        <v/>
      </c>
      <c r="H2581" s="35">
        <v/>
      </c>
      <c r="I2581" s="36">
        <f>ROUND(PRODUCT(E2581:H2581),2)</f>
        <v>0.33</v>
      </c>
      <c r="J2581" s="32">
        <v/>
      </c>
      <c r="K2581" s="32">
        <f/>
        <v/>
      </c>
      <c r="L2581" s="32" t="s">
        <v/>
      </c>
      <c r="M2581" s="32" t="s">
        <v/>
      </c>
      <c r="N2581" s="32" t="s">
        <v/>
      </c>
      <!--$VAR_NUOVA_CELLA_PREZZI$-->
    </row>
    <row r="2582" spans="1:16" ht="10.5" customHeight="1" thickTop="1" thickBot="1">
      <c r="B2582" s="32" t="s">
        <v/>
      </c>
      <c r="C2582" s="23" t="s">
        <v/>
      </c>
      <c r="D2582" s="23" t="s">
        <v>14297</v>
      </c>
      <c r="E2582" s="32">
        <v>0.91</v>
      </c>
      <c r="F2582" s="33">
        <v/>
      </c>
      <c r="G2582" s="34">
        <v/>
      </c>
      <c r="H2582" s="35">
        <v/>
      </c>
      <c r="I2582" s="36">
        <f>ROUND(PRODUCT(E2582:H2582),2)</f>
        <v>0.91</v>
      </c>
      <c r="J2582" s="32">
        <v/>
      </c>
      <c r="K2582" s="32">
        <f/>
        <v/>
      </c>
      <c r="L2582" s="32" t="s">
        <v/>
      </c>
      <c r="M2582" s="32" t="s">
        <v/>
      </c>
      <c r="N2582" s="32" t="s">
        <v/>
      </c>
      <!--$VAR_NUOVA_CELLA_PREZZI$-->
    </row>
    <row r="2583" spans="1:16" ht="10.5" customHeight="1" thickTop="1" thickBot="1">
      <c r="B2583" s="32" t="s">
        <v/>
      </c>
      <c r="C2583" s="23" t="s">
        <v/>
      </c>
      <c r="D2583" s="23" t="s">
        <v>14304</v>
      </c>
      <c r="E2583" s="32">
        <v/>
      </c>
      <c r="F2583" s="33">
        <v/>
      </c>
      <c r="G2583" s="34">
        <v/>
      </c>
      <c r="H2583" s="35">
        <v>0</v>
      </c>
      <c r="I2583" s="36">
        <f>ROUND(PRODUCT(E2583:H2583),2)</f>
        <v>0.00</v>
      </c>
      <c r="J2583" s="32">
        <v/>
      </c>
      <c r="K2583" s="32">
        <f/>
        <v/>
      </c>
      <c r="L2583" s="32" t="s">
        <v/>
      </c>
      <c r="M2583" s="32" t="s">
        <v/>
      </c>
      <c r="N2583" s="32" t="s">
        <v/>
      </c>
      <!--$VAR_NUOVA_CELLA_PREZZI$-->
    </row>
    <row r="2584" spans="1:16" ht="10.5" customHeight="1" thickTop="1" thickBot="1">
      <c r="B2584" s="32" t="s">
        <v/>
      </c>
      <c r="C2584" s="23" t="s">
        <v/>
      </c>
      <c r="D2584" s="23" t="s">
        <v>14311</v>
      </c>
      <c r="E2584" s="32">
        <v>1.13</v>
      </c>
      <c r="F2584" s="33">
        <v/>
      </c>
      <c r="G2584" s="34">
        <v/>
      </c>
      <c r="H2584" s="35">
        <v/>
      </c>
      <c r="I2584" s="36">
        <f>ROUND(PRODUCT(E2584:H2584),2)</f>
        <v>1.13</v>
      </c>
      <c r="J2584" s="32">
        <v/>
      </c>
      <c r="K2584" s="32">
        <f/>
        <v/>
      </c>
      <c r="L2584" s="32" t="s">
        <v/>
      </c>
      <c r="M2584" s="32" t="s">
        <v/>
      </c>
      <c r="N2584" s="32" t="s">
        <v/>
      </c>
      <!--$VAR_NUOVA_CELLA_PREZZI$-->
    </row>
    <row r="2585" spans="1:16" ht="10.5" customHeight="1" thickTop="1" thickBot="1">
      <c r="B2585" s="32" t="s">
        <v/>
      </c>
      <c r="C2585" s="23" t="s">
        <v/>
      </c>
      <c r="D2585" s="23" t="s">
        <v>14318</v>
      </c>
      <c r="E2585" s="32">
        <v>0.68</v>
      </c>
      <c r="F2585" s="33">
        <v/>
      </c>
      <c r="G2585" s="34">
        <v/>
      </c>
      <c r="H2585" s="35">
        <v/>
      </c>
      <c r="I2585" s="36">
        <f>ROUND(PRODUCT(E2585:H2585),2)</f>
        <v>0.68</v>
      </c>
      <c r="J2585" s="32">
        <v/>
      </c>
      <c r="K2585" s="32">
        <f/>
        <v/>
      </c>
      <c r="L2585" s="32" t="s">
        <v/>
      </c>
      <c r="M2585" s="32" t="s">
        <v/>
      </c>
      <c r="N2585" s="32" t="s">
        <v/>
      </c>
      <!--$VAR_NUOVA_CELLA_PREZZI$-->
    </row>
    <row r="2586" spans="1:16" ht="10.5" customHeight="1" thickTop="1" thickBot="1">
      <c r="B2586" s="32" t="s">
        <v/>
      </c>
      <c r="C2586" s="23" t="s">
        <v/>
      </c>
      <c r="D2586" s="23" t="s">
        <v>14325</v>
      </c>
      <c r="E2586" s="32">
        <v>1.56</v>
      </c>
      <c r="F2586" s="33">
        <v/>
      </c>
      <c r="G2586" s="34">
        <v/>
      </c>
      <c r="H2586" s="35">
        <v/>
      </c>
      <c r="I2586" s="36">
        <f>ROUND(PRODUCT(E2586:H2586),2)</f>
        <v>1.56</v>
      </c>
      <c r="J2586" s="32">
        <v/>
      </c>
      <c r="K2586" s="32">
        <f/>
        <v/>
      </c>
      <c r="L2586" s="32" t="s">
        <v/>
      </c>
      <c r="M2586" s="32" t="s">
        <v/>
      </c>
      <c r="N2586" s="32" t="s">
        <v/>
      </c>
      <!--$VAR_NUOVA_CELLA_PREZZI$-->
    </row>
    <row r="2587" spans="1:16" ht="10.5" customHeight="1" thickTop="1" thickBot="1">
      <c r="B2587" s="32" t="s">
        <v/>
      </c>
      <c r="C2587" s="23" t="s">
        <v/>
      </c>
      <c r="D2587" s="23" t="s">
        <v>14332</v>
      </c>
      <c r="E2587" s="32">
        <v>2.44</v>
      </c>
      <c r="F2587" s="33">
        <v/>
      </c>
      <c r="G2587" s="34">
        <v/>
      </c>
      <c r="H2587" s="35">
        <v/>
      </c>
      <c r="I2587" s="36">
        <f>ROUND(PRODUCT(E2587:H2587),2)</f>
        <v>2.44</v>
      </c>
      <c r="J2587" s="32">
        <v/>
      </c>
      <c r="K2587" s="32">
        <f/>
        <v/>
      </c>
      <c r="L2587" s="32" t="s">
        <v/>
      </c>
      <c r="M2587" s="32" t="s">
        <v/>
      </c>
      <c r="N2587" s="32" t="s">
        <v/>
      </c>
      <!--$VAR_NUOVA_CELLA_PREZZI$-->
    </row>
    <row r="2588" spans="1:16" ht="10.5" customHeight="1" thickTop="1" thickBot="1">
      <c r="B2588" s="32" t="s">
        <v/>
      </c>
      <c r="C2588" s="23" t="s">
        <v/>
      </c>
      <c r="D2588" s="23" t="s">
        <v>14339</v>
      </c>
      <c r="E2588" s="32">
        <v>0.63</v>
      </c>
      <c r="F2588" s="33">
        <v/>
      </c>
      <c r="G2588" s="34">
        <v/>
      </c>
      <c r="H2588" s="35">
        <v/>
      </c>
      <c r="I2588" s="36">
        <f>ROUND(PRODUCT(E2588:H2588),2)</f>
        <v>0.63</v>
      </c>
      <c r="J2588" s="32">
        <v/>
      </c>
      <c r="K2588" s="32">
        <f/>
        <v/>
      </c>
      <c r="L2588" s="32" t="s">
        <v/>
      </c>
      <c r="M2588" s="32" t="s">
        <v/>
      </c>
      <c r="N2588" s="32" t="s">
        <v/>
      </c>
      <!--$VAR_NUOVA_CELLA_PREZZI$-->
    </row>
    <row r="2589" spans="1:16" ht="10.5" customHeight="1" thickTop="1" thickBot="1">
      <c r="B2589" s="32" t="s">
        <v/>
      </c>
      <c r="C2589" s="23" t="s">
        <v/>
      </c>
      <c r="D2589" s="23" t="s">
        <v>14346</v>
      </c>
      <c r="E2589" s="32">
        <v>1.32</v>
      </c>
      <c r="F2589" s="33">
        <v/>
      </c>
      <c r="G2589" s="34">
        <v/>
      </c>
      <c r="H2589" s="35">
        <v/>
      </c>
      <c r="I2589" s="36">
        <f>ROUND(PRODUCT(E2589:H2589),2)</f>
        <v>1.32</v>
      </c>
      <c r="J2589" s="32">
        <v/>
      </c>
      <c r="K2589" s="32">
        <f/>
        <v/>
      </c>
      <c r="L2589" s="32" t="s">
        <v/>
      </c>
      <c r="M2589" s="32" t="s">
        <v/>
      </c>
      <c r="N2589" s="32" t="s">
        <v/>
      </c>
      <!--$VAR_NUOVA_CELLA_PREZZI$-->
    </row>
    <row r="2590" spans="1:16" ht="10.5" customHeight="1" thickTop="1" thickBot="1">
      <c r="B2590" s="32" t="s">
        <v/>
      </c>
      <c r="C2590" s="23" t="s">
        <v/>
      </c>
      <c r="D2590" s="23" t="s">
        <v>14353</v>
      </c>
      <c r="E2590" s="32">
        <v>2.39</v>
      </c>
      <c r="F2590" s="33">
        <v/>
      </c>
      <c r="G2590" s="34">
        <v/>
      </c>
      <c r="H2590" s="35">
        <v/>
      </c>
      <c r="I2590" s="36">
        <f>ROUND(PRODUCT(E2590:H2590),2)</f>
        <v>2.39</v>
      </c>
      <c r="J2590" s="32">
        <v/>
      </c>
      <c r="K2590" s="32">
        <f/>
        <v/>
      </c>
      <c r="L2590" s="32" t="s">
        <v/>
      </c>
      <c r="M2590" s="32" t="s">
        <v/>
      </c>
      <c r="N2590" s="32" t="s">
        <v/>
      </c>
      <!--$VAR_NUOVA_CELLA_PREZZI$-->
    </row>
    <row r="2591" spans="1:16" ht="10.5" customHeight="1" thickTop="1" thickBot="1">
      <c r="B2591" s="32" t="s">
        <v/>
      </c>
      <c r="C2591" s="23" t="s">
        <v/>
      </c>
      <c r="D2591" s="23" t="s">
        <v>14360</v>
      </c>
      <c r="E2591" s="32">
        <v>0.71</v>
      </c>
      <c r="F2591" s="33">
        <v/>
      </c>
      <c r="G2591" s="34">
        <v/>
      </c>
      <c r="H2591" s="35">
        <v/>
      </c>
      <c r="I2591" s="36">
        <f>ROUND(PRODUCT(E2591:H2591),2)</f>
        <v>0.71</v>
      </c>
      <c r="J2591" s="32">
        <v/>
      </c>
      <c r="K2591" s="32">
        <f/>
        <v/>
      </c>
      <c r="L2591" s="32" t="s">
        <v/>
      </c>
      <c r="M2591" s="32" t="s">
        <v/>
      </c>
      <c r="N2591" s="32" t="s">
        <v/>
      </c>
      <!--$VAR_NUOVA_CELLA_PREZZI$-->
    </row>
    <row r="2592" spans="1:16" ht="10.5" customHeight="1" thickTop="1" thickBot="1">
      <c r="B2592" s="32" t="s">
        <v/>
      </c>
      <c r="C2592" s="23" t="s">
        <v/>
      </c>
      <c r="D2592" s="23" t="s">
        <v>14367</v>
      </c>
      <c r="E2592" s="32">
        <v>1.27</v>
      </c>
      <c r="F2592" s="33">
        <v/>
      </c>
      <c r="G2592" s="34">
        <v/>
      </c>
      <c r="H2592" s="35">
        <v/>
      </c>
      <c r="I2592" s="36">
        <f>ROUND(PRODUCT(E2592:H2592),2)</f>
        <v>1.27</v>
      </c>
      <c r="J2592" s="32">
        <v/>
      </c>
      <c r="K2592" s="32">
        <f/>
        <v/>
      </c>
      <c r="L2592" s="32" t="s">
        <v/>
      </c>
      <c r="M2592" s="32" t="s">
        <v/>
      </c>
      <c r="N2592" s="32" t="s">
        <v/>
      </c>
      <!--$VAR_NUOVA_CELLA_PREZZI$-->
    </row>
    <row r="2593" spans="1:16" ht="10.5" customHeight="1" thickTop="1" thickBot="1">
      <c r="B2593" s="32" t="s">
        <v/>
      </c>
      <c r="C2593" s="23" t="s">
        <v/>
      </c>
      <c r="D2593" s="23" t="s">
        <v>14374</v>
      </c>
      <c r="E2593" s="32">
        <v>0.05</v>
      </c>
      <c r="F2593" s="33">
        <v/>
      </c>
      <c r="G2593" s="34">
        <v/>
      </c>
      <c r="H2593" s="35">
        <v/>
      </c>
      <c r="I2593" s="36">
        <f>ROUND(PRODUCT(E2593:H2593),2)</f>
        <v>0.05</v>
      </c>
      <c r="J2593" s="32">
        <v/>
      </c>
      <c r="K2593" s="32">
        <f/>
        <v/>
      </c>
      <c r="L2593" s="32" t="s">
        <v/>
      </c>
      <c r="M2593" s="32" t="s">
        <v/>
      </c>
      <c r="N2593" s="32" t="s">
        <v/>
      </c>
      <!--$VAR_NUOVA_CELLA_PREZZI$-->
    </row>
    <row r="2594" spans="1:16" ht="10.5" customHeight="1" thickTop="1" thickBot="1">
      <c r="B2594" s="32" t="s">
        <v/>
      </c>
      <c r="C2594" s="23" t="s">
        <v/>
      </c>
      <c r="D2594" s="23" t="s">
        <v>14381</v>
      </c>
      <c r="E2594" s="32">
        <v>3.91</v>
      </c>
      <c r="F2594" s="33">
        <v/>
      </c>
      <c r="G2594" s="34">
        <v/>
      </c>
      <c r="H2594" s="35">
        <v/>
      </c>
      <c r="I2594" s="36">
        <f>ROUND(PRODUCT(E2594:H2594),2)</f>
        <v>3.91</v>
      </c>
      <c r="J2594" s="32">
        <v/>
      </c>
      <c r="K2594" s="32">
        <f/>
        <v/>
      </c>
      <c r="L2594" s="32" t="s">
        <v/>
      </c>
      <c r="M2594" s="32" t="s">
        <v/>
      </c>
      <c r="N2594" s="32" t="s">
        <v/>
      </c>
      <!--$VAR_NUOVA_CELLA_PREZZI$-->
    </row>
    <row r="2595" spans="1:16" ht="10.5" customHeight="1" thickTop="1" thickBot="1">
      <c r="B2595" s="32" t="s">
        <v/>
      </c>
      <c r="C2595" s="23" t="s">
        <v/>
      </c>
      <c r="D2595" s="23" t="s">
        <v>14388</v>
      </c>
      <c r="E2595" s="32">
        <v>0.73</v>
      </c>
      <c r="F2595" s="33">
        <v/>
      </c>
      <c r="G2595" s="34">
        <v/>
      </c>
      <c r="H2595" s="35">
        <v/>
      </c>
      <c r="I2595" s="36">
        <f>ROUND(PRODUCT(E2595:H2595),2)</f>
        <v>0.73</v>
      </c>
      <c r="J2595" s="32">
        <v/>
      </c>
      <c r="K2595" s="32">
        <f/>
        <v/>
      </c>
      <c r="L2595" s="32" t="s">
        <v/>
      </c>
      <c r="M2595" s="32" t="s">
        <v/>
      </c>
      <c r="N2595" s="32" t="s">
        <v/>
      </c>
      <!--$VAR_NUOVA_CELLA_PREZZI$-->
    </row>
    <row r="2596" spans="1:16" ht="10.5" customHeight="1" thickTop="1" thickBot="1">
      <c r="B2596" s="32" t="s">
        <v/>
      </c>
      <c r="C2596" s="23" t="s">
        <v/>
      </c>
      <c r="D2596" s="23" t="s">
        <v>14395</v>
      </c>
      <c r="E2596" s="32">
        <v>0.65</v>
      </c>
      <c r="F2596" s="33">
        <v/>
      </c>
      <c r="G2596" s="34">
        <v/>
      </c>
      <c r="H2596" s="35">
        <v/>
      </c>
      <c r="I2596" s="36">
        <f>ROUND(PRODUCT(E2596:H2596),2)</f>
        <v>0.65</v>
      </c>
      <c r="J2596" s="32">
        <v/>
      </c>
      <c r="K2596" s="32">
        <f/>
        <v/>
      </c>
      <c r="L2596" s="32" t="s">
        <v/>
      </c>
      <c r="M2596" s="32" t="s">
        <v/>
      </c>
      <c r="N2596" s="32" t="s">
        <v/>
      </c>
      <!--$VAR_NUOVA_CELLA_PREZZI$-->
    </row>
    <row r="2597" spans="1:16" ht="10.5" customHeight="1" thickTop="1" thickBot="1">
      <c r="B2597" s="32" t="s">
        <v/>
      </c>
      <c r="C2597" s="23" t="s">
        <v/>
      </c>
      <c r="D2597" s="23" t="s">
        <v>14402</v>
      </c>
      <c r="E2597" s="32">
        <v>10.85</v>
      </c>
      <c r="F2597" s="33">
        <v/>
      </c>
      <c r="G2597" s="34">
        <v/>
      </c>
      <c r="H2597" s="35">
        <v/>
      </c>
      <c r="I2597" s="36">
        <f>ROUND(PRODUCT(E2597:H2597),2)</f>
        <v>10.85</v>
      </c>
      <c r="J2597" s="32">
        <v/>
      </c>
      <c r="K2597" s="32">
        <f/>
        <v/>
      </c>
      <c r="L2597" s="32" t="s">
        <v/>
      </c>
      <c r="M2597" s="32" t="s">
        <v/>
      </c>
      <c r="N2597" s="32" t="s">
        <v/>
      </c>
      <!--$VAR_NUOVA_CELLA_PREZZI$-->
    </row>
    <row r="2598" spans="1:16" ht="10.5" customHeight="1" thickTop="1" thickBot="1">
      <c r="B2598" s="32" t="s">
        <v/>
      </c>
      <c r="C2598" s="23" t="s">
        <v/>
      </c>
      <c r="D2598" s="23" t="s">
        <v>14409</v>
      </c>
      <c r="E2598" s="32">
        <v>1.04</v>
      </c>
      <c r="F2598" s="33">
        <v/>
      </c>
      <c r="G2598" s="34">
        <v/>
      </c>
      <c r="H2598" s="35">
        <v/>
      </c>
      <c r="I2598" s="36">
        <f>ROUND(PRODUCT(E2598:H2598),2)</f>
        <v>1.04</v>
      </c>
      <c r="J2598" s="32">
        <v/>
      </c>
      <c r="K2598" s="32">
        <f/>
        <v/>
      </c>
      <c r="L2598" s="32" t="s">
        <v/>
      </c>
      <c r="M2598" s="32" t="s">
        <v/>
      </c>
      <c r="N2598" s="32" t="s">
        <v/>
      </c>
      <!--$VAR_NUOVA_CELLA_PREZZI$-->
    </row>
    <row r="2599" spans="1:16" ht="10.5" customHeight="1" thickTop="1" thickBot="1">
      <c r="B2599" s="32" t="s">
        <v/>
      </c>
      <c r="C2599" s="23" t="s">
        <v/>
      </c>
      <c r="D2599" s="23" t="s">
        <v>14416</v>
      </c>
      <c r="E2599" s="32">
        <v>4.84</v>
      </c>
      <c r="F2599" s="33">
        <v/>
      </c>
      <c r="G2599" s="34">
        <v/>
      </c>
      <c r="H2599" s="35">
        <v/>
      </c>
      <c r="I2599" s="36">
        <f>ROUND(PRODUCT(E2599:H2599),2)</f>
        <v>4.84</v>
      </c>
      <c r="J2599" s="32">
        <v/>
      </c>
      <c r="K2599" s="32">
        <f/>
        <v/>
      </c>
      <c r="L2599" s="32" t="s">
        <v/>
      </c>
      <c r="M2599" s="32" t="s">
        <v/>
      </c>
      <c r="N2599" s="32" t="s">
        <v/>
      </c>
      <!--$VAR_NUOVA_CELLA_PREZZI$-->
    </row>
    <row r="2600" spans="1:16" ht="10.5" customHeight="1" thickTop="1" thickBot="1">
      <c r="B2600" s="32" t="s">
        <v/>
      </c>
      <c r="C2600" s="23" t="s">
        <v/>
      </c>
      <c r="D2600" s="23" t="s">
        <v>14423</v>
      </c>
      <c r="E2600" s="32">
        <v>1.73</v>
      </c>
      <c r="F2600" s="33">
        <v/>
      </c>
      <c r="G2600" s="34">
        <v/>
      </c>
      <c r="H2600" s="35">
        <v/>
      </c>
      <c r="I2600" s="36">
        <f>ROUND(PRODUCT(E2600:H2600),2)</f>
        <v>1.73</v>
      </c>
      <c r="J2600" s="32">
        <v/>
      </c>
      <c r="K2600" s="32">
        <f/>
        <v/>
      </c>
      <c r="L2600" s="32" t="s">
        <v/>
      </c>
      <c r="M2600" s="32" t="s">
        <v/>
      </c>
      <c r="N2600" s="32" t="s">
        <v/>
      </c>
      <!--$VAR_NUOVA_CELLA_PREZZI$-->
    </row>
    <row r="2601" spans="1:16" ht="10.5" customHeight="1" thickTop="1" thickBot="1">
      <c r="B2601" s="32" t="s">
        <v/>
      </c>
      <c r="C2601" s="23" t="s">
        <v/>
      </c>
      <c r="D2601" s="23" t="s">
        <v>14430</v>
      </c>
      <c r="E2601" s="32">
        <v>1.13</v>
      </c>
      <c r="F2601" s="33">
        <v/>
      </c>
      <c r="G2601" s="34">
        <v/>
      </c>
      <c r="H2601" s="35">
        <v/>
      </c>
      <c r="I2601" s="36">
        <f>ROUND(PRODUCT(E2601:H2601),2)</f>
        <v>1.13</v>
      </c>
      <c r="J2601" s="32">
        <v/>
      </c>
      <c r="K2601" s="32">
        <f/>
        <v/>
      </c>
      <c r="L2601" s="32" t="s">
        <v/>
      </c>
      <c r="M2601" s="32" t="s">
        <v/>
      </c>
      <c r="N2601" s="32" t="s">
        <v/>
      </c>
      <!--$VAR_NUOVA_CELLA_PREZZI$-->
    </row>
    <row r="2602" spans="1:16" ht="10.5" customHeight="1" thickTop="1" thickBot="1">
      <c r="B2602" s="32" t="s">
        <v/>
      </c>
      <c r="C2602" s="23" t="s">
        <v/>
      </c>
      <c r="D2602" s="23" t="s">
        <v>14437</v>
      </c>
      <c r="E2602" s="32">
        <v>3.14</v>
      </c>
      <c r="F2602" s="33">
        <v/>
      </c>
      <c r="G2602" s="34">
        <v/>
      </c>
      <c r="H2602" s="35">
        <v/>
      </c>
      <c r="I2602" s="36">
        <f>ROUND(PRODUCT(E2602:H2602),2)</f>
        <v>3.14</v>
      </c>
      <c r="J2602" s="32">
        <v/>
      </c>
      <c r="K2602" s="32">
        <f/>
        <v/>
      </c>
      <c r="L2602" s="32" t="s">
        <v/>
      </c>
      <c r="M2602" s="32" t="s">
        <v/>
      </c>
      <c r="N2602" s="32" t="s">
        <v/>
      </c>
      <!--$VAR_NUOVA_CELLA_PREZZI$-->
    </row>
    <row r="2603" spans="1:16" ht="10.5" customHeight="1" thickTop="1" thickBot="1">
      <c r="B2603" s="32" t="s">
        <v/>
      </c>
      <c r="C2603" s="23" t="s">
        <v/>
      </c>
      <c r="D2603" s="23" t="s">
        <v>14444</v>
      </c>
      <c r="E2603" s="32">
        <v>0.63</v>
      </c>
      <c r="F2603" s="33">
        <v/>
      </c>
      <c r="G2603" s="34">
        <v/>
      </c>
      <c r="H2603" s="35">
        <v/>
      </c>
      <c r="I2603" s="36">
        <f>ROUND(PRODUCT(E2603:H2603),2)</f>
        <v>0.63</v>
      </c>
      <c r="J2603" s="32">
        <v/>
      </c>
      <c r="K2603" s="32">
        <f/>
        <v/>
      </c>
      <c r="L2603" s="32" t="s">
        <v/>
      </c>
      <c r="M2603" s="32" t="s">
        <v/>
      </c>
      <c r="N2603" s="32" t="s">
        <v/>
      </c>
      <!--$VAR_NUOVA_CELLA_PREZZI$-->
    </row>
    <row r="2604" spans="1:16" ht="10.5" customHeight="1" thickTop="1" thickBot="1">
      <c r="B2604" s="32" t="s">
        <v/>
      </c>
      <c r="C2604" s="23" t="s">
        <v/>
      </c>
      <c r="D2604" s="23" t="s">
        <v>14451</v>
      </c>
      <c r="E2604" s="32">
        <v>1.28</v>
      </c>
      <c r="F2604" s="33">
        <v/>
      </c>
      <c r="G2604" s="34">
        <v/>
      </c>
      <c r="H2604" s="35">
        <v/>
      </c>
      <c r="I2604" s="36">
        <f>ROUND(PRODUCT(E2604:H2604),2)</f>
        <v>1.28</v>
      </c>
      <c r="J2604" s="32">
        <v/>
      </c>
      <c r="K2604" s="32">
        <f/>
        <v/>
      </c>
      <c r="L2604" s="32" t="s">
        <v/>
      </c>
      <c r="M2604" s="32" t="s">
        <v/>
      </c>
      <c r="N2604" s="32" t="s">
        <v/>
      </c>
      <!--$VAR_NUOVA_CELLA_PREZZI$-->
    </row>
    <row r="2605" spans="1:16" ht="10.5" customHeight="1" thickTop="1" thickBot="1">
      <c r="B2605" s="32" t="s">
        <v/>
      </c>
      <c r="C2605" s="23" t="s">
        <v/>
      </c>
      <c r="D2605" s="23" t="s">
        <v>14458</v>
      </c>
      <c r="E2605" s="32">
        <v>7.29</v>
      </c>
      <c r="F2605" s="33">
        <v/>
      </c>
      <c r="G2605" s="34">
        <v/>
      </c>
      <c r="H2605" s="35">
        <v/>
      </c>
      <c r="I2605" s="36">
        <f>ROUND(PRODUCT(E2605:H2605),2)</f>
        <v>7.29</v>
      </c>
      <c r="J2605" s="32">
        <v/>
      </c>
      <c r="K2605" s="32">
        <f/>
        <v/>
      </c>
      <c r="L2605" s="32" t="s">
        <v/>
      </c>
      <c r="M2605" s="32" t="s">
        <v/>
      </c>
      <c r="N2605" s="32" t="s">
        <v/>
      </c>
      <!--$VAR_NUOVA_CELLA_PREZZI$-->
    </row>
    <row r="2606" spans="1:16" ht="10.5" customHeight="1" thickTop="1" thickBot="1">
      <c r="B2606" s="32" t="s">
        <v/>
      </c>
      <c r="C2606" s="23" t="s">
        <v/>
      </c>
      <c r="D2606" s="23" t="s">
        <v>14465</v>
      </c>
      <c r="E2606" s="32">
        <v>0.13</v>
      </c>
      <c r="F2606" s="33">
        <v/>
      </c>
      <c r="G2606" s="34">
        <v/>
      </c>
      <c r="H2606" s="35">
        <v/>
      </c>
      <c r="I2606" s="36">
        <f>ROUND(PRODUCT(E2606:H2606),2)</f>
        <v>0.13</v>
      </c>
      <c r="J2606" s="32">
        <v/>
      </c>
      <c r="K2606" s="32">
        <f/>
        <v/>
      </c>
      <c r="L2606" s="32" t="s">
        <v/>
      </c>
      <c r="M2606" s="32" t="s">
        <v/>
      </c>
      <c r="N2606" s="32" t="s">
        <v/>
      </c>
      <!--$VAR_NUOVA_CELLA_PREZZI$-->
    </row>
    <row r="2607" spans="1:16" ht="10.5" customHeight="1" thickTop="1" thickBot="1">
      <c r="B2607" s="32" t="s">
        <v/>
      </c>
      <c r="C2607" s="23" t="s">
        <v/>
      </c>
      <c r="D2607" s="23" t="s">
        <v>14472</v>
      </c>
      <c r="E2607" s="32">
        <v>1.15</v>
      </c>
      <c r="F2607" s="33">
        <v/>
      </c>
      <c r="G2607" s="34">
        <v/>
      </c>
      <c r="H2607" s="35">
        <v/>
      </c>
      <c r="I2607" s="36">
        <f>ROUND(PRODUCT(E2607:H2607),2)</f>
        <v>1.15</v>
      </c>
      <c r="J2607" s="32">
        <v/>
      </c>
      <c r="K2607" s="32">
        <f/>
        <v/>
      </c>
      <c r="L2607" s="32" t="s">
        <v/>
      </c>
      <c r="M2607" s="32" t="s">
        <v/>
      </c>
      <c r="N2607" s="32" t="s">
        <v/>
      </c>
      <!--$VAR_NUOVA_CELLA_PREZZI$-->
    </row>
    <row r="2608" spans="1:16" ht="10.5" customHeight="1" thickTop="1" thickBot="1">
      <c r="B2608" s="32" t="s">
        <v/>
      </c>
      <c r="C2608" s="23" t="s">
        <v/>
      </c>
      <c r="D2608" s="23" t="s">
        <v>14479</v>
      </c>
      <c r="E2608" s="32">
        <v>3.46</v>
      </c>
      <c r="F2608" s="33">
        <v/>
      </c>
      <c r="G2608" s="34">
        <v/>
      </c>
      <c r="H2608" s="35">
        <v/>
      </c>
      <c r="I2608" s="36">
        <f>ROUND(PRODUCT(E2608:H2608),2)</f>
        <v>3.46</v>
      </c>
      <c r="J2608" s="32">
        <v/>
      </c>
      <c r="K2608" s="32">
        <f/>
        <v/>
      </c>
      <c r="L2608" s="32" t="s">
        <v/>
      </c>
      <c r="M2608" s="32" t="s">
        <v/>
      </c>
      <c r="N2608" s="32" t="s">
        <v/>
      </c>
      <!--$VAR_NUOVA_CELLA_PREZZI$-->
    </row>
    <row r="2609" spans="1:16" ht="10.5" customHeight="1" thickTop="1" thickBot="1">
      <c r="B2609" s="32" t="s">
        <v/>
      </c>
      <c r="C2609" s="23" t="s">
        <v/>
      </c>
      <c r="D2609" s="23" t="s">
        <v>14486</v>
      </c>
      <c r="E2609" s="32">
        <v>2.85</v>
      </c>
      <c r="F2609" s="33">
        <v/>
      </c>
      <c r="G2609" s="34">
        <v/>
      </c>
      <c r="H2609" s="35">
        <v/>
      </c>
      <c r="I2609" s="36">
        <f>ROUND(PRODUCT(E2609:H2609),2)</f>
        <v>2.85</v>
      </c>
      <c r="J2609" s="32">
        <v/>
      </c>
      <c r="K2609" s="32">
        <f/>
        <v/>
      </c>
      <c r="L2609" s="32" t="s">
        <v/>
      </c>
      <c r="M2609" s="32" t="s">
        <v/>
      </c>
      <c r="N2609" s="32" t="s">
        <v/>
      </c>
      <!--$VAR_NUOVA_CELLA_PREZZI$-->
    </row>
    <row r="2610" spans="1:16" ht="10.5" customHeight="1" thickTop="1" thickBot="1">
      <c r="B2610" s="32" t="s">
        <v/>
      </c>
      <c r="C2610" s="23" t="s">
        <v/>
      </c>
      <c r="D2610" s="23" t="s">
        <v>14493</v>
      </c>
      <c r="E2610" s="32">
        <v>2.21</v>
      </c>
      <c r="F2610" s="33">
        <v/>
      </c>
      <c r="G2610" s="34">
        <v/>
      </c>
      <c r="H2610" s="35">
        <v/>
      </c>
      <c r="I2610" s="36">
        <f>ROUND(PRODUCT(E2610:H2610),2)</f>
        <v>2.21</v>
      </c>
      <c r="J2610" s="32">
        <v/>
      </c>
      <c r="K2610" s="32">
        <f/>
        <v/>
      </c>
      <c r="L2610" s="32" t="s">
        <v/>
      </c>
      <c r="M2610" s="32" t="s">
        <v/>
      </c>
      <c r="N2610" s="32" t="s">
        <v/>
      </c>
      <!--$VAR_NUOVA_CELLA_PREZZI$-->
    </row>
    <row r="2611" spans="1:16" ht="10.5" customHeight="1" thickTop="1" thickBot="1">
      <c r="B2611" s="32" t="s">
        <v/>
      </c>
      <c r="C2611" s="23" t="s">
        <v/>
      </c>
      <c r="D2611" s="23" t="s">
        <v>14500</v>
      </c>
      <c r="E2611" s="32">
        <v>1.88</v>
      </c>
      <c r="F2611" s="33">
        <v/>
      </c>
      <c r="G2611" s="34">
        <v/>
      </c>
      <c r="H2611" s="35">
        <v/>
      </c>
      <c r="I2611" s="36">
        <f>ROUND(PRODUCT(E2611:H2611),2)</f>
        <v>1.88</v>
      </c>
      <c r="J2611" s="32">
        <v/>
      </c>
      <c r="K2611" s="32">
        <f/>
        <v/>
      </c>
      <c r="L2611" s="32" t="s">
        <v/>
      </c>
      <c r="M2611" s="32" t="s">
        <v/>
      </c>
      <c r="N2611" s="32" t="s">
        <v/>
      </c>
      <!--$VAR_NUOVA_CELLA_PREZZI$-->
    </row>
    <row r="2612" spans="1:16" ht="10.5" customHeight="1" thickTop="1" thickBot="1">
      <c r="B2612" s="32" t="s">
        <v/>
      </c>
      <c r="C2612" s="23" t="s">
        <v/>
      </c>
      <c r="D2612" s="23" t="s">
        <v>14507</v>
      </c>
      <c r="E2612" s="32">
        <v>0.22</v>
      </c>
      <c r="F2612" s="33">
        <v/>
      </c>
      <c r="G2612" s="34">
        <v/>
      </c>
      <c r="H2612" s="35">
        <v/>
      </c>
      <c r="I2612" s="36">
        <f>ROUND(PRODUCT(E2612:H2612),2)</f>
        <v>0.22</v>
      </c>
      <c r="J2612" s="32">
        <v/>
      </c>
      <c r="K2612" s="32">
        <f/>
        <v/>
      </c>
      <c r="L2612" s="32" t="s">
        <v/>
      </c>
      <c r="M2612" s="32" t="s">
        <v/>
      </c>
      <c r="N2612" s="32" t="s">
        <v/>
      </c>
      <!--$VAR_NUOVA_CELLA_PREZZI$-->
    </row>
    <row r="2613" spans="1:16" ht="10.5" customHeight="1" thickTop="1" thickBot="1">
      <c r="B2613" s="32" t="s">
        <v/>
      </c>
      <c r="C2613" s="23" t="s">
        <v/>
      </c>
      <c r="D2613" s="23" t="s">
        <v>14514</v>
      </c>
      <c r="E2613" s="32">
        <v>2.55</v>
      </c>
      <c r="F2613" s="33">
        <v/>
      </c>
      <c r="G2613" s="34">
        <v/>
      </c>
      <c r="H2613" s="35">
        <v/>
      </c>
      <c r="I2613" s="36">
        <f>ROUND(PRODUCT(E2613:H2613),2)</f>
        <v>2.55</v>
      </c>
      <c r="J2613" s="32">
        <v/>
      </c>
      <c r="K2613" s="32">
        <f/>
        <v/>
      </c>
      <c r="L2613" s="32" t="s">
        <v/>
      </c>
      <c r="M2613" s="32" t="s">
        <v/>
      </c>
      <c r="N2613" s="32" t="s">
        <v/>
      </c>
      <!--$VAR_NUOVA_CELLA_PREZZI$-->
    </row>
    <row r="2614" spans="1:16" ht="10.5" customHeight="1" thickTop="1" thickBot="1">
      <c r="B2614" s="32" t="s">
        <v/>
      </c>
      <c r="C2614" s="23" t="s">
        <v/>
      </c>
      <c r="D2614" s="23" t="s">
        <v>14521</v>
      </c>
      <c r="E2614" s="32">
        <v>3.96</v>
      </c>
      <c r="F2614" s="33">
        <v/>
      </c>
      <c r="G2614" s="34">
        <v/>
      </c>
      <c r="H2614" s="35">
        <v/>
      </c>
      <c r="I2614" s="36">
        <f>ROUND(PRODUCT(E2614:H2614),2)</f>
        <v>3.96</v>
      </c>
      <c r="J2614" s="32">
        <v/>
      </c>
      <c r="K2614" s="32">
        <f/>
        <v/>
      </c>
      <c r="L2614" s="32" t="s">
        <v/>
      </c>
      <c r="M2614" s="32" t="s">
        <v/>
      </c>
      <c r="N2614" s="32" t="s">
        <v/>
      </c>
      <!--$VAR_NUOVA_CELLA_PREZZI$-->
    </row>
    <row r="2615" spans="1:16" ht="10.5" customHeight="1" thickTop="1" thickBot="1">
      <c r="B2615" s="32" t="s">
        <v/>
      </c>
      <c r="C2615" s="23" t="s">
        <v/>
      </c>
      <c r="D2615" s="32" t="s">
        <v/>
      </c>
      <c r="E2615" s="32">
        <v/>
      </c>
      <c r="F2615" s="33">
        <v/>
      </c>
      <c r="G2615" s="34">
        <v/>
      </c>
      <c r="H2615" s="35">
        <v/>
      </c>
      <c r="I2615" s="36">
        <f/>
        <v/>
      </c>
      <c r="J2615" s="32">
        <v/>
      </c>
      <c r="K2615" s="32">
        <f/>
        <v/>
      </c>
      <c r="L2615" s="32" t="s">
        <v/>
      </c>
      <c r="M2615" s="32" t="s">
        <v/>
      </c>
      <c r="N2615" s="32" t="s">
        <v>14528</v>
      </c>
      <!--$VAR_NUOVA_CELLA_PREZZI$-->
    </row>
    <row r="2616" spans="1:16" ht="10.5" customHeight="1" thickTop="1" thickBot="1">
      <c r="B2616" s="32" t="s">
        <v/>
      </c>
      <c r="C2616" s="23" t="s">
        <v/>
      </c>
      <c r="D2616" s="32" t="s">
        <v>14529</v>
      </c>
      <c r="E2616" s="32">
        <v/>
      </c>
      <c r="F2616" s="33">
        <v/>
      </c>
      <c r="G2616" s="34">
        <v/>
      </c>
      <c r="H2616" s="35">
        <v/>
      </c>
      <c r="I2616" s="36">
        <f>ROUND(SUM(I2574:I2615),2)</f>
        <v>75.47</v>
      </c>
      <c r="J2616" s="32">
        <v>66.60</v>
      </c>
      <c r="K2616" s="32">
        <f>ROUND(PRODUCT(I2616:J2616),2)</f>
        <v>5026.30</v>
      </c>
      <c r="L2616" s="32" t="s">
        <v/>
      </c>
      <c r="M2616" s="32" t="s">
        <v/>
      </c>
      <c r="N2616" s="32" t="s">
        <v/>
      </c>
      <!--$VAR_NUOVA_CELLA_PREZZI$-->
    </row>
    <row r="2617" spans="1:16" ht="10.5" customHeight="1" thickTop="1" thickBot="1">
      <c r="B2617" s="32" t="s">
        <v/>
      </c>
      <c r="C2617" s="23" t="s">
        <v/>
      </c>
      <c r="D2617" s="32" t="s">
        <v>14535</v>
      </c>
      <c r="E2617" s="32">
        <v/>
      </c>
      <c r="F2617" s="33">
        <v/>
      </c>
      <c r="G2617" s="34">
        <v/>
      </c>
      <c r="H2617" s="35">
        <v/>
      </c>
      <c r="I2617" s="36">
        <f/>
        <v/>
      </c>
      <c r="J2617" s="32">
        <v/>
      </c>
      <c r="K2617" s="32">
        <f/>
        <v/>
      </c>
      <c r="L2617" s="32" t="s">
        <v/>
      </c>
      <c r="M2617" s="32" t="s">
        <v/>
      </c>
      <c r="N2617" s="32" t="s">
        <v/>
      </c>
      <!--$VAR_NUOVA_CELLA_PREZZI$-->
    </row>
    <row r="2618" spans="1:16" ht="73" customHeight="1" thickTop="1" thickBot="1">
      <c r="B2618" s="32" t="s">
        <v>14536</v>
      </c>
      <c r="C2618" s="23" t="s">
        <v>14537</v>
      </c>
      <c r="D2618" s="62" t="s">
        <v>14538</v>
      </c>
      <c r="E2618" s="32">
        <v/>
      </c>
      <c r="F2618" s="33">
        <v/>
      </c>
      <c r="G2618" s="34">
        <v/>
      </c>
      <c r="H2618" s="35">
        <v/>
      </c>
      <c r="I2618" s="36">
        <f/>
        <v/>
      </c>
      <c r="J2618" s="32">
        <v/>
      </c>
      <c r="K2618" s="32">
        <f/>
        <v/>
      </c>
      <c r="L2618" s="32" t="s">
        <v/>
      </c>
      <c r="M2618" s="32" t="s">
        <v/>
      </c>
      <c r="N2618" s="32" t="s">
        <v/>
      </c>
      <!--$VAR_NUOVA_CELLA_PREZZI$-->
    </row>
    <row r="2619" spans="1:16" ht="10.5" customHeight="1" thickTop="1" thickBot="1">
      <c r="B2619" s="32" t="s">
        <v/>
      </c>
      <c r="C2619" s="23" t="s">
        <v/>
      </c>
      <c r="D2619" s="23" t="s">
        <v>14539</v>
      </c>
      <c r="E2619" s="32">
        <v/>
      </c>
      <c r="F2619" s="33">
        <v/>
      </c>
      <c r="G2619" s="34">
        <v/>
      </c>
      <c r="H2619" s="35">
        <v/>
      </c>
      <c r="I2619" s="36">
        <f/>
        <v/>
      </c>
      <c r="J2619" s="32">
        <v/>
      </c>
      <c r="K2619" s="32">
        <f/>
        <v/>
      </c>
      <c r="L2619" s="32" t="s">
        <v/>
      </c>
      <c r="M2619" s="32" t="s">
        <v/>
      </c>
      <c r="N2619" s="32" t="s">
        <v/>
      </c>
      <!--$VAR_NUOVA_CELLA_PREZZI$-->
    </row>
    <row r="2620" spans="1:16" ht="10.5" customHeight="1" thickTop="1" thickBot="1">
      <c r="B2620" s="32" t="s">
        <v/>
      </c>
      <c r="C2620" s="23" t="s">
        <v/>
      </c>
      <c r="D2620" s="23" t="s">
        <v>14540</v>
      </c>
      <c r="E2620" s="32">
        <v/>
      </c>
      <c r="F2620" s="33">
        <v/>
      </c>
      <c r="G2620" s="34">
        <v/>
      </c>
      <c r="H2620" s="35">
        <v/>
      </c>
      <c r="I2620" s="36">
        <f>ROUND(PRODUCT(E2620:H2620,75.47),2)</f>
        <v>75.47</v>
      </c>
      <c r="J2620" s="32">
        <v/>
      </c>
      <c r="K2620" s="32">
        <f/>
        <v/>
      </c>
      <c r="L2620" s="32" t="s">
        <v/>
      </c>
      <c r="M2620" s="32" t="s">
        <v/>
      </c>
      <c r="N2620" s="32" t="s">
        <v/>
      </c>
      <!--$VAR_NUOVA_CELLA_PREZZI$-->
    </row>
    <row r="2621" spans="1:16" ht="10.5" customHeight="1" thickTop="1" thickBot="1">
      <c r="B2621" s="32" t="s">
        <v/>
      </c>
      <c r="C2621" s="23" t="s">
        <v/>
      </c>
      <c r="D2621" s="32" t="s">
        <v/>
      </c>
      <c r="E2621" s="32">
        <v/>
      </c>
      <c r="F2621" s="33">
        <v/>
      </c>
      <c r="G2621" s="34">
        <v/>
      </c>
      <c r="H2621" s="35">
        <v/>
      </c>
      <c r="I2621" s="36">
        <f/>
        <v/>
      </c>
      <c r="J2621" s="32">
        <v/>
      </c>
      <c r="K2621" s="32">
        <f/>
        <v/>
      </c>
      <c r="L2621" s="32" t="s">
        <v/>
      </c>
      <c r="M2621" s="32" t="s">
        <v/>
      </c>
      <c r="N2621" s="32" t="s">
        <v>14547</v>
      </c>
      <!--$VAR_NUOVA_CELLA_PREZZI$-->
    </row>
    <row r="2622" spans="1:16" ht="10.5" customHeight="1" thickTop="1" thickBot="1">
      <c r="B2622" s="32" t="s">
        <v/>
      </c>
      <c r="C2622" s="23" t="s">
        <v/>
      </c>
      <c r="D2622" s="32" t="s">
        <v>14548</v>
      </c>
      <c r="E2622" s="32">
        <v/>
      </c>
      <c r="F2622" s="33">
        <v/>
      </c>
      <c r="G2622" s="34">
        <v/>
      </c>
      <c r="H2622" s="35">
        <v/>
      </c>
      <c r="I2622" s="36">
        <f>ROUND(SUM(I2619:I2621),2)</f>
        <v>75.47</v>
      </c>
      <c r="J2622" s="32">
        <v>120.97</v>
      </c>
      <c r="K2622" s="32">
        <f>ROUND(PRODUCT(I2622:J2622),2)</f>
        <v>9129.61</v>
      </c>
      <c r="L2622" s="32" t="s">
        <v/>
      </c>
      <c r="M2622" s="32" t="s">
        <v/>
      </c>
      <c r="N2622" s="32" t="s">
        <v/>
      </c>
      <!--$VAR_NUOVA_CELLA_PREZZI$-->
    </row>
    <row r="2623" spans="1:16" ht="10.5" customHeight="1" thickTop="1" thickBot="1">
      <c r="B2623" s="32" t="s">
        <v/>
      </c>
      <c r="C2623" s="23" t="s">
        <v/>
      </c>
      <c r="D2623" s="32" t="s">
        <v>14554</v>
      </c>
      <c r="E2623" s="32">
        <v/>
      </c>
      <c r="F2623" s="33">
        <v/>
      </c>
      <c r="G2623" s="34">
        <v/>
      </c>
      <c r="H2623" s="35">
        <v/>
      </c>
      <c r="I2623" s="36">
        <f/>
        <v/>
      </c>
      <c r="J2623" s="32">
        <v/>
      </c>
      <c r="K2623" s="32">
        <f/>
        <v/>
      </c>
      <c r="L2623" s="32" t="s">
        <v/>
      </c>
      <c r="M2623" s="32" t="s">
        <v/>
      </c>
      <c r="N2623" s="32" t="s">
        <v/>
      </c>
      <!--$VAR_NUOVA_CELLA_PREZZI$-->
    </row>
    <row r="2624" spans="1:16" ht="50.3333333333333" customHeight="1" thickTop="1" thickBot="1">
      <c r="B2624" s="32" t="s">
        <v>14555</v>
      </c>
      <c r="C2624" s="23" t="s">
        <v>14556</v>
      </c>
      <c r="D2624" s="62" t="s">
        <v>14557</v>
      </c>
      <c r="E2624" s="32">
        <v/>
      </c>
      <c r="F2624" s="33">
        <v/>
      </c>
      <c r="G2624" s="34">
        <v/>
      </c>
      <c r="H2624" s="35">
        <v/>
      </c>
      <c r="I2624" s="36">
        <f/>
        <v/>
      </c>
      <c r="J2624" s="32">
        <v/>
      </c>
      <c r="K2624" s="32">
        <f/>
        <v/>
      </c>
      <c r="L2624" s="32" t="s">
        <v/>
      </c>
      <c r="M2624" s="32" t="s">
        <v/>
      </c>
      <c r="N2624" s="32" t="s">
        <v/>
      </c>
      <!--$VAR_NUOVA_CELLA_PREZZI$-->
    </row>
    <row r="2625" spans="1:16" ht="10.5" customHeight="1" thickTop="1" thickBot="1">
      <c r="B2625" s="32" t="s">
        <v/>
      </c>
      <c r="C2625" s="23" t="s">
        <v/>
      </c>
      <c r="D2625" s="23" t="s">
        <v>14558</v>
      </c>
      <c r="E2625" s="32">
        <v/>
      </c>
      <c r="F2625" s="33">
        <v/>
      </c>
      <c r="G2625" s="34">
        <v/>
      </c>
      <c r="H2625" s="35">
        <v/>
      </c>
      <c r="I2625" s="36">
        <f/>
        <v/>
      </c>
      <c r="J2625" s="32">
        <v/>
      </c>
      <c r="K2625" s="32">
        <f/>
        <v/>
      </c>
      <c r="L2625" s="32" t="s">
        <v/>
      </c>
      <c r="M2625" s="32" t="s">
        <v/>
      </c>
      <c r="N2625" s="32" t="s">
        <v/>
      </c>
      <!--$VAR_NUOVA_CELLA_PREZZI$-->
    </row>
    <row r="2626" spans="1:16" ht="10.5" customHeight="1" thickTop="1" thickBot="1">
      <c r="B2626" s="32" t="s">
        <v/>
      </c>
      <c r="C2626" s="23" t="s">
        <v/>
      </c>
      <c r="D2626" s="23" t="s">
        <v>14559</v>
      </c>
      <c r="E2626" s="32">
        <v/>
      </c>
      <c r="F2626" s="33">
        <v/>
      </c>
      <c r="G2626" s="34">
        <v/>
      </c>
      <c r="H2626" s="35">
        <v>0</v>
      </c>
      <c r="I2626" s="36">
        <f>ROUND(PRODUCT(E2626:H2626),2)</f>
        <v>0.00</v>
      </c>
      <c r="J2626" s="32">
        <v/>
      </c>
      <c r="K2626" s="32">
        <f/>
        <v/>
      </c>
      <c r="L2626" s="32" t="s">
        <v/>
      </c>
      <c r="M2626" s="32" t="s">
        <v/>
      </c>
      <c r="N2626" s="32" t="s">
        <v/>
      </c>
      <!--$VAR_NUOVA_CELLA_PREZZI$-->
    </row>
    <row r="2627" spans="1:16" ht="10.5" customHeight="1" thickTop="1" thickBot="1">
      <c r="B2627" s="32" t="s">
        <v/>
      </c>
      <c r="C2627" s="23" t="s">
        <v/>
      </c>
      <c r="D2627" s="23" t="s">
        <v>14566</v>
      </c>
      <c r="E2627" s="32">
        <v>0.91</v>
      </c>
      <c r="F2627" s="33">
        <v/>
      </c>
      <c r="G2627" s="34">
        <v/>
      </c>
      <c r="H2627" s="35">
        <v/>
      </c>
      <c r="I2627" s="36">
        <f>ROUND(PRODUCT(E2627:H2627),2)</f>
        <v>0.91</v>
      </c>
      <c r="J2627" s="32">
        <v/>
      </c>
      <c r="K2627" s="32">
        <f/>
        <v/>
      </c>
      <c r="L2627" s="32" t="s">
        <v/>
      </c>
      <c r="M2627" s="32" t="s">
        <v/>
      </c>
      <c r="N2627" s="32" t="s">
        <v/>
      </c>
      <!--$VAR_NUOVA_CELLA_PREZZI$-->
    </row>
    <row r="2628" spans="1:16" ht="10.5" customHeight="1" thickTop="1" thickBot="1">
      <c r="B2628" s="32" t="s">
        <v/>
      </c>
      <c r="C2628" s="23" t="s">
        <v/>
      </c>
      <c r="D2628" s="23" t="s">
        <v>14573</v>
      </c>
      <c r="E2628" s="32">
        <v>0.15</v>
      </c>
      <c r="F2628" s="33">
        <v/>
      </c>
      <c r="G2628" s="34">
        <v/>
      </c>
      <c r="H2628" s="35">
        <v/>
      </c>
      <c r="I2628" s="36">
        <f>ROUND(PRODUCT(E2628:H2628),2)</f>
        <v>0.15</v>
      </c>
      <c r="J2628" s="32">
        <v/>
      </c>
      <c r="K2628" s="32">
        <f/>
        <v/>
      </c>
      <c r="L2628" s="32" t="s">
        <v/>
      </c>
      <c r="M2628" s="32" t="s">
        <v/>
      </c>
      <c r="N2628" s="32" t="s">
        <v/>
      </c>
      <!--$VAR_NUOVA_CELLA_PREZZI$-->
    </row>
    <row r="2629" spans="1:16" ht="10.5" customHeight="1" thickTop="1" thickBot="1">
      <c r="B2629" s="32" t="s">
        <v/>
      </c>
      <c r="C2629" s="23" t="s">
        <v/>
      </c>
      <c r="D2629" s="23" t="s">
        <v>14580</v>
      </c>
      <c r="E2629" s="32">
        <v>5.92</v>
      </c>
      <c r="F2629" s="33">
        <v/>
      </c>
      <c r="G2629" s="34">
        <v/>
      </c>
      <c r="H2629" s="35">
        <v/>
      </c>
      <c r="I2629" s="36">
        <f>ROUND(PRODUCT(E2629:H2629),2)</f>
        <v>5.92</v>
      </c>
      <c r="J2629" s="32">
        <v/>
      </c>
      <c r="K2629" s="32">
        <f/>
        <v/>
      </c>
      <c r="L2629" s="32" t="s">
        <v/>
      </c>
      <c r="M2629" s="32" t="s">
        <v/>
      </c>
      <c r="N2629" s="32" t="s">
        <v/>
      </c>
      <!--$VAR_NUOVA_CELLA_PREZZI$-->
    </row>
    <row r="2630" spans="1:16" ht="10.5" customHeight="1" thickTop="1" thickBot="1">
      <c r="B2630" s="32" t="s">
        <v/>
      </c>
      <c r="C2630" s="23" t="s">
        <v/>
      </c>
      <c r="D2630" s="23" t="s">
        <v>14587</v>
      </c>
      <c r="E2630" s="32">
        <v>9.42</v>
      </c>
      <c r="F2630" s="33">
        <v/>
      </c>
      <c r="G2630" s="34">
        <v/>
      </c>
      <c r="H2630" s="35">
        <v/>
      </c>
      <c r="I2630" s="36">
        <f>ROUND(PRODUCT(E2630:H2630),2)</f>
        <v>9.42</v>
      </c>
      <c r="J2630" s="32">
        <v/>
      </c>
      <c r="K2630" s="32">
        <f/>
        <v/>
      </c>
      <c r="L2630" s="32" t="s">
        <v/>
      </c>
      <c r="M2630" s="32" t="s">
        <v/>
      </c>
      <c r="N2630" s="32" t="s">
        <v/>
      </c>
      <!--$VAR_NUOVA_CELLA_PREZZI$-->
    </row>
    <row r="2631" spans="1:16" ht="10.5" customHeight="1" thickTop="1" thickBot="1">
      <c r="B2631" s="32" t="s">
        <v/>
      </c>
      <c r="C2631" s="23" t="s">
        <v/>
      </c>
      <c r="D2631" s="23" t="s">
        <v>14594</v>
      </c>
      <c r="E2631" s="32">
        <v>0.38</v>
      </c>
      <c r="F2631" s="33">
        <v/>
      </c>
      <c r="G2631" s="34">
        <v/>
      </c>
      <c r="H2631" s="35">
        <v/>
      </c>
      <c r="I2631" s="36">
        <f>ROUND(PRODUCT(E2631:H2631),2)</f>
        <v>0.38</v>
      </c>
      <c r="J2631" s="32">
        <v/>
      </c>
      <c r="K2631" s="32">
        <f/>
        <v/>
      </c>
      <c r="L2631" s="32" t="s">
        <v/>
      </c>
      <c r="M2631" s="32" t="s">
        <v/>
      </c>
      <c r="N2631" s="32" t="s">
        <v/>
      </c>
      <!--$VAR_NUOVA_CELLA_PREZZI$-->
    </row>
    <row r="2632" spans="1:16" ht="10.5" customHeight="1" thickTop="1" thickBot="1">
      <c r="B2632" s="32" t="s">
        <v/>
      </c>
      <c r="C2632" s="23" t="s">
        <v/>
      </c>
      <c r="D2632" s="23" t="s">
        <v>14601</v>
      </c>
      <c r="E2632" s="32">
        <v>4.35</v>
      </c>
      <c r="F2632" s="33">
        <v/>
      </c>
      <c r="G2632" s="34">
        <v/>
      </c>
      <c r="H2632" s="35">
        <v/>
      </c>
      <c r="I2632" s="36">
        <f>ROUND(PRODUCT(E2632:H2632),2)</f>
        <v>4.35</v>
      </c>
      <c r="J2632" s="32">
        <v/>
      </c>
      <c r="K2632" s="32">
        <f/>
        <v/>
      </c>
      <c r="L2632" s="32" t="s">
        <v/>
      </c>
      <c r="M2632" s="32" t="s">
        <v/>
      </c>
      <c r="N2632" s="32" t="s">
        <v/>
      </c>
      <!--$VAR_NUOVA_CELLA_PREZZI$-->
    </row>
    <row r="2633" spans="1:16" ht="10.5" customHeight="1" thickTop="1" thickBot="1">
      <c r="B2633" s="32" t="s">
        <v/>
      </c>
      <c r="C2633" s="23" t="s">
        <v/>
      </c>
      <c r="D2633" s="23" t="s">
        <v>14608</v>
      </c>
      <c r="E2633" s="32">
        <v>0.99</v>
      </c>
      <c r="F2633" s="33">
        <v/>
      </c>
      <c r="G2633" s="34">
        <v/>
      </c>
      <c r="H2633" s="35">
        <v/>
      </c>
      <c r="I2633" s="36">
        <f>ROUND(PRODUCT(E2633:H2633),2)</f>
        <v>0.99</v>
      </c>
      <c r="J2633" s="32">
        <v/>
      </c>
      <c r="K2633" s="32">
        <f/>
        <v/>
      </c>
      <c r="L2633" s="32" t="s">
        <v/>
      </c>
      <c r="M2633" s="32" t="s">
        <v/>
      </c>
      <c r="N2633" s="32" t="s">
        <v/>
      </c>
      <!--$VAR_NUOVA_CELLA_PREZZI$-->
    </row>
    <row r="2634" spans="1:16" ht="10.5" customHeight="1" thickTop="1" thickBot="1">
      <c r="B2634" s="32" t="s">
        <v/>
      </c>
      <c r="C2634" s="23" t="s">
        <v/>
      </c>
      <c r="D2634" s="23" t="s">
        <v>14615</v>
      </c>
      <c r="E2634" s="32">
        <v>0.25</v>
      </c>
      <c r="F2634" s="33">
        <v/>
      </c>
      <c r="G2634" s="34">
        <v/>
      </c>
      <c r="H2634" s="35">
        <v/>
      </c>
      <c r="I2634" s="36">
        <f>ROUND(PRODUCT(E2634:H2634),2)</f>
        <v>0.25</v>
      </c>
      <c r="J2634" s="32">
        <v/>
      </c>
      <c r="K2634" s="32">
        <f/>
        <v/>
      </c>
      <c r="L2634" s="32" t="s">
        <v/>
      </c>
      <c r="M2634" s="32" t="s">
        <v/>
      </c>
      <c r="N2634" s="32" t="s">
        <v/>
      </c>
      <!--$VAR_NUOVA_CELLA_PREZZI$-->
    </row>
    <row r="2635" spans="1:16" ht="10.5" customHeight="1" thickTop="1" thickBot="1">
      <c r="B2635" s="32" t="s">
        <v/>
      </c>
      <c r="C2635" s="23" t="s">
        <v/>
      </c>
      <c r="D2635" s="23" t="s">
        <v>14622</v>
      </c>
      <c r="E2635" s="32">
        <v>0.55</v>
      </c>
      <c r="F2635" s="33">
        <v/>
      </c>
      <c r="G2635" s="34">
        <v/>
      </c>
      <c r="H2635" s="35">
        <v/>
      </c>
      <c r="I2635" s="36">
        <f>ROUND(PRODUCT(E2635:H2635),2)</f>
        <v>0.55</v>
      </c>
      <c r="J2635" s="32">
        <v/>
      </c>
      <c r="K2635" s="32">
        <f/>
        <v/>
      </c>
      <c r="L2635" s="32" t="s">
        <v/>
      </c>
      <c r="M2635" s="32" t="s">
        <v/>
      </c>
      <c r="N2635" s="32" t="s">
        <v/>
      </c>
      <!--$VAR_NUOVA_CELLA_PREZZI$-->
    </row>
    <row r="2636" spans="1:16" ht="10.5" customHeight="1" thickTop="1" thickBot="1">
      <c r="B2636" s="32" t="s">
        <v/>
      </c>
      <c r="C2636" s="23" t="s">
        <v/>
      </c>
      <c r="D2636" s="23" t="s">
        <v>14629</v>
      </c>
      <c r="E2636" s="32">
        <v>0.26</v>
      </c>
      <c r="F2636" s="33">
        <v/>
      </c>
      <c r="G2636" s="34">
        <v/>
      </c>
      <c r="H2636" s="35">
        <v/>
      </c>
      <c r="I2636" s="36">
        <f>ROUND(PRODUCT(E2636:H2636),2)</f>
        <v>0.26</v>
      </c>
      <c r="J2636" s="32">
        <v/>
      </c>
      <c r="K2636" s="32">
        <f/>
        <v/>
      </c>
      <c r="L2636" s="32" t="s">
        <v/>
      </c>
      <c r="M2636" s="32" t="s">
        <v/>
      </c>
      <c r="N2636" s="32" t="s">
        <v/>
      </c>
      <!--$VAR_NUOVA_CELLA_PREZZI$-->
    </row>
    <row r="2637" spans="1:16" ht="10.5" customHeight="1" thickTop="1" thickBot="1">
      <c r="B2637" s="32" t="s">
        <v/>
      </c>
      <c r="C2637" s="23" t="s">
        <v/>
      </c>
      <c r="D2637" s="23" t="s">
        <v>14636</v>
      </c>
      <c r="E2637" s="32">
        <v>0.45</v>
      </c>
      <c r="F2637" s="33">
        <v/>
      </c>
      <c r="G2637" s="34">
        <v/>
      </c>
      <c r="H2637" s="35">
        <v/>
      </c>
      <c r="I2637" s="36">
        <f>ROUND(PRODUCT(E2637:H2637),2)</f>
        <v>0.45</v>
      </c>
      <c r="J2637" s="32">
        <v/>
      </c>
      <c r="K2637" s="32">
        <f/>
        <v/>
      </c>
      <c r="L2637" s="32" t="s">
        <v/>
      </c>
      <c r="M2637" s="32" t="s">
        <v/>
      </c>
      <c r="N2637" s="32" t="s">
        <v/>
      </c>
      <!--$VAR_NUOVA_CELLA_PREZZI$-->
    </row>
    <row r="2638" spans="1:16" ht="10.5" customHeight="1" thickTop="1" thickBot="1">
      <c r="B2638" s="32" t="s">
        <v/>
      </c>
      <c r="C2638" s="23" t="s">
        <v/>
      </c>
      <c r="D2638" s="23" t="s">
        <v>14643</v>
      </c>
      <c r="E2638" s="32">
        <v>1.18</v>
      </c>
      <c r="F2638" s="33">
        <v/>
      </c>
      <c r="G2638" s="34">
        <v/>
      </c>
      <c r="H2638" s="35">
        <v/>
      </c>
      <c r="I2638" s="36">
        <f>ROUND(PRODUCT(E2638:H2638),2)</f>
        <v>1.18</v>
      </c>
      <c r="J2638" s="32">
        <v/>
      </c>
      <c r="K2638" s="32">
        <f/>
        <v/>
      </c>
      <c r="L2638" s="32" t="s">
        <v/>
      </c>
      <c r="M2638" s="32" t="s">
        <v/>
      </c>
      <c r="N2638" s="32" t="s">
        <v/>
      </c>
      <!--$VAR_NUOVA_CELLA_PREZZI$-->
    </row>
    <row r="2639" spans="1:16" ht="10.5" customHeight="1" thickTop="1" thickBot="1">
      <c r="B2639" s="32" t="s">
        <v/>
      </c>
      <c r="C2639" s="23" t="s">
        <v/>
      </c>
      <c r="D2639" s="23" t="s">
        <v>14650</v>
      </c>
      <c r="E2639" s="32">
        <v>1.44</v>
      </c>
      <c r="F2639" s="33">
        <v/>
      </c>
      <c r="G2639" s="34">
        <v/>
      </c>
      <c r="H2639" s="35">
        <v/>
      </c>
      <c r="I2639" s="36">
        <f>ROUND(PRODUCT(E2639:H2639),2)</f>
        <v>1.44</v>
      </c>
      <c r="J2639" s="32">
        <v/>
      </c>
      <c r="K2639" s="32">
        <f/>
        <v/>
      </c>
      <c r="L2639" s="32" t="s">
        <v/>
      </c>
      <c r="M2639" s="32" t="s">
        <v/>
      </c>
      <c r="N2639" s="32" t="s">
        <v/>
      </c>
      <!--$VAR_NUOVA_CELLA_PREZZI$-->
    </row>
    <row r="2640" spans="1:16" ht="10.5" customHeight="1" thickTop="1" thickBot="1">
      <c r="B2640" s="32" t="s">
        <v/>
      </c>
      <c r="C2640" s="23" t="s">
        <v/>
      </c>
      <c r="D2640" s="23" t="s">
        <v>14657</v>
      </c>
      <c r="E2640" s="32">
        <v>0.58</v>
      </c>
      <c r="F2640" s="33">
        <v/>
      </c>
      <c r="G2640" s="34">
        <v/>
      </c>
      <c r="H2640" s="35">
        <v/>
      </c>
      <c r="I2640" s="36">
        <f>ROUND(PRODUCT(E2640:H2640),2)</f>
        <v>0.58</v>
      </c>
      <c r="J2640" s="32">
        <v/>
      </c>
      <c r="K2640" s="32">
        <f/>
        <v/>
      </c>
      <c r="L2640" s="32" t="s">
        <v/>
      </c>
      <c r="M2640" s="32" t="s">
        <v/>
      </c>
      <c r="N2640" s="32" t="s">
        <v/>
      </c>
      <!--$VAR_NUOVA_CELLA_PREZZI$-->
    </row>
    <row r="2641" spans="1:16" ht="10.5" customHeight="1" thickTop="1" thickBot="1">
      <c r="B2641" s="32" t="s">
        <v/>
      </c>
      <c r="C2641" s="23" t="s">
        <v/>
      </c>
      <c r="D2641" s="23" t="s">
        <v>14664</v>
      </c>
      <c r="E2641" s="32">
        <v>0.39</v>
      </c>
      <c r="F2641" s="33">
        <v/>
      </c>
      <c r="G2641" s="34">
        <v/>
      </c>
      <c r="H2641" s="35">
        <v/>
      </c>
      <c r="I2641" s="36">
        <f>ROUND(PRODUCT(E2641:H2641),2)</f>
        <v>0.39</v>
      </c>
      <c r="J2641" s="32">
        <v/>
      </c>
      <c r="K2641" s="32">
        <f/>
        <v/>
      </c>
      <c r="L2641" s="32" t="s">
        <v/>
      </c>
      <c r="M2641" s="32" t="s">
        <v/>
      </c>
      <c r="N2641" s="32" t="s">
        <v/>
      </c>
      <!--$VAR_NUOVA_CELLA_PREZZI$-->
    </row>
    <row r="2642" spans="1:16" ht="10.5" customHeight="1" thickTop="1" thickBot="1">
      <c r="B2642" s="32" t="s">
        <v/>
      </c>
      <c r="C2642" s="23" t="s">
        <v/>
      </c>
      <c r="D2642" s="23" t="s">
        <v>14671</v>
      </c>
      <c r="E2642" s="32">
        <v/>
      </c>
      <c r="F2642" s="33">
        <v/>
      </c>
      <c r="G2642" s="34">
        <v/>
      </c>
      <c r="H2642" s="35">
        <v>0</v>
      </c>
      <c r="I2642" s="36">
        <f>ROUND(PRODUCT(E2642:H2642),2)</f>
        <v>0.00</v>
      </c>
      <c r="J2642" s="32">
        <v/>
      </c>
      <c r="K2642" s="32">
        <f/>
        <v/>
      </c>
      <c r="L2642" s="32" t="s">
        <v/>
      </c>
      <c r="M2642" s="32" t="s">
        <v/>
      </c>
      <c r="N2642" s="32" t="s">
        <v/>
      </c>
      <!--$VAR_NUOVA_CELLA_PREZZI$-->
    </row>
    <row r="2643" spans="1:16" ht="10.5" customHeight="1" thickTop="1" thickBot="1">
      <c r="B2643" s="32" t="s">
        <v/>
      </c>
      <c r="C2643" s="23" t="s">
        <v/>
      </c>
      <c r="D2643" s="23" t="s">
        <v>14678</v>
      </c>
      <c r="E2643" s="32">
        <v>0.38</v>
      </c>
      <c r="F2643" s="33">
        <v/>
      </c>
      <c r="G2643" s="34">
        <v/>
      </c>
      <c r="H2643" s="35">
        <v/>
      </c>
      <c r="I2643" s="36">
        <f>ROUND(PRODUCT(E2643:H2643),2)</f>
        <v>0.38</v>
      </c>
      <c r="J2643" s="32">
        <v/>
      </c>
      <c r="K2643" s="32">
        <f/>
        <v/>
      </c>
      <c r="L2643" s="32" t="s">
        <v/>
      </c>
      <c r="M2643" s="32" t="s">
        <v/>
      </c>
      <c r="N2643" s="32" t="s">
        <v/>
      </c>
      <!--$VAR_NUOVA_CELLA_PREZZI$-->
    </row>
    <row r="2644" spans="1:16" ht="10.5" customHeight="1" thickTop="1" thickBot="1">
      <c r="B2644" s="32" t="s">
        <v/>
      </c>
      <c r="C2644" s="23" t="s">
        <v/>
      </c>
      <c r="D2644" s="23" t="s">
        <v>14685</v>
      </c>
      <c r="E2644" s="32">
        <v>1.29</v>
      </c>
      <c r="F2644" s="33">
        <v/>
      </c>
      <c r="G2644" s="34">
        <v/>
      </c>
      <c r="H2644" s="35">
        <v/>
      </c>
      <c r="I2644" s="36">
        <f>ROUND(PRODUCT(E2644:H2644),2)</f>
        <v>1.29</v>
      </c>
      <c r="J2644" s="32">
        <v/>
      </c>
      <c r="K2644" s="32">
        <f/>
        <v/>
      </c>
      <c r="L2644" s="32" t="s">
        <v/>
      </c>
      <c r="M2644" s="32" t="s">
        <v/>
      </c>
      <c r="N2644" s="32" t="s">
        <v/>
      </c>
      <!--$VAR_NUOVA_CELLA_PREZZI$-->
    </row>
    <row r="2645" spans="1:16" ht="10.5" customHeight="1" thickTop="1" thickBot="1">
      <c r="B2645" s="32" t="s">
        <v/>
      </c>
      <c r="C2645" s="23" t="s">
        <v/>
      </c>
      <c r="D2645" s="23" t="s">
        <v>14692</v>
      </c>
      <c r="E2645" s="32">
        <v>1.61</v>
      </c>
      <c r="F2645" s="33">
        <v/>
      </c>
      <c r="G2645" s="34">
        <v/>
      </c>
      <c r="H2645" s="35">
        <v/>
      </c>
      <c r="I2645" s="36">
        <f>ROUND(PRODUCT(E2645:H2645),2)</f>
        <v>1.61</v>
      </c>
      <c r="J2645" s="32">
        <v/>
      </c>
      <c r="K2645" s="32">
        <f/>
        <v/>
      </c>
      <c r="L2645" s="32" t="s">
        <v/>
      </c>
      <c r="M2645" s="32" t="s">
        <v/>
      </c>
      <c r="N2645" s="32" t="s">
        <v/>
      </c>
      <!--$VAR_NUOVA_CELLA_PREZZI$-->
    </row>
    <row r="2646" spans="1:16" ht="10.5" customHeight="1" thickTop="1" thickBot="1">
      <c r="B2646" s="32" t="s">
        <v/>
      </c>
      <c r="C2646" s="23" t="s">
        <v/>
      </c>
      <c r="D2646" s="23" t="s">
        <v>14699</v>
      </c>
      <c r="E2646" s="32">
        <v>0.48</v>
      </c>
      <c r="F2646" s="33">
        <v/>
      </c>
      <c r="G2646" s="34">
        <v/>
      </c>
      <c r="H2646" s="35">
        <v/>
      </c>
      <c r="I2646" s="36">
        <f>ROUND(PRODUCT(E2646:H2646),2)</f>
        <v>0.48</v>
      </c>
      <c r="J2646" s="32">
        <v/>
      </c>
      <c r="K2646" s="32">
        <f/>
        <v/>
      </c>
      <c r="L2646" s="32" t="s">
        <v/>
      </c>
      <c r="M2646" s="32" t="s">
        <v/>
      </c>
      <c r="N2646" s="32" t="s">
        <v/>
      </c>
      <!--$VAR_NUOVA_CELLA_PREZZI$-->
    </row>
    <row r="2647" spans="1:16" ht="10.5" customHeight="1" thickTop="1" thickBot="1">
      <c r="B2647" s="32" t="s">
        <v/>
      </c>
      <c r="C2647" s="23" t="s">
        <v/>
      </c>
      <c r="D2647" s="23" t="s">
        <v>14706</v>
      </c>
      <c r="E2647" s="32">
        <v>0.25</v>
      </c>
      <c r="F2647" s="33">
        <v/>
      </c>
      <c r="G2647" s="34">
        <v/>
      </c>
      <c r="H2647" s="35">
        <v/>
      </c>
      <c r="I2647" s="36">
        <f>ROUND(PRODUCT(E2647:H2647),2)</f>
        <v>0.25</v>
      </c>
      <c r="J2647" s="32">
        <v/>
      </c>
      <c r="K2647" s="32">
        <f/>
        <v/>
      </c>
      <c r="L2647" s="32" t="s">
        <v/>
      </c>
      <c r="M2647" s="32" t="s">
        <v/>
      </c>
      <c r="N2647" s="32" t="s">
        <v/>
      </c>
      <!--$VAR_NUOVA_CELLA_PREZZI$-->
    </row>
    <row r="2648" spans="1:16" ht="10.5" customHeight="1" thickTop="1" thickBot="1">
      <c r="B2648" s="32" t="s">
        <v/>
      </c>
      <c r="C2648" s="23" t="s">
        <v/>
      </c>
      <c r="D2648" s="23" t="s">
        <v>14713</v>
      </c>
      <c r="E2648" s="32">
        <v>1.85</v>
      </c>
      <c r="F2648" s="33">
        <v/>
      </c>
      <c r="G2648" s="34">
        <v/>
      </c>
      <c r="H2648" s="35">
        <v/>
      </c>
      <c r="I2648" s="36">
        <f>ROUND(PRODUCT(E2648:H2648),2)</f>
        <v>1.85</v>
      </c>
      <c r="J2648" s="32">
        <v/>
      </c>
      <c r="K2648" s="32">
        <f/>
        <v/>
      </c>
      <c r="L2648" s="32" t="s">
        <v/>
      </c>
      <c r="M2648" s="32" t="s">
        <v/>
      </c>
      <c r="N2648" s="32" t="s">
        <v/>
      </c>
      <!--$VAR_NUOVA_CELLA_PREZZI$-->
    </row>
    <row r="2649" spans="1:16" ht="10.5" customHeight="1" thickTop="1" thickBot="1">
      <c r="B2649" s="32" t="s">
        <v/>
      </c>
      <c r="C2649" s="23" t="s">
        <v/>
      </c>
      <c r="D2649" s="23" t="s">
        <v>14720</v>
      </c>
      <c r="E2649" s="32">
        <v>0.60</v>
      </c>
      <c r="F2649" s="33">
        <v/>
      </c>
      <c r="G2649" s="34">
        <v/>
      </c>
      <c r="H2649" s="35">
        <v/>
      </c>
      <c r="I2649" s="36">
        <f>ROUND(PRODUCT(E2649:H2649),2)</f>
        <v>0.60</v>
      </c>
      <c r="J2649" s="32">
        <v/>
      </c>
      <c r="K2649" s="32">
        <f/>
        <v/>
      </c>
      <c r="L2649" s="32" t="s">
        <v/>
      </c>
      <c r="M2649" s="32" t="s">
        <v/>
      </c>
      <c r="N2649" s="32" t="s">
        <v/>
      </c>
      <!--$VAR_NUOVA_CELLA_PREZZI$-->
    </row>
    <row r="2650" spans="1:16" ht="10.5" customHeight="1" thickTop="1" thickBot="1">
      <c r="B2650" s="32" t="s">
        <v/>
      </c>
      <c r="C2650" s="23" t="s">
        <v/>
      </c>
      <c r="D2650" s="23" t="s">
        <v>14727</v>
      </c>
      <c r="E2650" s="32">
        <v>0.20</v>
      </c>
      <c r="F2650" s="33">
        <v/>
      </c>
      <c r="G2650" s="34">
        <v/>
      </c>
      <c r="H2650" s="35">
        <v/>
      </c>
      <c r="I2650" s="36">
        <f>ROUND(PRODUCT(E2650:H2650),2)</f>
        <v>0.20</v>
      </c>
      <c r="J2650" s="32">
        <v/>
      </c>
      <c r="K2650" s="32">
        <f/>
        <v/>
      </c>
      <c r="L2650" s="32" t="s">
        <v/>
      </c>
      <c r="M2650" s="32" t="s">
        <v/>
      </c>
      <c r="N2650" s="32" t="s">
        <v/>
      </c>
      <!--$VAR_NUOVA_CELLA_PREZZI$-->
    </row>
    <row r="2651" spans="1:16" ht="10.5" customHeight="1" thickTop="1" thickBot="1">
      <c r="B2651" s="32" t="s">
        <v/>
      </c>
      <c r="C2651" s="23" t="s">
        <v/>
      </c>
      <c r="D2651" s="23" t="s">
        <v>14734</v>
      </c>
      <c r="E2651" s="32">
        <v>1.17</v>
      </c>
      <c r="F2651" s="33">
        <v/>
      </c>
      <c r="G2651" s="34">
        <v/>
      </c>
      <c r="H2651" s="35">
        <v/>
      </c>
      <c r="I2651" s="36">
        <f>ROUND(PRODUCT(E2651:H2651),2)</f>
        <v>1.17</v>
      </c>
      <c r="J2651" s="32">
        <v/>
      </c>
      <c r="K2651" s="32">
        <f/>
        <v/>
      </c>
      <c r="L2651" s="32" t="s">
        <v/>
      </c>
      <c r="M2651" s="32" t="s">
        <v/>
      </c>
      <c r="N2651" s="32" t="s">
        <v/>
      </c>
      <!--$VAR_NUOVA_CELLA_PREZZI$-->
    </row>
    <row r="2652" spans="1:16" ht="10.5" customHeight="1" thickTop="1" thickBot="1">
      <c r="B2652" s="32" t="s">
        <v/>
      </c>
      <c r="C2652" s="23" t="s">
        <v/>
      </c>
      <c r="D2652" s="23" t="s">
        <v>14741</v>
      </c>
      <c r="E2652" s="32">
        <v>0.36</v>
      </c>
      <c r="F2652" s="33">
        <v/>
      </c>
      <c r="G2652" s="34">
        <v/>
      </c>
      <c r="H2652" s="35">
        <v/>
      </c>
      <c r="I2652" s="36">
        <f>ROUND(PRODUCT(E2652:H2652),2)</f>
        <v>0.36</v>
      </c>
      <c r="J2652" s="32">
        <v/>
      </c>
      <c r="K2652" s="32">
        <f/>
        <v/>
      </c>
      <c r="L2652" s="32" t="s">
        <v/>
      </c>
      <c r="M2652" s="32" t="s">
        <v/>
      </c>
      <c r="N2652" s="32" t="s">
        <v/>
      </c>
      <!--$VAR_NUOVA_CELLA_PREZZI$-->
    </row>
    <row r="2653" spans="1:16" ht="10.5" customHeight="1" thickTop="1" thickBot="1">
      <c r="B2653" s="32" t="s">
        <v/>
      </c>
      <c r="C2653" s="23" t="s">
        <v/>
      </c>
      <c r="D2653" s="23" t="s">
        <v>14748</v>
      </c>
      <c r="E2653" s="32">
        <v>0.18</v>
      </c>
      <c r="F2653" s="33">
        <v/>
      </c>
      <c r="G2653" s="34">
        <v/>
      </c>
      <c r="H2653" s="35">
        <v/>
      </c>
      <c r="I2653" s="36">
        <f>ROUND(PRODUCT(E2653:H2653),2)</f>
        <v>0.18</v>
      </c>
      <c r="J2653" s="32">
        <v/>
      </c>
      <c r="K2653" s="32">
        <f/>
        <v/>
      </c>
      <c r="L2653" s="32" t="s">
        <v/>
      </c>
      <c r="M2653" s="32" t="s">
        <v/>
      </c>
      <c r="N2653" s="32" t="s">
        <v/>
      </c>
      <!--$VAR_NUOVA_CELLA_PREZZI$-->
    </row>
    <row r="2654" spans="1:16" ht="10.5" customHeight="1" thickTop="1" thickBot="1">
      <c r="B2654" s="32" t="s">
        <v/>
      </c>
      <c r="C2654" s="23" t="s">
        <v/>
      </c>
      <c r="D2654" s="23" t="s">
        <v>14755</v>
      </c>
      <c r="E2654" s="32">
        <v>0.95</v>
      </c>
      <c r="F2654" s="33">
        <v/>
      </c>
      <c r="G2654" s="34">
        <v/>
      </c>
      <c r="H2654" s="35">
        <v/>
      </c>
      <c r="I2654" s="36">
        <f>ROUND(PRODUCT(E2654:H2654),2)</f>
        <v>0.95</v>
      </c>
      <c r="J2654" s="32">
        <v/>
      </c>
      <c r="K2654" s="32">
        <f/>
        <v/>
      </c>
      <c r="L2654" s="32" t="s">
        <v/>
      </c>
      <c r="M2654" s="32" t="s">
        <v/>
      </c>
      <c r="N2654" s="32" t="s">
        <v/>
      </c>
      <!--$VAR_NUOVA_CELLA_PREZZI$-->
    </row>
    <row r="2655" spans="1:16" ht="10.5" customHeight="1" thickTop="1" thickBot="1">
      <c r="B2655" s="32" t="s">
        <v/>
      </c>
      <c r="C2655" s="23" t="s">
        <v/>
      </c>
      <c r="D2655" s="23" t="s">
        <v>14762</v>
      </c>
      <c r="E2655" s="32">
        <v>2.26</v>
      </c>
      <c r="F2655" s="33">
        <v/>
      </c>
      <c r="G2655" s="34">
        <v/>
      </c>
      <c r="H2655" s="35">
        <v/>
      </c>
      <c r="I2655" s="36">
        <f>ROUND(PRODUCT(E2655:H2655),2)</f>
        <v>2.26</v>
      </c>
      <c r="J2655" s="32">
        <v/>
      </c>
      <c r="K2655" s="32">
        <f/>
        <v/>
      </c>
      <c r="L2655" s="32" t="s">
        <v/>
      </c>
      <c r="M2655" s="32" t="s">
        <v/>
      </c>
      <c r="N2655" s="32" t="s">
        <v/>
      </c>
      <!--$VAR_NUOVA_CELLA_PREZZI$-->
    </row>
    <row r="2656" spans="1:16" ht="10.5" customHeight="1" thickTop="1" thickBot="1">
      <c r="B2656" s="32" t="s">
        <v/>
      </c>
      <c r="C2656" s="23" t="s">
        <v/>
      </c>
      <c r="D2656" s="23" t="s">
        <v>14769</v>
      </c>
      <c r="E2656" s="32">
        <v>0.61</v>
      </c>
      <c r="F2656" s="33">
        <v/>
      </c>
      <c r="G2656" s="34">
        <v/>
      </c>
      <c r="H2656" s="35">
        <v/>
      </c>
      <c r="I2656" s="36">
        <f>ROUND(PRODUCT(E2656:H2656),2)</f>
        <v>0.61</v>
      </c>
      <c r="J2656" s="32">
        <v/>
      </c>
      <c r="K2656" s="32">
        <f/>
        <v/>
      </c>
      <c r="L2656" s="32" t="s">
        <v/>
      </c>
      <c r="M2656" s="32" t="s">
        <v/>
      </c>
      <c r="N2656" s="32" t="s">
        <v/>
      </c>
      <!--$VAR_NUOVA_CELLA_PREZZI$-->
    </row>
    <row r="2657" spans="1:16" ht="10.5" customHeight="1" thickTop="1" thickBot="1">
      <c r="B2657" s="32" t="s">
        <v/>
      </c>
      <c r="C2657" s="23" t="s">
        <v/>
      </c>
      <c r="D2657" s="23" t="s">
        <v>14776</v>
      </c>
      <c r="E2657" s="32">
        <v>0.33</v>
      </c>
      <c r="F2657" s="33">
        <v/>
      </c>
      <c r="G2657" s="34">
        <v/>
      </c>
      <c r="H2657" s="35">
        <v/>
      </c>
      <c r="I2657" s="36">
        <f>ROUND(PRODUCT(E2657:H2657),2)</f>
        <v>0.33</v>
      </c>
      <c r="J2657" s="32">
        <v/>
      </c>
      <c r="K2657" s="32">
        <f/>
        <v/>
      </c>
      <c r="L2657" s="32" t="s">
        <v/>
      </c>
      <c r="M2657" s="32" t="s">
        <v/>
      </c>
      <c r="N2657" s="32" t="s">
        <v/>
      </c>
      <!--$VAR_NUOVA_CELLA_PREZZI$-->
    </row>
    <row r="2658" spans="1:16" ht="10.5" customHeight="1" thickTop="1" thickBot="1">
      <c r="B2658" s="32" t="s">
        <v/>
      </c>
      <c r="C2658" s="23" t="s">
        <v/>
      </c>
      <c r="D2658" s="23" t="s">
        <v>14783</v>
      </c>
      <c r="E2658" s="32">
        <v>4.02</v>
      </c>
      <c r="F2658" s="33">
        <v/>
      </c>
      <c r="G2658" s="34">
        <v/>
      </c>
      <c r="H2658" s="35">
        <v/>
      </c>
      <c r="I2658" s="36">
        <f>ROUND(PRODUCT(E2658:H2658),2)</f>
        <v>4.02</v>
      </c>
      <c r="J2658" s="32">
        <v/>
      </c>
      <c r="K2658" s="32">
        <f/>
        <v/>
      </c>
      <c r="L2658" s="32" t="s">
        <v/>
      </c>
      <c r="M2658" s="32" t="s">
        <v/>
      </c>
      <c r="N2658" s="32" t="s">
        <v/>
      </c>
      <!--$VAR_NUOVA_CELLA_PREZZI$-->
    </row>
    <row r="2659" spans="1:16" ht="10.5" customHeight="1" thickTop="1" thickBot="1">
      <c r="B2659" s="32" t="s">
        <v/>
      </c>
      <c r="C2659" s="23" t="s">
        <v/>
      </c>
      <c r="D2659" s="23" t="s">
        <v>14790</v>
      </c>
      <c r="E2659" s="32">
        <v>0.15</v>
      </c>
      <c r="F2659" s="33">
        <v/>
      </c>
      <c r="G2659" s="34">
        <v/>
      </c>
      <c r="H2659" s="35">
        <v/>
      </c>
      <c r="I2659" s="36">
        <f>ROUND(PRODUCT(E2659:H2659),2)</f>
        <v>0.15</v>
      </c>
      <c r="J2659" s="32">
        <v/>
      </c>
      <c r="K2659" s="32">
        <f/>
        <v/>
      </c>
      <c r="L2659" s="32" t="s">
        <v/>
      </c>
      <c r="M2659" s="32" t="s">
        <v/>
      </c>
      <c r="N2659" s="32" t="s">
        <v/>
      </c>
      <!--$VAR_NUOVA_CELLA_PREZZI$-->
    </row>
    <row r="2660" spans="1:16" ht="10.5" customHeight="1" thickTop="1" thickBot="1">
      <c r="B2660" s="32" t="s">
        <v/>
      </c>
      <c r="C2660" s="23" t="s">
        <v/>
      </c>
      <c r="D2660" s="23" t="s">
        <v>14797</v>
      </c>
      <c r="E2660" s="32">
        <v>0.45</v>
      </c>
      <c r="F2660" s="33">
        <v/>
      </c>
      <c r="G2660" s="34">
        <v/>
      </c>
      <c r="H2660" s="35">
        <v/>
      </c>
      <c r="I2660" s="36">
        <f>ROUND(PRODUCT(E2660:H2660),2)</f>
        <v>0.45</v>
      </c>
      <c r="J2660" s="32">
        <v/>
      </c>
      <c r="K2660" s="32">
        <f/>
        <v/>
      </c>
      <c r="L2660" s="32" t="s">
        <v/>
      </c>
      <c r="M2660" s="32" t="s">
        <v/>
      </c>
      <c r="N2660" s="32" t="s">
        <v/>
      </c>
      <!--$VAR_NUOVA_CELLA_PREZZI$-->
    </row>
    <row r="2661" spans="1:16" ht="10.5" customHeight="1" thickTop="1" thickBot="1">
      <c r="B2661" s="32" t="s">
        <v/>
      </c>
      <c r="C2661" s="23" t="s">
        <v/>
      </c>
      <c r="D2661" s="23" t="s">
        <v>14804</v>
      </c>
      <c r="E2661" s="32">
        <v>2.78</v>
      </c>
      <c r="F2661" s="33">
        <v/>
      </c>
      <c r="G2661" s="34">
        <v/>
      </c>
      <c r="H2661" s="35">
        <v/>
      </c>
      <c r="I2661" s="36">
        <f>ROUND(PRODUCT(E2661:H2661),2)</f>
        <v>2.78</v>
      </c>
      <c r="J2661" s="32">
        <v/>
      </c>
      <c r="K2661" s="32">
        <f/>
        <v/>
      </c>
      <c r="L2661" s="32" t="s">
        <v/>
      </c>
      <c r="M2661" s="32" t="s">
        <v/>
      </c>
      <c r="N2661" s="32" t="s">
        <v/>
      </c>
      <!--$VAR_NUOVA_CELLA_PREZZI$-->
    </row>
    <row r="2662" spans="1:16" ht="10.5" customHeight="1" thickTop="1" thickBot="1">
      <c r="B2662" s="32" t="s">
        <v/>
      </c>
      <c r="C2662" s="23" t="s">
        <v/>
      </c>
      <c r="D2662" s="23" t="s">
        <v>14811</v>
      </c>
      <c r="E2662" s="32">
        <v>1.79</v>
      </c>
      <c r="F2662" s="33">
        <v/>
      </c>
      <c r="G2662" s="34">
        <v/>
      </c>
      <c r="H2662" s="35">
        <v/>
      </c>
      <c r="I2662" s="36">
        <f>ROUND(PRODUCT(E2662:H2662),2)</f>
        <v>1.79</v>
      </c>
      <c r="J2662" s="32">
        <v/>
      </c>
      <c r="K2662" s="32">
        <f/>
        <v/>
      </c>
      <c r="L2662" s="32" t="s">
        <v/>
      </c>
      <c r="M2662" s="32" t="s">
        <v/>
      </c>
      <c r="N2662" s="32" t="s">
        <v/>
      </c>
      <!--$VAR_NUOVA_CELLA_PREZZI$-->
    </row>
    <row r="2663" spans="1:16" ht="10.5" customHeight="1" thickTop="1" thickBot="1">
      <c r="B2663" s="32" t="s">
        <v/>
      </c>
      <c r="C2663" s="23" t="s">
        <v/>
      </c>
      <c r="D2663" s="23" t="s">
        <v>14818</v>
      </c>
      <c r="E2663" s="32">
        <v>0.74</v>
      </c>
      <c r="F2663" s="33">
        <v/>
      </c>
      <c r="G2663" s="34">
        <v/>
      </c>
      <c r="H2663" s="35">
        <v/>
      </c>
      <c r="I2663" s="36">
        <f>ROUND(PRODUCT(E2663:H2663),2)</f>
        <v>0.74</v>
      </c>
      <c r="J2663" s="32">
        <v/>
      </c>
      <c r="K2663" s="32">
        <f/>
        <v/>
      </c>
      <c r="L2663" s="32" t="s">
        <v/>
      </c>
      <c r="M2663" s="32" t="s">
        <v/>
      </c>
      <c r="N2663" s="32" t="s">
        <v/>
      </c>
      <!--$VAR_NUOVA_CELLA_PREZZI$-->
    </row>
    <row r="2664" spans="1:16" ht="10.5" customHeight="1" thickTop="1" thickBot="1">
      <c r="B2664" s="32" t="s">
        <v/>
      </c>
      <c r="C2664" s="23" t="s">
        <v/>
      </c>
      <c r="D2664" s="23" t="s">
        <v>14825</v>
      </c>
      <c r="E2664" s="32">
        <v>1.00</v>
      </c>
      <c r="F2664" s="33">
        <v/>
      </c>
      <c r="G2664" s="34">
        <v/>
      </c>
      <c r="H2664" s="35">
        <v/>
      </c>
      <c r="I2664" s="36">
        <f>ROUND(PRODUCT(E2664:H2664),2)</f>
        <v>1.00</v>
      </c>
      <c r="J2664" s="32">
        <v/>
      </c>
      <c r="K2664" s="32">
        <f/>
        <v/>
      </c>
      <c r="L2664" s="32" t="s">
        <v/>
      </c>
      <c r="M2664" s="32" t="s">
        <v/>
      </c>
      <c r="N2664" s="32" t="s">
        <v/>
      </c>
      <!--$VAR_NUOVA_CELLA_PREZZI$-->
    </row>
    <row r="2665" spans="1:16" ht="10.5" customHeight="1" thickTop="1" thickBot="1">
      <c r="B2665" s="32" t="s">
        <v/>
      </c>
      <c r="C2665" s="23" t="s">
        <v/>
      </c>
      <c r="D2665" s="23" t="s">
        <v>14832</v>
      </c>
      <c r="E2665" s="32">
        <v>2.98</v>
      </c>
      <c r="F2665" s="33">
        <v/>
      </c>
      <c r="G2665" s="34">
        <v/>
      </c>
      <c r="H2665" s="35">
        <v/>
      </c>
      <c r="I2665" s="36">
        <f>ROUND(PRODUCT(E2665:H2665),2)</f>
        <v>2.98</v>
      </c>
      <c r="J2665" s="32">
        <v/>
      </c>
      <c r="K2665" s="32">
        <f/>
        <v/>
      </c>
      <c r="L2665" s="32" t="s">
        <v/>
      </c>
      <c r="M2665" s="32" t="s">
        <v/>
      </c>
      <c r="N2665" s="32" t="s">
        <v/>
      </c>
      <!--$VAR_NUOVA_CELLA_PREZZI$-->
    </row>
    <row r="2666" spans="1:16" ht="10.5" customHeight="1" thickTop="1" thickBot="1">
      <c r="B2666" s="32" t="s">
        <v/>
      </c>
      <c r="C2666" s="23" t="s">
        <v/>
      </c>
      <c r="D2666" s="23" t="s">
        <v>14839</v>
      </c>
      <c r="E2666" s="32">
        <v>0.77</v>
      </c>
      <c r="F2666" s="33">
        <v/>
      </c>
      <c r="G2666" s="34">
        <v/>
      </c>
      <c r="H2666" s="35">
        <v/>
      </c>
      <c r="I2666" s="36">
        <f>ROUND(PRODUCT(E2666:H2666),2)</f>
        <v>0.77</v>
      </c>
      <c r="J2666" s="32">
        <v/>
      </c>
      <c r="K2666" s="32">
        <f/>
        <v/>
      </c>
      <c r="L2666" s="32" t="s">
        <v/>
      </c>
      <c r="M2666" s="32" t="s">
        <v/>
      </c>
      <c r="N2666" s="32" t="s">
        <v/>
      </c>
      <!--$VAR_NUOVA_CELLA_PREZZI$-->
    </row>
    <row r="2667" spans="1:16" ht="10.5" customHeight="1" thickTop="1" thickBot="1">
      <c r="B2667" s="32" t="s">
        <v/>
      </c>
      <c r="C2667" s="23" t="s">
        <v/>
      </c>
      <c r="D2667" s="23" t="s">
        <v>14846</v>
      </c>
      <c r="E2667" s="32">
        <v>5.36</v>
      </c>
      <c r="F2667" s="33">
        <v/>
      </c>
      <c r="G2667" s="34">
        <v/>
      </c>
      <c r="H2667" s="35">
        <v/>
      </c>
      <c r="I2667" s="36">
        <f>ROUND(PRODUCT(E2667:H2667),2)</f>
        <v>5.36</v>
      </c>
      <c r="J2667" s="32">
        <v/>
      </c>
      <c r="K2667" s="32">
        <f/>
        <v/>
      </c>
      <c r="L2667" s="32" t="s">
        <v/>
      </c>
      <c r="M2667" s="32" t="s">
        <v/>
      </c>
      <c r="N2667" s="32" t="s">
        <v/>
      </c>
      <!--$VAR_NUOVA_CELLA_PREZZI$-->
    </row>
    <row r="2668" spans="1:16" ht="10.5" customHeight="1" thickTop="1" thickBot="1">
      <c r="B2668" s="32" t="s">
        <v/>
      </c>
      <c r="C2668" s="23" t="s">
        <v/>
      </c>
      <c r="D2668" s="23" t="s">
        <v>14853</v>
      </c>
      <c r="E2668" s="32">
        <v>0.72</v>
      </c>
      <c r="F2668" s="33">
        <v/>
      </c>
      <c r="G2668" s="34">
        <v/>
      </c>
      <c r="H2668" s="35">
        <v/>
      </c>
      <c r="I2668" s="36">
        <f>ROUND(PRODUCT(E2668:H2668),2)</f>
        <v>0.72</v>
      </c>
      <c r="J2668" s="32">
        <v/>
      </c>
      <c r="K2668" s="32">
        <f/>
        <v/>
      </c>
      <c r="L2668" s="32" t="s">
        <v/>
      </c>
      <c r="M2668" s="32" t="s">
        <v/>
      </c>
      <c r="N2668" s="32" t="s">
        <v/>
      </c>
      <!--$VAR_NUOVA_CELLA_PREZZI$-->
    </row>
    <row r="2669" spans="1:16" ht="10.5" customHeight="1" thickTop="1" thickBot="1">
      <c r="B2669" s="32" t="s">
        <v/>
      </c>
      <c r="C2669" s="23" t="s">
        <v/>
      </c>
      <c r="D2669" s="23" t="s">
        <v>14860</v>
      </c>
      <c r="E2669" s="32">
        <v>3.95</v>
      </c>
      <c r="F2669" s="33">
        <v/>
      </c>
      <c r="G2669" s="34">
        <v/>
      </c>
      <c r="H2669" s="35">
        <v/>
      </c>
      <c r="I2669" s="36">
        <f>ROUND(PRODUCT(E2669:H2669),2)</f>
        <v>3.95</v>
      </c>
      <c r="J2669" s="32">
        <v/>
      </c>
      <c r="K2669" s="32">
        <f/>
        <v/>
      </c>
      <c r="L2669" s="32" t="s">
        <v/>
      </c>
      <c r="M2669" s="32" t="s">
        <v/>
      </c>
      <c r="N2669" s="32" t="s">
        <v/>
      </c>
      <!--$VAR_NUOVA_CELLA_PREZZI$-->
    </row>
    <row r="2670" spans="1:16" ht="10.5" customHeight="1" thickTop="1" thickBot="1">
      <c r="B2670" s="32" t="s">
        <v/>
      </c>
      <c r="C2670" s="23" t="s">
        <v/>
      </c>
      <c r="D2670" s="23" t="s">
        <v>14867</v>
      </c>
      <c r="E2670" s="32">
        <v>3.06</v>
      </c>
      <c r="F2670" s="33">
        <v/>
      </c>
      <c r="G2670" s="34">
        <v/>
      </c>
      <c r="H2670" s="35">
        <v/>
      </c>
      <c r="I2670" s="36">
        <f>ROUND(PRODUCT(E2670:H2670),2)</f>
        <v>3.06</v>
      </c>
      <c r="J2670" s="32">
        <v/>
      </c>
      <c r="K2670" s="32">
        <f/>
        <v/>
      </c>
      <c r="L2670" s="32" t="s">
        <v/>
      </c>
      <c r="M2670" s="32" t="s">
        <v/>
      </c>
      <c r="N2670" s="32" t="s">
        <v/>
      </c>
      <!--$VAR_NUOVA_CELLA_PREZZI$-->
    </row>
    <row r="2671" spans="1:16" ht="10.5" customHeight="1" thickTop="1" thickBot="1">
      <c r="B2671" s="32" t="s">
        <v/>
      </c>
      <c r="C2671" s="23" t="s">
        <v/>
      </c>
      <c r="D2671" s="23" t="s">
        <v>14874</v>
      </c>
      <c r="E2671" s="32">
        <v>4.05</v>
      </c>
      <c r="F2671" s="33">
        <v/>
      </c>
      <c r="G2671" s="34">
        <v/>
      </c>
      <c r="H2671" s="35">
        <v/>
      </c>
      <c r="I2671" s="36">
        <f>ROUND(PRODUCT(E2671:H2671),2)</f>
        <v>4.05</v>
      </c>
      <c r="J2671" s="32">
        <v/>
      </c>
      <c r="K2671" s="32">
        <f/>
        <v/>
      </c>
      <c r="L2671" s="32" t="s">
        <v/>
      </c>
      <c r="M2671" s="32" t="s">
        <v/>
      </c>
      <c r="N2671" s="32" t="s">
        <v/>
      </c>
      <!--$VAR_NUOVA_CELLA_PREZZI$-->
    </row>
    <row r="2672" spans="1:16" ht="10.5" customHeight="1" thickTop="1" thickBot="1">
      <c r="B2672" s="32" t="s">
        <v/>
      </c>
      <c r="C2672" s="23" t="s">
        <v/>
      </c>
      <c r="D2672" s="23" t="s">
        <v>14881</v>
      </c>
      <c r="E2672" s="32">
        <v>3.79</v>
      </c>
      <c r="F2672" s="33">
        <v/>
      </c>
      <c r="G2672" s="34">
        <v/>
      </c>
      <c r="H2672" s="35">
        <v/>
      </c>
      <c r="I2672" s="36">
        <f>ROUND(PRODUCT(E2672:H2672),2)</f>
        <v>3.79</v>
      </c>
      <c r="J2672" s="32">
        <v/>
      </c>
      <c r="K2672" s="32">
        <f/>
        <v/>
      </c>
      <c r="L2672" s="32" t="s">
        <v/>
      </c>
      <c r="M2672" s="32" t="s">
        <v/>
      </c>
      <c r="N2672" s="32" t="s">
        <v/>
      </c>
      <!--$VAR_NUOVA_CELLA_PREZZI$-->
    </row>
    <row r="2673" spans="1:16" ht="10.5" customHeight="1" thickTop="1" thickBot="1">
      <c r="B2673" s="32" t="s">
        <v/>
      </c>
      <c r="C2673" s="23" t="s">
        <v/>
      </c>
      <c r="D2673" s="32" t="s">
        <v/>
      </c>
      <c r="E2673" s="32">
        <v/>
      </c>
      <c r="F2673" s="33">
        <v/>
      </c>
      <c r="G2673" s="34">
        <v/>
      </c>
      <c r="H2673" s="35">
        <v/>
      </c>
      <c r="I2673" s="36">
        <f/>
        <v/>
      </c>
      <c r="J2673" s="32">
        <v/>
      </c>
      <c r="K2673" s="32">
        <f/>
        <v/>
      </c>
      <c r="L2673" s="32" t="s">
        <v/>
      </c>
      <c r="M2673" s="32" t="s">
        <v/>
      </c>
      <c r="N2673" s="32" t="s">
        <v>14888</v>
      </c>
      <!--$VAR_NUOVA_CELLA_PREZZI$-->
    </row>
    <row r="2674" spans="1:16" ht="10.5" customHeight="1" thickTop="1" thickBot="1">
      <c r="B2674" s="32" t="s">
        <v/>
      </c>
      <c r="C2674" s="23" t="s">
        <v/>
      </c>
      <c r="D2674" s="32" t="s">
        <v>14889</v>
      </c>
      <c r="E2674" s="32">
        <v/>
      </c>
      <c r="F2674" s="33">
        <v/>
      </c>
      <c r="G2674" s="34">
        <v/>
      </c>
      <c r="H2674" s="35">
        <v/>
      </c>
      <c r="I2674" s="36">
        <f>ROUND(SUM(I2625:I2673),2)</f>
        <v>75.35</v>
      </c>
      <c r="J2674" s="32">
        <v>8.49</v>
      </c>
      <c r="K2674" s="32">
        <f>ROUND(PRODUCT(I2674:J2674),2)</f>
        <v>639.72</v>
      </c>
      <c r="L2674" s="32" t="s">
        <v/>
      </c>
      <c r="M2674" s="32" t="s">
        <v/>
      </c>
      <c r="N2674" s="32" t="s">
        <v/>
      </c>
      <!--$VAR_NUOVA_CELLA_PREZZI$-->
    </row>
    <row r="2675" spans="1:16" ht="10.5" customHeight="1" thickTop="1" thickBot="1">
      <c r="B2675" s="32" t="s">
        <v/>
      </c>
      <c r="C2675" s="23" t="s">
        <v/>
      </c>
      <c r="D2675" s="32" t="s">
        <v>14895</v>
      </c>
      <c r="E2675" s="32">
        <v/>
      </c>
      <c r="F2675" s="33">
        <v/>
      </c>
      <c r="G2675" s="34">
        <v/>
      </c>
      <c r="H2675" s="35">
        <v/>
      </c>
      <c r="I2675" s="36">
        <f/>
        <v/>
      </c>
      <c r="J2675" s="32">
        <v/>
      </c>
      <c r="K2675" s="32">
        <f/>
        <v/>
      </c>
      <c r="L2675" s="32" t="s">
        <v/>
      </c>
      <c r="M2675" s="32" t="s">
        <v/>
      </c>
      <c r="N2675" s="32" t="s">
        <v/>
      </c>
      <!--$VAR_NUOVA_CELLA_PREZZI$-->
    </row>
    <row r="2676" spans="1:16" ht="57.8333333333333" customHeight="1" thickTop="1" thickBot="1">
      <c r="B2676" s="32" t="s">
        <v>14896</v>
      </c>
      <c r="C2676" s="23" t="s">
        <v>14897</v>
      </c>
      <c r="D2676" s="62" t="s">
        <v>14898</v>
      </c>
      <c r="E2676" s="32">
        <v/>
      </c>
      <c r="F2676" s="33">
        <v/>
      </c>
      <c r="G2676" s="34">
        <v/>
      </c>
      <c r="H2676" s="35">
        <v/>
      </c>
      <c r="I2676" s="36">
        <f/>
        <v/>
      </c>
      <c r="J2676" s="32">
        <v/>
      </c>
      <c r="K2676" s="32">
        <f/>
        <v/>
      </c>
      <c r="L2676" s="32" t="s">
        <v/>
      </c>
      <c r="M2676" s="32" t="s">
        <v/>
      </c>
      <c r="N2676" s="32" t="s">
        <v/>
      </c>
      <!--$VAR_NUOVA_CELLA_PREZZI$-->
    </row>
    <row r="2677" spans="1:16" ht="10.5" customHeight="1" thickTop="1" thickBot="1">
      <c r="B2677" s="32" t="s">
        <v/>
      </c>
      <c r="C2677" s="23" t="s">
        <v/>
      </c>
      <c r="D2677" s="23" t="s">
        <v>14899</v>
      </c>
      <c r="E2677" s="32">
        <v/>
      </c>
      <c r="F2677" s="33">
        <v/>
      </c>
      <c r="G2677" s="34">
        <v/>
      </c>
      <c r="H2677" s="35">
        <v/>
      </c>
      <c r="I2677" s="36">
        <f/>
        <v/>
      </c>
      <c r="J2677" s="32">
        <v/>
      </c>
      <c r="K2677" s="32">
        <f/>
        <v/>
      </c>
      <c r="L2677" s="32" t="s">
        <v/>
      </c>
      <c r="M2677" s="32" t="s">
        <v/>
      </c>
      <c r="N2677" s="32" t="s">
        <v/>
      </c>
      <!--$VAR_NUOVA_CELLA_PREZZI$-->
    </row>
    <row r="2678" spans="1:16" ht="10.5" customHeight="1" thickTop="1" thickBot="1">
      <c r="B2678" s="32" t="s">
        <v/>
      </c>
      <c r="C2678" s="23" t="s">
        <v/>
      </c>
      <c r="D2678" s="23" t="s">
        <v>14900</v>
      </c>
      <c r="E2678" s="32">
        <v/>
      </c>
      <c r="F2678" s="33">
        <v/>
      </c>
      <c r="G2678" s="34">
        <v/>
      </c>
      <c r="H2678" s="35">
        <v/>
      </c>
      <c r="I2678" s="36">
        <f>ROUND(PRODUCT(E2678:H2678,75.35),2)</f>
        <v>75.35</v>
      </c>
      <c r="J2678" s="32">
        <v/>
      </c>
      <c r="K2678" s="32">
        <f/>
        <v/>
      </c>
      <c r="L2678" s="32" t="s">
        <v/>
      </c>
      <c r="M2678" s="32" t="s">
        <v/>
      </c>
      <c r="N2678" s="32" t="s">
        <v/>
      </c>
      <!--$VAR_NUOVA_CELLA_PREZZI$-->
    </row>
    <row r="2679" spans="1:16" ht="10.5" customHeight="1" thickTop="1" thickBot="1">
      <c r="B2679" s="32" t="s">
        <v/>
      </c>
      <c r="C2679" s="23" t="s">
        <v/>
      </c>
      <c r="D2679" s="32" t="s">
        <v/>
      </c>
      <c r="E2679" s="32">
        <v/>
      </c>
      <c r="F2679" s="33">
        <v/>
      </c>
      <c r="G2679" s="34">
        <v/>
      </c>
      <c r="H2679" s="35">
        <v/>
      </c>
      <c r="I2679" s="36">
        <f/>
        <v/>
      </c>
      <c r="J2679" s="32">
        <v/>
      </c>
      <c r="K2679" s="32">
        <f/>
        <v/>
      </c>
      <c r="L2679" s="32" t="s">
        <v/>
      </c>
      <c r="M2679" s="32" t="s">
        <v/>
      </c>
      <c r="N2679" s="32" t="s">
        <v>14907</v>
      </c>
      <!--$VAR_NUOVA_CELLA_PREZZI$-->
    </row>
    <row r="2680" spans="1:16" ht="10.5" customHeight="1" thickTop="1" thickBot="1">
      <c r="B2680" s="32" t="s">
        <v/>
      </c>
      <c r="C2680" s="23" t="s">
        <v/>
      </c>
      <c r="D2680" s="32" t="s">
        <v>14908</v>
      </c>
      <c r="E2680" s="32">
        <v/>
      </c>
      <c r="F2680" s="33">
        <v/>
      </c>
      <c r="G2680" s="34">
        <v/>
      </c>
      <c r="H2680" s="35">
        <v/>
      </c>
      <c r="I2680" s="36">
        <f>ROUND(SUM(I2677:I2679),2)</f>
        <v>75.35</v>
      </c>
      <c r="J2680" s="32">
        <v>81.53</v>
      </c>
      <c r="K2680" s="32">
        <f>ROUND(PRODUCT(I2680:J2680),2)</f>
        <v>6143.29</v>
      </c>
      <c r="L2680" s="32" t="s">
        <v/>
      </c>
      <c r="M2680" s="32" t="s">
        <v/>
      </c>
      <c r="N2680" s="32" t="s">
        <v/>
      </c>
      <!--$VAR_NUOVA_CELLA_PREZZI$-->
    </row>
    <row r="2681" spans="1:16" ht="10.5" customHeight="1" thickTop="1" thickBot="1">
      <c r="B2681" s="32" t="s">
        <v/>
      </c>
      <c r="C2681" s="23" t="s">
        <v/>
      </c>
      <c r="D2681" s="32" t="s">
        <v>14914</v>
      </c>
      <c r="E2681" s="32">
        <v/>
      </c>
      <c r="F2681" s="33">
        <v/>
      </c>
      <c r="G2681" s="34">
        <v/>
      </c>
      <c r="H2681" s="35">
        <v/>
      </c>
      <c r="I2681" s="36">
        <f/>
        <v/>
      </c>
      <c r="J2681" s="32">
        <v/>
      </c>
      <c r="K2681" s="32">
        <f/>
        <v/>
      </c>
      <c r="L2681" s="32" t="s">
        <v/>
      </c>
      <c r="M2681" s="32" t="s">
        <v/>
      </c>
      <c r="N2681" s="32" t="s">
        <v/>
      </c>
      <!--$VAR_NUOVA_CELLA_PREZZI$-->
    </row>
    <row r="2682" spans="1:16" ht="90" customHeight="1" thickTop="1" thickBot="1">
      <c r="B2682" s="32" t="s">
        <v>14915</v>
      </c>
      <c r="C2682" s="23" t="s">
        <v>14916</v>
      </c>
      <c r="D2682" s="62" t="s">
        <v>14917</v>
      </c>
      <c r="E2682" s="32">
        <v/>
      </c>
      <c r="F2682" s="33">
        <v/>
      </c>
      <c r="G2682" s="34">
        <v/>
      </c>
      <c r="H2682" s="35">
        <v/>
      </c>
      <c r="I2682" s="36">
        <f/>
        <v/>
      </c>
      <c r="J2682" s="32">
        <v/>
      </c>
      <c r="K2682" s="32">
        <f/>
        <v/>
      </c>
      <c r="L2682" s="32" t="s">
        <v/>
      </c>
      <c r="M2682" s="32" t="s">
        <v/>
      </c>
      <c r="N2682" s="32" t="s">
        <v/>
      </c>
      <!--$VAR_NUOVA_CELLA_PREZZI$-->
    </row>
    <row r="2683" spans="1:16" ht="10.5" customHeight="1" thickTop="1" thickBot="1">
      <c r="B2683" s="32" t="s">
        <v/>
      </c>
      <c r="C2683" s="23" t="s">
        <v/>
      </c>
      <c r="D2683" s="23" t="s">
        <v>14918</v>
      </c>
      <c r="E2683" s="32">
        <v/>
      </c>
      <c r="F2683" s="33">
        <v/>
      </c>
      <c r="G2683" s="34">
        <v/>
      </c>
      <c r="H2683" s="35">
        <v/>
      </c>
      <c r="I2683" s="36">
        <f/>
        <v/>
      </c>
      <c r="J2683" s="32">
        <v/>
      </c>
      <c r="K2683" s="32">
        <f/>
        <v/>
      </c>
      <c r="L2683" s="32" t="s">
        <v/>
      </c>
      <c r="M2683" s="32" t="s">
        <v/>
      </c>
      <c r="N2683" s="32" t="s">
        <v/>
      </c>
      <!--$VAR_NUOVA_CELLA_PREZZI$-->
    </row>
    <row r="2684" spans="1:16" ht="10.5" customHeight="1" thickTop="1" thickBot="1">
      <c r="B2684" s="32" t="s">
        <v/>
      </c>
      <c r="C2684" s="23" t="s">
        <v/>
      </c>
      <c r="D2684" s="23" t="s">
        <v>14919</v>
      </c>
      <c r="E2684" s="32">
        <v/>
      </c>
      <c r="F2684" s="33">
        <v/>
      </c>
      <c r="G2684" s="34">
        <v/>
      </c>
      <c r="H2684" s="35">
        <v>0</v>
      </c>
      <c r="I2684" s="36">
        <f>ROUND(PRODUCT(E2684:H2684),2)</f>
        <v>0.00</v>
      </c>
      <c r="J2684" s="32">
        <v/>
      </c>
      <c r="K2684" s="32">
        <f/>
        <v/>
      </c>
      <c r="L2684" s="32" t="s">
        <v/>
      </c>
      <c r="M2684" s="32" t="s">
        <v/>
      </c>
      <c r="N2684" s="32" t="s">
        <v/>
      </c>
      <!--$VAR_NUOVA_CELLA_PREZZI$-->
    </row>
    <row r="2685" spans="1:16" ht="10.5" customHeight="1" thickTop="1" thickBot="1">
      <c r="B2685" s="32" t="s">
        <v/>
      </c>
      <c r="C2685" s="23" t="s">
        <v/>
      </c>
      <c r="D2685" s="23" t="s">
        <v>14926</v>
      </c>
      <c r="E2685" s="32">
        <v>2.42</v>
      </c>
      <c r="F2685" s="33">
        <v/>
      </c>
      <c r="G2685" s="34">
        <v/>
      </c>
      <c r="H2685" s="35">
        <v/>
      </c>
      <c r="I2685" s="36">
        <f>ROUND(PRODUCT(E2685:H2685),2)</f>
        <v>2.42</v>
      </c>
      <c r="J2685" s="32">
        <v/>
      </c>
      <c r="K2685" s="32">
        <f/>
        <v/>
      </c>
      <c r="L2685" s="32" t="s">
        <v/>
      </c>
      <c r="M2685" s="32" t="s">
        <v/>
      </c>
      <c r="N2685" s="32" t="s">
        <v/>
      </c>
      <!--$VAR_NUOVA_CELLA_PREZZI$-->
    </row>
    <row r="2686" spans="1:16" ht="10.5" customHeight="1" thickTop="1" thickBot="1">
      <c r="B2686" s="32" t="s">
        <v/>
      </c>
      <c r="C2686" s="23" t="s">
        <v/>
      </c>
      <c r="D2686" s="23" t="s">
        <v>14933</v>
      </c>
      <c r="E2686" s="32">
        <v>5.33</v>
      </c>
      <c r="F2686" s="33">
        <v/>
      </c>
      <c r="G2686" s="34">
        <v/>
      </c>
      <c r="H2686" s="35">
        <v/>
      </c>
      <c r="I2686" s="36">
        <f>ROUND(PRODUCT(E2686:H2686),2)</f>
        <v>5.33</v>
      </c>
      <c r="J2686" s="32">
        <v/>
      </c>
      <c r="K2686" s="32">
        <f/>
        <v/>
      </c>
      <c r="L2686" s="32" t="s">
        <v/>
      </c>
      <c r="M2686" s="32" t="s">
        <v/>
      </c>
      <c r="N2686" s="32" t="s">
        <v/>
      </c>
      <!--$VAR_NUOVA_CELLA_PREZZI$-->
    </row>
    <row r="2687" spans="1:16" ht="10.5" customHeight="1" thickTop="1" thickBot="1">
      <c r="B2687" s="32" t="s">
        <v/>
      </c>
      <c r="C2687" s="23" t="s">
        <v/>
      </c>
      <c r="D2687" s="23" t="s">
        <v>14940</v>
      </c>
      <c r="E2687" s="32">
        <v>3.57</v>
      </c>
      <c r="F2687" s="33">
        <v/>
      </c>
      <c r="G2687" s="34">
        <v/>
      </c>
      <c r="H2687" s="35">
        <v/>
      </c>
      <c r="I2687" s="36">
        <f>ROUND(PRODUCT(E2687:H2687),2)</f>
        <v>3.57</v>
      </c>
      <c r="J2687" s="32">
        <v/>
      </c>
      <c r="K2687" s="32">
        <f/>
        <v/>
      </c>
      <c r="L2687" s="32" t="s">
        <v/>
      </c>
      <c r="M2687" s="32" t="s">
        <v/>
      </c>
      <c r="N2687" s="32" t="s">
        <v/>
      </c>
      <!--$VAR_NUOVA_CELLA_PREZZI$-->
    </row>
    <row r="2688" spans="1:16" ht="10.5" customHeight="1" thickTop="1" thickBot="1">
      <c r="B2688" s="32" t="s">
        <v/>
      </c>
      <c r="C2688" s="23" t="s">
        <v/>
      </c>
      <c r="D2688" s="23" t="s">
        <v>14947</v>
      </c>
      <c r="E2688" s="32">
        <v>35.71</v>
      </c>
      <c r="F2688" s="33">
        <v/>
      </c>
      <c r="G2688" s="34">
        <v/>
      </c>
      <c r="H2688" s="35">
        <v/>
      </c>
      <c r="I2688" s="36">
        <f>ROUND(PRODUCT(E2688:H2688),2)</f>
        <v>35.71</v>
      </c>
      <c r="J2688" s="32">
        <v/>
      </c>
      <c r="K2688" s="32">
        <f/>
        <v/>
      </c>
      <c r="L2688" s="32" t="s">
        <v/>
      </c>
      <c r="M2688" s="32" t="s">
        <v/>
      </c>
      <c r="N2688" s="32" t="s">
        <v/>
      </c>
      <!--$VAR_NUOVA_CELLA_PREZZI$-->
    </row>
    <row r="2689" spans="1:16" ht="10.5" customHeight="1" thickTop="1" thickBot="1">
      <c r="B2689" s="32" t="s">
        <v/>
      </c>
      <c r="C2689" s="23" t="s">
        <v/>
      </c>
      <c r="D2689" s="23" t="s">
        <v>14954</v>
      </c>
      <c r="E2689" s="32">
        <v>3.51</v>
      </c>
      <c r="F2689" s="33">
        <v/>
      </c>
      <c r="G2689" s="34">
        <v/>
      </c>
      <c r="H2689" s="35">
        <v/>
      </c>
      <c r="I2689" s="36">
        <f>ROUND(PRODUCT(E2689:H2689),2)</f>
        <v>3.51</v>
      </c>
      <c r="J2689" s="32">
        <v/>
      </c>
      <c r="K2689" s="32">
        <f/>
        <v/>
      </c>
      <c r="L2689" s="32" t="s">
        <v/>
      </c>
      <c r="M2689" s="32" t="s">
        <v/>
      </c>
      <c r="N2689" s="32" t="s">
        <v/>
      </c>
      <!--$VAR_NUOVA_CELLA_PREZZI$-->
    </row>
    <row r="2690" spans="1:16" ht="10.5" customHeight="1" thickTop="1" thickBot="1">
      <c r="B2690" s="32" t="s">
        <v/>
      </c>
      <c r="C2690" s="23" t="s">
        <v/>
      </c>
      <c r="D2690" s="23" t="s">
        <v>14961</v>
      </c>
      <c r="E2690" s="32">
        <v>4.23</v>
      </c>
      <c r="F2690" s="33">
        <v/>
      </c>
      <c r="G2690" s="34">
        <v/>
      </c>
      <c r="H2690" s="35">
        <v/>
      </c>
      <c r="I2690" s="36">
        <f>ROUND(PRODUCT(E2690:H2690),2)</f>
        <v>4.23</v>
      </c>
      <c r="J2690" s="32">
        <v/>
      </c>
      <c r="K2690" s="32">
        <f/>
        <v/>
      </c>
      <c r="L2690" s="32" t="s">
        <v/>
      </c>
      <c r="M2690" s="32" t="s">
        <v/>
      </c>
      <c r="N2690" s="32" t="s">
        <v/>
      </c>
      <!--$VAR_NUOVA_CELLA_PREZZI$-->
    </row>
    <row r="2691" spans="1:16" ht="10.5" customHeight="1" thickTop="1" thickBot="1">
      <c r="B2691" s="32" t="s">
        <v/>
      </c>
      <c r="C2691" s="23" t="s">
        <v/>
      </c>
      <c r="D2691" s="23" t="s">
        <v>14968</v>
      </c>
      <c r="E2691" s="32">
        <v>3.29</v>
      </c>
      <c r="F2691" s="33">
        <v/>
      </c>
      <c r="G2691" s="34">
        <v/>
      </c>
      <c r="H2691" s="35">
        <v/>
      </c>
      <c r="I2691" s="36">
        <f>ROUND(PRODUCT(E2691:H2691),2)</f>
        <v>3.29</v>
      </c>
      <c r="J2691" s="32">
        <v/>
      </c>
      <c r="K2691" s="32">
        <f/>
        <v/>
      </c>
      <c r="L2691" s="32" t="s">
        <v/>
      </c>
      <c r="M2691" s="32" t="s">
        <v/>
      </c>
      <c r="N2691" s="32" t="s">
        <v/>
      </c>
      <!--$VAR_NUOVA_CELLA_PREZZI$-->
    </row>
    <row r="2692" spans="1:16" ht="10.5" customHeight="1" thickTop="1" thickBot="1">
      <c r="B2692" s="32" t="s">
        <v/>
      </c>
      <c r="C2692" s="23" t="s">
        <v/>
      </c>
      <c r="D2692" s="23" t="s">
        <v>14975</v>
      </c>
      <c r="E2692" s="32">
        <v>2.27</v>
      </c>
      <c r="F2692" s="33">
        <v/>
      </c>
      <c r="G2692" s="34">
        <v/>
      </c>
      <c r="H2692" s="35">
        <v/>
      </c>
      <c r="I2692" s="36">
        <f>ROUND(PRODUCT(E2692:H2692),2)</f>
        <v>2.27</v>
      </c>
      <c r="J2692" s="32">
        <v/>
      </c>
      <c r="K2692" s="32">
        <f/>
        <v/>
      </c>
      <c r="L2692" s="32" t="s">
        <v/>
      </c>
      <c r="M2692" s="32" t="s">
        <v/>
      </c>
      <c r="N2692" s="32" t="s">
        <v/>
      </c>
      <!--$VAR_NUOVA_CELLA_PREZZI$-->
    </row>
    <row r="2693" spans="1:16" ht="10.5" customHeight="1" thickTop="1" thickBot="1">
      <c r="B2693" s="32" t="s">
        <v/>
      </c>
      <c r="C2693" s="23" t="s">
        <v/>
      </c>
      <c r="D2693" s="23" t="s">
        <v>14982</v>
      </c>
      <c r="E2693" s="32">
        <v>0.73</v>
      </c>
      <c r="F2693" s="33">
        <v/>
      </c>
      <c r="G2693" s="34">
        <v/>
      </c>
      <c r="H2693" s="35">
        <v/>
      </c>
      <c r="I2693" s="36">
        <f>ROUND(PRODUCT(E2693:H2693),2)</f>
        <v>0.73</v>
      </c>
      <c r="J2693" s="32">
        <v/>
      </c>
      <c r="K2693" s="32">
        <f/>
        <v/>
      </c>
      <c r="L2693" s="32" t="s">
        <v/>
      </c>
      <c r="M2693" s="32" t="s">
        <v/>
      </c>
      <c r="N2693" s="32" t="s">
        <v/>
      </c>
      <!--$VAR_NUOVA_CELLA_PREZZI$-->
    </row>
    <row r="2694" spans="1:16" ht="10.5" customHeight="1" thickTop="1" thickBot="1">
      <c r="B2694" s="32" t="s">
        <v/>
      </c>
      <c r="C2694" s="23" t="s">
        <v/>
      </c>
      <c r="D2694" s="23" t="s">
        <v>14989</v>
      </c>
      <c r="E2694" s="32">
        <v>5.37</v>
      </c>
      <c r="F2694" s="33">
        <v/>
      </c>
      <c r="G2694" s="34">
        <v/>
      </c>
      <c r="H2694" s="35">
        <v/>
      </c>
      <c r="I2694" s="36">
        <f>ROUND(PRODUCT(E2694:H2694),2)</f>
        <v>5.37</v>
      </c>
      <c r="J2694" s="32">
        <v/>
      </c>
      <c r="K2694" s="32">
        <f/>
        <v/>
      </c>
      <c r="L2694" s="32" t="s">
        <v/>
      </c>
      <c r="M2694" s="32" t="s">
        <v/>
      </c>
      <c r="N2694" s="32" t="s">
        <v/>
      </c>
      <!--$VAR_NUOVA_CELLA_PREZZI$-->
    </row>
    <row r="2695" spans="1:16" ht="10.5" customHeight="1" thickTop="1" thickBot="1">
      <c r="B2695" s="32" t="s">
        <v/>
      </c>
      <c r="C2695" s="23" t="s">
        <v/>
      </c>
      <c r="D2695" s="23" t="s">
        <v>14996</v>
      </c>
      <c r="E2695" s="32">
        <v>8.80</v>
      </c>
      <c r="F2695" s="33">
        <v/>
      </c>
      <c r="G2695" s="34">
        <v/>
      </c>
      <c r="H2695" s="35">
        <v/>
      </c>
      <c r="I2695" s="36">
        <f>ROUND(PRODUCT(E2695:H2695),2)</f>
        <v>8.80</v>
      </c>
      <c r="J2695" s="32">
        <v/>
      </c>
      <c r="K2695" s="32">
        <f/>
        <v/>
      </c>
      <c r="L2695" s="32" t="s">
        <v/>
      </c>
      <c r="M2695" s="32" t="s">
        <v/>
      </c>
      <c r="N2695" s="32" t="s">
        <v/>
      </c>
      <!--$VAR_NUOVA_CELLA_PREZZI$-->
    </row>
    <row r="2696" spans="1:16" ht="10.5" customHeight="1" thickTop="1" thickBot="1">
      <c r="B2696" s="32" t="s">
        <v/>
      </c>
      <c r="C2696" s="23" t="s">
        <v/>
      </c>
      <c r="D2696" s="23" t="s">
        <v>15003</v>
      </c>
      <c r="E2696" s="32">
        <v>14.42</v>
      </c>
      <c r="F2696" s="33">
        <v/>
      </c>
      <c r="G2696" s="34">
        <v/>
      </c>
      <c r="H2696" s="35">
        <v/>
      </c>
      <c r="I2696" s="36">
        <f>ROUND(PRODUCT(E2696:H2696),2)</f>
        <v>14.42</v>
      </c>
      <c r="J2696" s="32">
        <v/>
      </c>
      <c r="K2696" s="32">
        <f/>
        <v/>
      </c>
      <c r="L2696" s="32" t="s">
        <v/>
      </c>
      <c r="M2696" s="32" t="s">
        <v/>
      </c>
      <c r="N2696" s="32" t="s">
        <v/>
      </c>
      <!--$VAR_NUOVA_CELLA_PREZZI$-->
    </row>
    <row r="2697" spans="1:16" ht="10.5" customHeight="1" thickTop="1" thickBot="1">
      <c r="B2697" s="32" t="s">
        <v/>
      </c>
      <c r="C2697" s="23" t="s">
        <v/>
      </c>
      <c r="D2697" s="23" t="s">
        <v>15010</v>
      </c>
      <c r="E2697" s="32">
        <v>9.55</v>
      </c>
      <c r="F2697" s="33">
        <v/>
      </c>
      <c r="G2697" s="34">
        <v/>
      </c>
      <c r="H2697" s="35">
        <v/>
      </c>
      <c r="I2697" s="36">
        <f>ROUND(PRODUCT(E2697:H2697),2)</f>
        <v>9.55</v>
      </c>
      <c r="J2697" s="32">
        <v/>
      </c>
      <c r="K2697" s="32">
        <f/>
        <v/>
      </c>
      <c r="L2697" s="32" t="s">
        <v/>
      </c>
      <c r="M2697" s="32" t="s">
        <v/>
      </c>
      <c r="N2697" s="32" t="s">
        <v/>
      </c>
      <!--$VAR_NUOVA_CELLA_PREZZI$-->
    </row>
    <row r="2698" spans="1:16" ht="10.5" customHeight="1" thickTop="1" thickBot="1">
      <c r="B2698" s="32" t="s">
        <v/>
      </c>
      <c r="C2698" s="23" t="s">
        <v/>
      </c>
      <c r="D2698" s="23" t="s">
        <v>15017</v>
      </c>
      <c r="E2698" s="32">
        <v>12.26</v>
      </c>
      <c r="F2698" s="33">
        <v/>
      </c>
      <c r="G2698" s="34">
        <v/>
      </c>
      <c r="H2698" s="35">
        <v/>
      </c>
      <c r="I2698" s="36">
        <f>ROUND(PRODUCT(E2698:H2698),2)</f>
        <v>12.26</v>
      </c>
      <c r="J2698" s="32">
        <v/>
      </c>
      <c r="K2698" s="32">
        <f/>
        <v/>
      </c>
      <c r="L2698" s="32" t="s">
        <v/>
      </c>
      <c r="M2698" s="32" t="s">
        <v/>
      </c>
      <c r="N2698" s="32" t="s">
        <v/>
      </c>
      <!--$VAR_NUOVA_CELLA_PREZZI$-->
    </row>
    <row r="2699" spans="1:16" ht="10.5" customHeight="1" thickTop="1" thickBot="1">
      <c r="B2699" s="32" t="s">
        <v/>
      </c>
      <c r="C2699" s="23" t="s">
        <v/>
      </c>
      <c r="D2699" s="23" t="s">
        <v>15024</v>
      </c>
      <c r="E2699" s="32">
        <v>4.22</v>
      </c>
      <c r="F2699" s="33">
        <v/>
      </c>
      <c r="G2699" s="34">
        <v/>
      </c>
      <c r="H2699" s="35">
        <v/>
      </c>
      <c r="I2699" s="36">
        <f>ROUND(PRODUCT(E2699:H2699),2)</f>
        <v>4.22</v>
      </c>
      <c r="J2699" s="32">
        <v/>
      </c>
      <c r="K2699" s="32">
        <f/>
        <v/>
      </c>
      <c r="L2699" s="32" t="s">
        <v/>
      </c>
      <c r="M2699" s="32" t="s">
        <v/>
      </c>
      <c r="N2699" s="32" t="s">
        <v/>
      </c>
      <!--$VAR_NUOVA_CELLA_PREZZI$-->
    </row>
    <row r="2700" spans="1:16" ht="10.5" customHeight="1" thickTop="1" thickBot="1">
      <c r="B2700" s="32" t="s">
        <v/>
      </c>
      <c r="C2700" s="23" t="s">
        <v/>
      </c>
      <c r="D2700" s="23" t="s">
        <v>15031</v>
      </c>
      <c r="E2700" s="32">
        <v>4.80</v>
      </c>
      <c r="F2700" s="33">
        <v/>
      </c>
      <c r="G2700" s="34">
        <v/>
      </c>
      <c r="H2700" s="35">
        <v/>
      </c>
      <c r="I2700" s="36">
        <f>ROUND(PRODUCT(E2700:H2700),2)</f>
        <v>4.80</v>
      </c>
      <c r="J2700" s="32">
        <v/>
      </c>
      <c r="K2700" s="32">
        <f/>
        <v/>
      </c>
      <c r="L2700" s="32" t="s">
        <v/>
      </c>
      <c r="M2700" s="32" t="s">
        <v/>
      </c>
      <c r="N2700" s="32" t="s">
        <v/>
      </c>
      <!--$VAR_NUOVA_CELLA_PREZZI$-->
    </row>
    <row r="2701" spans="1:16" ht="10.5" customHeight="1" thickTop="1" thickBot="1">
      <c r="B2701" s="32" t="s">
        <v/>
      </c>
      <c r="C2701" s="23" t="s">
        <v/>
      </c>
      <c r="D2701" s="23" t="s">
        <v>15038</v>
      </c>
      <c r="E2701" s="32">
        <v/>
      </c>
      <c r="F2701" s="33">
        <v/>
      </c>
      <c r="G2701" s="34">
        <v/>
      </c>
      <c r="H2701" s="35">
        <v>0</v>
      </c>
      <c r="I2701" s="36">
        <f>ROUND(PRODUCT(E2701:H2701),2)</f>
        <v>0.00</v>
      </c>
      <c r="J2701" s="32">
        <v/>
      </c>
      <c r="K2701" s="32">
        <f/>
        <v/>
      </c>
      <c r="L2701" s="32" t="s">
        <v/>
      </c>
      <c r="M2701" s="32" t="s">
        <v/>
      </c>
      <c r="N2701" s="32" t="s">
        <v/>
      </c>
      <!--$VAR_NUOVA_CELLA_PREZZI$-->
    </row>
    <row r="2702" spans="1:16" ht="10.5" customHeight="1" thickTop="1" thickBot="1">
      <c r="B2702" s="32" t="s">
        <v/>
      </c>
      <c r="C2702" s="23" t="s">
        <v/>
      </c>
      <c r="D2702" s="23" t="s">
        <v>15045</v>
      </c>
      <c r="E2702" s="32">
        <v>11.83</v>
      </c>
      <c r="F2702" s="33">
        <v/>
      </c>
      <c r="G2702" s="34">
        <v/>
      </c>
      <c r="H2702" s="35">
        <v/>
      </c>
      <c r="I2702" s="36">
        <f>ROUND(PRODUCT(E2702:H2702),2)</f>
        <v>11.83</v>
      </c>
      <c r="J2702" s="32">
        <v/>
      </c>
      <c r="K2702" s="32">
        <f/>
        <v/>
      </c>
      <c r="L2702" s="32" t="s">
        <v/>
      </c>
      <c r="M2702" s="32" t="s">
        <v/>
      </c>
      <c r="N2702" s="32" t="s">
        <v/>
      </c>
      <!--$VAR_NUOVA_CELLA_PREZZI$-->
    </row>
    <row r="2703" spans="1:16" ht="10.5" customHeight="1" thickTop="1" thickBot="1">
      <c r="B2703" s="32" t="s">
        <v/>
      </c>
      <c r="C2703" s="23" t="s">
        <v/>
      </c>
      <c r="D2703" s="23" t="s">
        <v>15052</v>
      </c>
      <c r="E2703" s="32">
        <v>8.94</v>
      </c>
      <c r="F2703" s="33">
        <v/>
      </c>
      <c r="G2703" s="34">
        <v/>
      </c>
      <c r="H2703" s="35">
        <v/>
      </c>
      <c r="I2703" s="36">
        <f>ROUND(PRODUCT(E2703:H2703),2)</f>
        <v>8.94</v>
      </c>
      <c r="J2703" s="32">
        <v/>
      </c>
      <c r="K2703" s="32">
        <f/>
        <v/>
      </c>
      <c r="L2703" s="32" t="s">
        <v/>
      </c>
      <c r="M2703" s="32" t="s">
        <v/>
      </c>
      <c r="N2703" s="32" t="s">
        <v/>
      </c>
      <!--$VAR_NUOVA_CELLA_PREZZI$-->
    </row>
    <row r="2704" spans="1:16" ht="10.5" customHeight="1" thickTop="1" thickBot="1">
      <c r="B2704" s="32" t="s">
        <v/>
      </c>
      <c r="C2704" s="23" t="s">
        <v/>
      </c>
      <c r="D2704" s="23" t="s">
        <v>15059</v>
      </c>
      <c r="E2704" s="32">
        <v>9.45</v>
      </c>
      <c r="F2704" s="33">
        <v/>
      </c>
      <c r="G2704" s="34">
        <v/>
      </c>
      <c r="H2704" s="35">
        <v/>
      </c>
      <c r="I2704" s="36">
        <f>ROUND(PRODUCT(E2704:H2704),2)</f>
        <v>9.45</v>
      </c>
      <c r="J2704" s="32">
        <v/>
      </c>
      <c r="K2704" s="32">
        <f/>
        <v/>
      </c>
      <c r="L2704" s="32" t="s">
        <v/>
      </c>
      <c r="M2704" s="32" t="s">
        <v/>
      </c>
      <c r="N2704" s="32" t="s">
        <v/>
      </c>
      <!--$VAR_NUOVA_CELLA_PREZZI$-->
    </row>
    <row r="2705" spans="1:16" ht="10.5" customHeight="1" thickTop="1" thickBot="1">
      <c r="B2705" s="32" t="s">
        <v/>
      </c>
      <c r="C2705" s="23" t="s">
        <v/>
      </c>
      <c r="D2705" s="23" t="s">
        <v>15066</v>
      </c>
      <c r="E2705" s="32">
        <v>23.65</v>
      </c>
      <c r="F2705" s="33">
        <v/>
      </c>
      <c r="G2705" s="34">
        <v/>
      </c>
      <c r="H2705" s="35">
        <v/>
      </c>
      <c r="I2705" s="36">
        <f>ROUND(PRODUCT(E2705:H2705),2)</f>
        <v>23.65</v>
      </c>
      <c r="J2705" s="32">
        <v/>
      </c>
      <c r="K2705" s="32">
        <f/>
        <v/>
      </c>
      <c r="L2705" s="32" t="s">
        <v/>
      </c>
      <c r="M2705" s="32" t="s">
        <v/>
      </c>
      <c r="N2705" s="32" t="s">
        <v/>
      </c>
      <!--$VAR_NUOVA_CELLA_PREZZI$-->
    </row>
    <row r="2706" spans="1:16" ht="10.5" customHeight="1" thickTop="1" thickBot="1">
      <c r="B2706" s="32" t="s">
        <v/>
      </c>
      <c r="C2706" s="23" t="s">
        <v/>
      </c>
      <c r="D2706" s="23" t="s">
        <v>15073</v>
      </c>
      <c r="E2706" s="32">
        <v>17.04</v>
      </c>
      <c r="F2706" s="33">
        <v/>
      </c>
      <c r="G2706" s="34">
        <v/>
      </c>
      <c r="H2706" s="35">
        <v/>
      </c>
      <c r="I2706" s="36">
        <f>ROUND(PRODUCT(E2706:H2706),2)</f>
        <v>17.04</v>
      </c>
      <c r="J2706" s="32">
        <v/>
      </c>
      <c r="K2706" s="32">
        <f/>
        <v/>
      </c>
      <c r="L2706" s="32" t="s">
        <v/>
      </c>
      <c r="M2706" s="32" t="s">
        <v/>
      </c>
      <c r="N2706" s="32" t="s">
        <v/>
      </c>
      <!--$VAR_NUOVA_CELLA_PREZZI$-->
    </row>
    <row r="2707" spans="1:16" ht="10.5" customHeight="1" thickTop="1" thickBot="1">
      <c r="B2707" s="32" t="s">
        <v/>
      </c>
      <c r="C2707" s="23" t="s">
        <v/>
      </c>
      <c r="D2707" s="23" t="s">
        <v>15080</v>
      </c>
      <c r="E2707" s="32">
        <v>25.53</v>
      </c>
      <c r="F2707" s="33">
        <v/>
      </c>
      <c r="G2707" s="34">
        <v/>
      </c>
      <c r="H2707" s="35">
        <v/>
      </c>
      <c r="I2707" s="36">
        <f>ROUND(PRODUCT(E2707:H2707),2)</f>
        <v>25.53</v>
      </c>
      <c r="J2707" s="32">
        <v/>
      </c>
      <c r="K2707" s="32">
        <f/>
        <v/>
      </c>
      <c r="L2707" s="32" t="s">
        <v/>
      </c>
      <c r="M2707" s="32" t="s">
        <v/>
      </c>
      <c r="N2707" s="32" t="s">
        <v/>
      </c>
      <!--$VAR_NUOVA_CELLA_PREZZI$-->
    </row>
    <row r="2708" spans="1:16" ht="10.5" customHeight="1" thickTop="1" thickBot="1">
      <c r="B2708" s="32" t="s">
        <v/>
      </c>
      <c r="C2708" s="23" t="s">
        <v/>
      </c>
      <c r="D2708" s="23" t="s">
        <v>15087</v>
      </c>
      <c r="E2708" s="32">
        <v>18.19</v>
      </c>
      <c r="F2708" s="33">
        <v/>
      </c>
      <c r="G2708" s="34">
        <v/>
      </c>
      <c r="H2708" s="35">
        <v/>
      </c>
      <c r="I2708" s="36">
        <f>ROUND(PRODUCT(E2708:H2708),2)</f>
        <v>18.19</v>
      </c>
      <c r="J2708" s="32">
        <v/>
      </c>
      <c r="K2708" s="32">
        <f/>
        <v/>
      </c>
      <c r="L2708" s="32" t="s">
        <v/>
      </c>
      <c r="M2708" s="32" t="s">
        <v/>
      </c>
      <c r="N2708" s="32" t="s">
        <v/>
      </c>
      <!--$VAR_NUOVA_CELLA_PREZZI$-->
    </row>
    <row r="2709" spans="1:16" ht="10.5" customHeight="1" thickTop="1" thickBot="1">
      <c r="B2709" s="32" t="s">
        <v/>
      </c>
      <c r="C2709" s="23" t="s">
        <v/>
      </c>
      <c r="D2709" s="32" t="s">
        <v/>
      </c>
      <c r="E2709" s="32">
        <v/>
      </c>
      <c r="F2709" s="33">
        <v/>
      </c>
      <c r="G2709" s="34">
        <v/>
      </c>
      <c r="H2709" s="35">
        <v/>
      </c>
      <c r="I2709" s="36">
        <f/>
        <v/>
      </c>
      <c r="J2709" s="32">
        <v/>
      </c>
      <c r="K2709" s="32">
        <f/>
        <v/>
      </c>
      <c r="L2709" s="32" t="s">
        <v/>
      </c>
      <c r="M2709" s="32" t="s">
        <v/>
      </c>
      <c r="N2709" s="32" t="s">
        <v>15094</v>
      </c>
      <!--$VAR_NUOVA_CELLA_PREZZI$-->
    </row>
    <row r="2710" spans="1:16" ht="10.5" customHeight="1" thickTop="1" thickBot="1">
      <c r="B2710" s="32" t="s">
        <v/>
      </c>
      <c r="C2710" s="23" t="s">
        <v/>
      </c>
      <c r="D2710" s="32" t="s">
        <v>15095</v>
      </c>
      <c r="E2710" s="32">
        <v/>
      </c>
      <c r="F2710" s="33">
        <v/>
      </c>
      <c r="G2710" s="34">
        <v/>
      </c>
      <c r="H2710" s="35">
        <v/>
      </c>
      <c r="I2710" s="36">
        <f>ROUND(SUM(I2683:I2709),2)</f>
        <v>235.11</v>
      </c>
      <c r="J2710" s="32">
        <v>348.37</v>
      </c>
      <c r="K2710" s="32">
        <f>ROUND(PRODUCT(I2710:J2710),2)</f>
        <v>81905.27</v>
      </c>
      <c r="L2710" s="32" t="s">
        <v/>
      </c>
      <c r="M2710" s="32" t="s">
        <v/>
      </c>
      <c r="N2710" s="32" t="s">
        <v/>
      </c>
      <!--$VAR_NUOVA_CELLA_PREZZI$-->
    </row>
    <row r="2711" spans="1:16" ht="10.5" customHeight="1" thickTop="1" thickBot="1">
      <c r="B2711" s="32" t="s">
        <v/>
      </c>
      <c r="C2711" s="23" t="s">
        <v/>
      </c>
      <c r="D2711" s="32" t="s">
        <v>15101</v>
      </c>
      <c r="E2711" s="32">
        <v/>
      </c>
      <c r="F2711" s="33">
        <v/>
      </c>
      <c r="G2711" s="34">
        <v/>
      </c>
      <c r="H2711" s="35">
        <v/>
      </c>
      <c r="I2711" s="36">
        <f/>
        <v/>
      </c>
      <c r="J2711" s="32">
        <v/>
      </c>
      <c r="K2711" s="32">
        <f/>
        <v/>
      </c>
      <c r="L2711" s="32" t="s">
        <v/>
      </c>
      <c r="M2711" s="32" t="s">
        <v/>
      </c>
      <c r="N2711" s="32" t="s">
        <v/>
      </c>
      <!--$VAR_NUOVA_CELLA_PREZZI$-->
    </row>
    <row r="2712" spans="1:16" ht="106.5" customHeight="1" thickTop="1" thickBot="1">
      <c r="B2712" s="32" t="s">
        <v>15102</v>
      </c>
      <c r="C2712" s="23" t="s">
        <v>15103</v>
      </c>
      <c r="D2712" s="62" t="s">
        <v>15104</v>
      </c>
      <c r="E2712" s="32">
        <v/>
      </c>
      <c r="F2712" s="33">
        <v/>
      </c>
      <c r="G2712" s="34">
        <v/>
      </c>
      <c r="H2712" s="35">
        <v/>
      </c>
      <c r="I2712" s="36">
        <f/>
        <v/>
      </c>
      <c r="J2712" s="32">
        <v/>
      </c>
      <c r="K2712" s="32">
        <f/>
        <v/>
      </c>
      <c r="L2712" s="32" t="s">
        <v/>
      </c>
      <c r="M2712" s="32" t="s">
        <v/>
      </c>
      <c r="N2712" s="32" t="s">
        <v/>
      </c>
      <!--$VAR_NUOVA_CELLA_PREZZI$-->
    </row>
    <row r="2713" spans="1:16" ht="10.5" customHeight="1" thickTop="1" thickBot="1">
      <c r="B2713" s="32" t="s">
        <v/>
      </c>
      <c r="C2713" s="23" t="s">
        <v/>
      </c>
      <c r="D2713" s="23" t="s">
        <v>15105</v>
      </c>
      <c r="E2713" s="32">
        <v/>
      </c>
      <c r="F2713" s="33">
        <v/>
      </c>
      <c r="G2713" s="34">
        <v/>
      </c>
      <c r="H2713" s="35">
        <v/>
      </c>
      <c r="I2713" s="36">
        <f/>
        <v/>
      </c>
      <c r="J2713" s="32">
        <v/>
      </c>
      <c r="K2713" s="32">
        <f/>
        <v/>
      </c>
      <c r="L2713" s="32" t="s">
        <v/>
      </c>
      <c r="M2713" s="32" t="s">
        <v/>
      </c>
      <c r="N2713" s="32" t="s">
        <v/>
      </c>
      <!--$VAR_NUOVA_CELLA_PREZZI$-->
    </row>
    <row r="2714" spans="1:16" ht="10.5" customHeight="1" thickTop="1" thickBot="1">
      <c r="B2714" s="32" t="s">
        <v/>
      </c>
      <c r="C2714" s="23" t="s">
        <v/>
      </c>
      <c r="D2714" s="23" t="s">
        <v>15106</v>
      </c>
      <c r="E2714" s="32">
        <v/>
      </c>
      <c r="F2714" s="33">
        <v/>
      </c>
      <c r="G2714" s="34">
        <v/>
      </c>
      <c r="H2714" s="35">
        <v>0</v>
      </c>
      <c r="I2714" s="36">
        <f>ROUND(PRODUCT(E2714:H2714),2)</f>
        <v>0.00</v>
      </c>
      <c r="J2714" s="32">
        <v/>
      </c>
      <c r="K2714" s="32">
        <f/>
        <v/>
      </c>
      <c r="L2714" s="32" t="s">
        <v/>
      </c>
      <c r="M2714" s="32" t="s">
        <v/>
      </c>
      <c r="N2714" s="32" t="s">
        <v/>
      </c>
      <!--$VAR_NUOVA_CELLA_PREZZI$-->
    </row>
    <row r="2715" spans="1:16" ht="10.5" customHeight="1" thickTop="1" thickBot="1">
      <c r="B2715" s="32" t="s">
        <v/>
      </c>
      <c r="C2715" s="23" t="s">
        <v/>
      </c>
      <c r="D2715" s="23" t="s">
        <v>15113</v>
      </c>
      <c r="E2715" s="32">
        <v/>
      </c>
      <c r="F2715" s="33">
        <v/>
      </c>
      <c r="G2715" s="34">
        <v/>
      </c>
      <c r="H2715" s="35">
        <v/>
      </c>
      <c r="I2715" s="36">
        <f>ROUND(PRODUCT(E2715:H2715,235.11),2)</f>
        <v>235.11</v>
      </c>
      <c r="J2715" s="32">
        <v/>
      </c>
      <c r="K2715" s="32">
        <f/>
        <v/>
      </c>
      <c r="L2715" s="32" t="s">
        <v/>
      </c>
      <c r="M2715" s="32" t="s">
        <v/>
      </c>
      <c r="N2715" s="32" t="s">
        <v/>
      </c>
      <!--$VAR_NUOVA_CELLA_PREZZI$-->
    </row>
    <row r="2716" spans="1:16" ht="10.5" customHeight="1" thickTop="1" thickBot="1">
      <c r="B2716" s="32" t="s">
        <v/>
      </c>
      <c r="C2716" s="23" t="s">
        <v/>
      </c>
      <c r="D2716" s="32" t="s">
        <v/>
      </c>
      <c r="E2716" s="32">
        <v/>
      </c>
      <c r="F2716" s="33">
        <v/>
      </c>
      <c r="G2716" s="34">
        <v/>
      </c>
      <c r="H2716" s="35">
        <v/>
      </c>
      <c r="I2716" s="36">
        <f/>
        <v/>
      </c>
      <c r="J2716" s="32">
        <v/>
      </c>
      <c r="K2716" s="32">
        <f/>
        <v/>
      </c>
      <c r="L2716" s="32" t="s">
        <v/>
      </c>
      <c r="M2716" s="32" t="s">
        <v/>
      </c>
      <c r="N2716" s="32" t="s">
        <v>15120</v>
      </c>
      <!--$VAR_NUOVA_CELLA_PREZZI$-->
    </row>
    <row r="2717" spans="1:16" ht="10.5" customHeight="1" thickTop="1" thickBot="1">
      <c r="B2717" s="32" t="s">
        <v/>
      </c>
      <c r="C2717" s="23" t="s">
        <v/>
      </c>
      <c r="D2717" s="32" t="s">
        <v>15121</v>
      </c>
      <c r="E2717" s="32">
        <v/>
      </c>
      <c r="F2717" s="33">
        <v/>
      </c>
      <c r="G2717" s="34">
        <v/>
      </c>
      <c r="H2717" s="35">
        <v/>
      </c>
      <c r="I2717" s="36">
        <f>ROUND(SUM(I2713:I2716),2)</f>
        <v>235.11</v>
      </c>
      <c r="J2717" s="32">
        <v>136.46</v>
      </c>
      <c r="K2717" s="32">
        <f>ROUND(PRODUCT(I2717:J2717),2)</f>
        <v>32083.11</v>
      </c>
      <c r="L2717" s="32" t="s">
        <v/>
      </c>
      <c r="M2717" s="32" t="s">
        <v/>
      </c>
      <c r="N2717" s="32" t="s">
        <v/>
      </c>
      <!--$VAR_NUOVA_CELLA_PREZZI$-->
    </row>
    <row r="2718" spans="1:16" ht="10.5" customHeight="1" thickTop="1" thickBot="1">
      <c r="B2718" s="32" t="s">
        <v/>
      </c>
      <c r="C2718" s="23" t="s">
        <v/>
      </c>
      <c r="D2718" s="32" t="s">
        <v>15127</v>
      </c>
      <c r="E2718" s="32">
        <v/>
      </c>
      <c r="F2718" s="33">
        <v/>
      </c>
      <c r="G2718" s="34">
        <v/>
      </c>
      <c r="H2718" s="35">
        <v/>
      </c>
      <c r="I2718" s="36">
        <f/>
        <v/>
      </c>
      <c r="J2718" s="32">
        <v/>
      </c>
      <c r="K2718" s="32">
        <f/>
        <v/>
      </c>
      <c r="L2718" s="32" t="s">
        <v/>
      </c>
      <c r="M2718" s="32" t="s">
        <v/>
      </c>
      <c r="N2718" s="32" t="s">
        <v/>
      </c>
      <!--$VAR_NUOVA_CELLA_PREZZI$-->
    </row>
    <row r="2719" spans="1:16" ht="72.8333333333333" customHeight="1" thickTop="1" thickBot="1">
      <c r="B2719" s="32" t="s">
        <v>15128</v>
      </c>
      <c r="C2719" s="23" t="s">
        <v>15129</v>
      </c>
      <c r="D2719" s="62" t="s">
        <v>15130</v>
      </c>
      <c r="E2719" s="32">
        <v/>
      </c>
      <c r="F2719" s="33">
        <v/>
      </c>
      <c r="G2719" s="34">
        <v/>
      </c>
      <c r="H2719" s="35">
        <v/>
      </c>
      <c r="I2719" s="36">
        <f/>
        <v/>
      </c>
      <c r="J2719" s="32">
        <v/>
      </c>
      <c r="K2719" s="32">
        <f/>
        <v/>
      </c>
      <c r="L2719" s="32" t="s">
        <v/>
      </c>
      <c r="M2719" s="32" t="s">
        <v/>
      </c>
      <c r="N2719" s="32" t="s">
        <v/>
      </c>
      <!--$VAR_NUOVA_CELLA_PREZZI$-->
    </row>
    <row r="2720" spans="1:16" ht="10.5" customHeight="1" thickTop="1" thickBot="1">
      <c r="B2720" s="32" t="s">
        <v/>
      </c>
      <c r="C2720" s="23" t="s">
        <v/>
      </c>
      <c r="D2720" s="23" t="s">
        <v>15131</v>
      </c>
      <c r="E2720" s="32">
        <v/>
      </c>
      <c r="F2720" s="33">
        <v/>
      </c>
      <c r="G2720" s="34">
        <v/>
      </c>
      <c r="H2720" s="35">
        <v/>
      </c>
      <c r="I2720" s="36">
        <f/>
        <v/>
      </c>
      <c r="J2720" s="32">
        <v/>
      </c>
      <c r="K2720" s="32">
        <f/>
        <v/>
      </c>
      <c r="L2720" s="32" t="s">
        <v/>
      </c>
      <c r="M2720" s="32" t="s">
        <v/>
      </c>
      <c r="N2720" s="32" t="s">
        <v/>
      </c>
      <!--$VAR_NUOVA_CELLA_PREZZI$-->
    </row>
    <row r="2721" spans="1:16" ht="10.5" customHeight="1" thickTop="1" thickBot="1">
      <c r="B2721" s="32" t="s">
        <v/>
      </c>
      <c r="C2721" s="23" t="s">
        <v/>
      </c>
      <c r="D2721" s="23" t="s">
        <v>15132</v>
      </c>
      <c r="E2721" s="32">
        <v/>
      </c>
      <c r="F2721" s="33">
        <v/>
      </c>
      <c r="G2721" s="34">
        <v/>
      </c>
      <c r="H2721" s="35">
        <v>0</v>
      </c>
      <c r="I2721" s="36">
        <f>ROUND(PRODUCT(E2721:H2721),2)</f>
        <v>0.00</v>
      </c>
      <c r="J2721" s="32">
        <v/>
      </c>
      <c r="K2721" s="32">
        <f/>
        <v/>
      </c>
      <c r="L2721" s="32" t="s">
        <v/>
      </c>
      <c r="M2721" s="32" t="s">
        <v/>
      </c>
      <c r="N2721" s="32" t="s">
        <v/>
      </c>
      <!--$VAR_NUOVA_CELLA_PREZZI$-->
    </row>
    <row r="2722" spans="1:16" ht="10.5" customHeight="1" thickTop="1" thickBot="1">
      <c r="B2722" s="32" t="s">
        <v/>
      </c>
      <c r="C2722" s="23" t="s">
        <v/>
      </c>
      <c r="D2722" s="23" t="s">
        <v>15139</v>
      </c>
      <c r="E2722" s="32">
        <v>3.00</v>
      </c>
      <c r="F2722" s="33">
        <v/>
      </c>
      <c r="G2722" s="34">
        <v/>
      </c>
      <c r="H2722" s="35">
        <v/>
      </c>
      <c r="I2722" s="36">
        <f>ROUND(PRODUCT(E2722:H2722),2)</f>
        <v>3.00</v>
      </c>
      <c r="J2722" s="32">
        <v/>
      </c>
      <c r="K2722" s="32">
        <f/>
        <v/>
      </c>
      <c r="L2722" s="32" t="s">
        <v/>
      </c>
      <c r="M2722" s="32" t="s">
        <v/>
      </c>
      <c r="N2722" s="32" t="s">
        <v/>
      </c>
      <!--$VAR_NUOVA_CELLA_PREZZI$-->
    </row>
    <row r="2723" spans="1:16" ht="10.5" customHeight="1" thickTop="1" thickBot="1">
      <c r="B2723" s="32" t="s">
        <v/>
      </c>
      <c r="C2723" s="23" t="s">
        <v/>
      </c>
      <c r="D2723" s="23" t="s">
        <v>15146</v>
      </c>
      <c r="E2723" s="32">
        <v>7.00</v>
      </c>
      <c r="F2723" s="33">
        <v/>
      </c>
      <c r="G2723" s="34">
        <v/>
      </c>
      <c r="H2723" s="35">
        <v/>
      </c>
      <c r="I2723" s="36">
        <f>ROUND(PRODUCT(E2723:H2723),2)</f>
        <v>7.00</v>
      </c>
      <c r="J2723" s="32">
        <v/>
      </c>
      <c r="K2723" s="32">
        <f/>
        <v/>
      </c>
      <c r="L2723" s="32" t="s">
        <v/>
      </c>
      <c r="M2723" s="32" t="s">
        <v/>
      </c>
      <c r="N2723" s="32" t="s">
        <v/>
      </c>
      <!--$VAR_NUOVA_CELLA_PREZZI$-->
    </row>
    <row r="2724" spans="1:16" ht="10.5" customHeight="1" thickTop="1" thickBot="1">
      <c r="B2724" s="32" t="s">
        <v/>
      </c>
      <c r="C2724" s="23" t="s">
        <v/>
      </c>
      <c r="D2724" s="23" t="s">
        <v>15153</v>
      </c>
      <c r="E2724" s="32">
        <v>10.00</v>
      </c>
      <c r="F2724" s="33">
        <v/>
      </c>
      <c r="G2724" s="34">
        <v/>
      </c>
      <c r="H2724" s="35">
        <v/>
      </c>
      <c r="I2724" s="36">
        <f>ROUND(PRODUCT(E2724:H2724),2)</f>
        <v>10.00</v>
      </c>
      <c r="J2724" s="32">
        <v/>
      </c>
      <c r="K2724" s="32">
        <f/>
        <v/>
      </c>
      <c r="L2724" s="32" t="s">
        <v/>
      </c>
      <c r="M2724" s="32" t="s">
        <v/>
      </c>
      <c r="N2724" s="32" t="s">
        <v/>
      </c>
      <!--$VAR_NUOVA_CELLA_PREZZI$-->
    </row>
    <row r="2725" spans="1:16" ht="10.5" customHeight="1" thickTop="1" thickBot="1">
      <c r="B2725" s="32" t="s">
        <v/>
      </c>
      <c r="C2725" s="23" t="s">
        <v/>
      </c>
      <c r="D2725" s="23" t="s">
        <v>15160</v>
      </c>
      <c r="E2725" s="32">
        <v>20.00</v>
      </c>
      <c r="F2725" s="33">
        <v/>
      </c>
      <c r="G2725" s="34">
        <v/>
      </c>
      <c r="H2725" s="35">
        <v/>
      </c>
      <c r="I2725" s="36">
        <f>ROUND(PRODUCT(E2725:H2725),2)</f>
        <v>20.00</v>
      </c>
      <c r="J2725" s="32">
        <v/>
      </c>
      <c r="K2725" s="32">
        <f/>
        <v/>
      </c>
      <c r="L2725" s="32" t="s">
        <v/>
      </c>
      <c r="M2725" s="32" t="s">
        <v/>
      </c>
      <c r="N2725" s="32" t="s">
        <v/>
      </c>
      <!--$VAR_NUOVA_CELLA_PREZZI$-->
    </row>
    <row r="2726" spans="1:16" ht="10.5" customHeight="1" thickTop="1" thickBot="1">
      <c r="B2726" s="32" t="s">
        <v/>
      </c>
      <c r="C2726" s="23" t="s">
        <v/>
      </c>
      <c r="D2726" s="23" t="s">
        <v>15167</v>
      </c>
      <c r="E2726" s="32">
        <v>4.00</v>
      </c>
      <c r="F2726" s="33">
        <v/>
      </c>
      <c r="G2726" s="34">
        <v/>
      </c>
      <c r="H2726" s="35">
        <v/>
      </c>
      <c r="I2726" s="36">
        <f>ROUND(PRODUCT(E2726:H2726),2)</f>
        <v>4.00</v>
      </c>
      <c r="J2726" s="32">
        <v/>
      </c>
      <c r="K2726" s="32">
        <f/>
        <v/>
      </c>
      <c r="L2726" s="32" t="s">
        <v/>
      </c>
      <c r="M2726" s="32" t="s">
        <v/>
      </c>
      <c r="N2726" s="32" t="s">
        <v/>
      </c>
      <!--$VAR_NUOVA_CELLA_PREZZI$-->
    </row>
    <row r="2727" spans="1:16" ht="10.5" customHeight="1" thickTop="1" thickBot="1">
      <c r="B2727" s="32" t="s">
        <v/>
      </c>
      <c r="C2727" s="23" t="s">
        <v/>
      </c>
      <c r="D2727" s="23" t="s">
        <v>15174</v>
      </c>
      <c r="E2727" s="32">
        <v>16.00</v>
      </c>
      <c r="F2727" s="33">
        <v/>
      </c>
      <c r="G2727" s="34">
        <v/>
      </c>
      <c r="H2727" s="35">
        <v/>
      </c>
      <c r="I2727" s="36">
        <f>ROUND(PRODUCT(E2727:H2727),2)</f>
        <v>16.00</v>
      </c>
      <c r="J2727" s="32">
        <v/>
      </c>
      <c r="K2727" s="32">
        <f/>
        <v/>
      </c>
      <c r="L2727" s="32" t="s">
        <v/>
      </c>
      <c r="M2727" s="32" t="s">
        <v/>
      </c>
      <c r="N2727" s="32" t="s">
        <v/>
      </c>
      <!--$VAR_NUOVA_CELLA_PREZZI$-->
    </row>
    <row r="2728" spans="1:16" ht="10.5" customHeight="1" thickTop="1" thickBot="1">
      <c r="B2728" s="32" t="s">
        <v/>
      </c>
      <c r="C2728" s="23" t="s">
        <v/>
      </c>
      <c r="D2728" s="23" t="s">
        <v>15181</v>
      </c>
      <c r="E2728" s="32">
        <v/>
      </c>
      <c r="F2728" s="33">
        <v/>
      </c>
      <c r="G2728" s="34">
        <v/>
      </c>
      <c r="H2728" s="35">
        <v>0</v>
      </c>
      <c r="I2728" s="36">
        <f>ROUND(PRODUCT(E2728:H2728),2)</f>
        <v>0.00</v>
      </c>
      <c r="J2728" s="32">
        <v/>
      </c>
      <c r="K2728" s="32">
        <f/>
        <v/>
      </c>
      <c r="L2728" s="32" t="s">
        <v/>
      </c>
      <c r="M2728" s="32" t="s">
        <v/>
      </c>
      <c r="N2728" s="32" t="s">
        <v/>
      </c>
      <!--$VAR_NUOVA_CELLA_PREZZI$-->
    </row>
    <row r="2729" spans="1:16" ht="10.5" customHeight="1" thickTop="1" thickBot="1">
      <c r="B2729" s="32" t="s">
        <v/>
      </c>
      <c r="C2729" s="23" t="s">
        <v/>
      </c>
      <c r="D2729" s="23" t="s">
        <v>15188</v>
      </c>
      <c r="E2729" s="32">
        <v>6.00</v>
      </c>
      <c r="F2729" s="33">
        <v/>
      </c>
      <c r="G2729" s="34">
        <v/>
      </c>
      <c r="H2729" s="35">
        <v/>
      </c>
      <c r="I2729" s="36">
        <f>ROUND(PRODUCT(E2729:H2729),2)</f>
        <v>6.00</v>
      </c>
      <c r="J2729" s="32">
        <v/>
      </c>
      <c r="K2729" s="32">
        <f/>
        <v/>
      </c>
      <c r="L2729" s="32" t="s">
        <v/>
      </c>
      <c r="M2729" s="32" t="s">
        <v/>
      </c>
      <c r="N2729" s="32" t="s">
        <v/>
      </c>
      <!--$VAR_NUOVA_CELLA_PREZZI$-->
    </row>
    <row r="2730" spans="1:16" ht="10.5" customHeight="1" thickTop="1" thickBot="1">
      <c r="B2730" s="32" t="s">
        <v/>
      </c>
      <c r="C2730" s="23" t="s">
        <v/>
      </c>
      <c r="D2730" s="23" t="s">
        <v>15195</v>
      </c>
      <c r="E2730" s="32">
        <v>11.00</v>
      </c>
      <c r="F2730" s="33">
        <v/>
      </c>
      <c r="G2730" s="34">
        <v/>
      </c>
      <c r="H2730" s="35">
        <v/>
      </c>
      <c r="I2730" s="36">
        <f>ROUND(PRODUCT(E2730:H2730),2)</f>
        <v>11.00</v>
      </c>
      <c r="J2730" s="32">
        <v/>
      </c>
      <c r="K2730" s="32">
        <f/>
        <v/>
      </c>
      <c r="L2730" s="32" t="s">
        <v/>
      </c>
      <c r="M2730" s="32" t="s">
        <v/>
      </c>
      <c r="N2730" s="32" t="s">
        <v/>
      </c>
      <!--$VAR_NUOVA_CELLA_PREZZI$-->
    </row>
    <row r="2731" spans="1:16" ht="10.5" customHeight="1" thickTop="1" thickBot="1">
      <c r="B2731" s="32" t="s">
        <v/>
      </c>
      <c r="C2731" s="23" t="s">
        <v/>
      </c>
      <c r="D2731" s="23" t="s">
        <v>15202</v>
      </c>
      <c r="E2731" s="32">
        <v>6.00</v>
      </c>
      <c r="F2731" s="33">
        <v/>
      </c>
      <c r="G2731" s="34">
        <v/>
      </c>
      <c r="H2731" s="35">
        <v/>
      </c>
      <c r="I2731" s="36">
        <f>ROUND(PRODUCT(E2731:H2731),2)</f>
        <v>6.00</v>
      </c>
      <c r="J2731" s="32">
        <v/>
      </c>
      <c r="K2731" s="32">
        <f/>
        <v/>
      </c>
      <c r="L2731" s="32" t="s">
        <v/>
      </c>
      <c r="M2731" s="32" t="s">
        <v/>
      </c>
      <c r="N2731" s="32" t="s">
        <v/>
      </c>
      <!--$VAR_NUOVA_CELLA_PREZZI$-->
    </row>
    <row r="2732" spans="1:16" ht="10.5" customHeight="1" thickTop="1" thickBot="1">
      <c r="B2732" s="32" t="s">
        <v/>
      </c>
      <c r="C2732" s="23" t="s">
        <v/>
      </c>
      <c r="D2732" s="32" t="s">
        <v/>
      </c>
      <c r="E2732" s="32">
        <v/>
      </c>
      <c r="F2732" s="33">
        <v/>
      </c>
      <c r="G2732" s="34">
        <v/>
      </c>
      <c r="H2732" s="35">
        <v/>
      </c>
      <c r="I2732" s="36">
        <f/>
        <v/>
      </c>
      <c r="J2732" s="32">
        <v/>
      </c>
      <c r="K2732" s="32">
        <f/>
        <v/>
      </c>
      <c r="L2732" s="32" t="s">
        <v/>
      </c>
      <c r="M2732" s="32" t="s">
        <v/>
      </c>
      <c r="N2732" s="32" t="s">
        <v>15209</v>
      </c>
      <!--$VAR_NUOVA_CELLA_PREZZI$-->
    </row>
    <row r="2733" spans="1:16" ht="10.5" customHeight="1" thickTop="1" thickBot="1">
      <c r="B2733" s="32" t="s">
        <v/>
      </c>
      <c r="C2733" s="23" t="s">
        <v/>
      </c>
      <c r="D2733" s="32" t="s">
        <v>15210</v>
      </c>
      <c r="E2733" s="32">
        <v/>
      </c>
      <c r="F2733" s="33">
        <v/>
      </c>
      <c r="G2733" s="34">
        <v/>
      </c>
      <c r="H2733" s="35">
        <v/>
      </c>
      <c r="I2733" s="36">
        <f>ROUND(SUM(I2720:I2732),2)</f>
        <v>83.00</v>
      </c>
      <c r="J2733" s="32">
        <v>113.41</v>
      </c>
      <c r="K2733" s="32">
        <f>ROUND(PRODUCT(I2733:J2733),2)</f>
        <v>9413.03</v>
      </c>
      <c r="L2733" s="32" t="s">
        <v/>
      </c>
      <c r="M2733" s="32" t="s">
        <v/>
      </c>
      <c r="N2733" s="32" t="s">
        <v/>
      </c>
      <!--$VAR_NUOVA_CELLA_PREZZI$-->
    </row>
    <row r="2734" spans="1:16" ht="10.5" customHeight="1" thickTop="1" thickBot="1">
      <c r="B2734" s="32" t="s">
        <v/>
      </c>
      <c r="C2734" s="23" t="s">
        <v/>
      </c>
      <c r="D2734" s="32" t="s">
        <v>15216</v>
      </c>
      <c r="E2734" s="32">
        <v/>
      </c>
      <c r="F2734" s="33">
        <v/>
      </c>
      <c r="G2734" s="34">
        <v/>
      </c>
      <c r="H2734" s="35">
        <v/>
      </c>
      <c r="I2734" s="36">
        <f/>
        <v/>
      </c>
      <c r="J2734" s="32">
        <v/>
      </c>
      <c r="K2734" s="32">
        <f/>
        <v/>
      </c>
      <c r="L2734" s="32" t="s">
        <v/>
      </c>
      <c r="M2734" s="32" t="s">
        <v/>
      </c>
      <c r="N2734" s="32" t="s">
        <v/>
      </c>
      <!--$VAR_NUOVA_CELLA_PREZZI$-->
    </row>
    <row r="2735" spans="1:16" ht="107.833333333333" customHeight="1" thickTop="1" thickBot="1">
      <c r="B2735" s="32" t="s">
        <v>15217</v>
      </c>
      <c r="C2735" s="23" t="s">
        <v>15218</v>
      </c>
      <c r="D2735" s="62" t="s">
        <v>15219</v>
      </c>
      <c r="E2735" s="32">
        <v/>
      </c>
      <c r="F2735" s="33">
        <v/>
      </c>
      <c r="G2735" s="34">
        <v/>
      </c>
      <c r="H2735" s="35">
        <v/>
      </c>
      <c r="I2735" s="36">
        <f/>
        <v/>
      </c>
      <c r="J2735" s="32">
        <v/>
      </c>
      <c r="K2735" s="32">
        <f/>
        <v/>
      </c>
      <c r="L2735" s="32" t="s">
        <v/>
      </c>
      <c r="M2735" s="32" t="s">
        <v/>
      </c>
      <c r="N2735" s="32" t="s">
        <v/>
      </c>
      <!--$VAR_NUOVA_CELLA_PREZZI$-->
    </row>
    <row r="2736" spans="1:16" ht="10.5" customHeight="1" thickTop="1" thickBot="1">
      <c r="B2736" s="32" t="s">
        <v/>
      </c>
      <c r="C2736" s="23" t="s">
        <v/>
      </c>
      <c r="D2736" s="23" t="s">
        <v>15220</v>
      </c>
      <c r="E2736" s="32">
        <v/>
      </c>
      <c r="F2736" s="33">
        <v/>
      </c>
      <c r="G2736" s="34">
        <v/>
      </c>
      <c r="H2736" s="35">
        <v/>
      </c>
      <c r="I2736" s="36">
        <f/>
        <v/>
      </c>
      <c r="J2736" s="32">
        <v/>
      </c>
      <c r="K2736" s="32">
        <f/>
        <v/>
      </c>
      <c r="L2736" s="32" t="s">
        <v/>
      </c>
      <c r="M2736" s="32" t="s">
        <v/>
      </c>
      <c r="N2736" s="32" t="s">
        <v/>
      </c>
      <!--$VAR_NUOVA_CELLA_PREZZI$-->
    </row>
    <row r="2737" spans="1:16" ht="10.5" customHeight="1" thickTop="1" thickBot="1">
      <c r="B2737" s="32" t="s">
        <v/>
      </c>
      <c r="C2737" s="23" t="s">
        <v/>
      </c>
      <c r="D2737" s="23" t="s">
        <v>15221</v>
      </c>
      <c r="E2737" s="32">
        <v/>
      </c>
      <c r="F2737" s="33">
        <v/>
      </c>
      <c r="G2737" s="34">
        <v/>
      </c>
      <c r="H2737" s="35">
        <v>0</v>
      </c>
      <c r="I2737" s="36">
        <f>ROUND(PRODUCT(E2737:H2737),2)</f>
        <v>0.00</v>
      </c>
      <c r="J2737" s="32">
        <v/>
      </c>
      <c r="K2737" s="32">
        <f/>
        <v/>
      </c>
      <c r="L2737" s="32" t="s">
        <v/>
      </c>
      <c r="M2737" s="32" t="s">
        <v/>
      </c>
      <c r="N2737" s="32" t="s">
        <v/>
      </c>
      <!--$VAR_NUOVA_CELLA_PREZZI$-->
    </row>
    <row r="2738" spans="1:16" ht="10.5" customHeight="1" thickTop="1" thickBot="1">
      <c r="B2738" s="32" t="s">
        <v/>
      </c>
      <c r="C2738" s="23" t="s">
        <v/>
      </c>
      <c r="D2738" s="23" t="s">
        <v>15228</v>
      </c>
      <c r="E2738" s="32">
        <v>48.90</v>
      </c>
      <c r="F2738" s="33">
        <v/>
      </c>
      <c r="G2738" s="34">
        <v/>
      </c>
      <c r="H2738" s="35">
        <v/>
      </c>
      <c r="I2738" s="36">
        <f>ROUND(PRODUCT(E2738:H2738),2)</f>
        <v>48.90</v>
      </c>
      <c r="J2738" s="32">
        <v/>
      </c>
      <c r="K2738" s="32">
        <f/>
        <v/>
      </c>
      <c r="L2738" s="32" t="s">
        <v/>
      </c>
      <c r="M2738" s="32" t="s">
        <v/>
      </c>
      <c r="N2738" s="32" t="s">
        <v/>
      </c>
      <!--$VAR_NUOVA_CELLA_PREZZI$-->
    </row>
    <row r="2739" spans="1:16" ht="10.5" customHeight="1" thickTop="1" thickBot="1">
      <c r="B2739" s="32" t="s">
        <v/>
      </c>
      <c r="C2739" s="23" t="s">
        <v/>
      </c>
      <c r="D2739" s="23" t="s">
        <v>15235</v>
      </c>
      <c r="E2739" s="32">
        <v>125.75</v>
      </c>
      <c r="F2739" s="33">
        <v/>
      </c>
      <c r="G2739" s="34">
        <v/>
      </c>
      <c r="H2739" s="35">
        <v/>
      </c>
      <c r="I2739" s="36">
        <f>ROUND(PRODUCT(E2739:H2739),2)</f>
        <v>125.75</v>
      </c>
      <c r="J2739" s="32">
        <v/>
      </c>
      <c r="K2739" s="32">
        <f/>
        <v/>
      </c>
      <c r="L2739" s="32" t="s">
        <v/>
      </c>
      <c r="M2739" s="32" t="s">
        <v/>
      </c>
      <c r="N2739" s="32" t="s">
        <v/>
      </c>
      <!--$VAR_NUOVA_CELLA_PREZZI$-->
    </row>
    <row r="2740" spans="1:16" ht="10.5" customHeight="1" thickTop="1" thickBot="1">
      <c r="B2740" s="32" t="s">
        <v/>
      </c>
      <c r="C2740" s="23" t="s">
        <v/>
      </c>
      <c r="D2740" s="23" t="s">
        <v>15242</v>
      </c>
      <c r="E2740" s="32">
        <v/>
      </c>
      <c r="F2740" s="33">
        <v/>
      </c>
      <c r="G2740" s="34">
        <v/>
      </c>
      <c r="H2740" s="35">
        <v>0</v>
      </c>
      <c r="I2740" s="36">
        <f>ROUND(PRODUCT(E2740:H2740),2)</f>
        <v>0.00</v>
      </c>
      <c r="J2740" s="32">
        <v/>
      </c>
      <c r="K2740" s="32">
        <f/>
        <v/>
      </c>
      <c r="L2740" s="32" t="s">
        <v/>
      </c>
      <c r="M2740" s="32" t="s">
        <v/>
      </c>
      <c r="N2740" s="32" t="s">
        <v/>
      </c>
      <!--$VAR_NUOVA_CELLA_PREZZI$-->
    </row>
    <row r="2741" spans="1:16" ht="10.5" customHeight="1" thickTop="1" thickBot="1">
      <c r="B2741" s="32" t="s">
        <v/>
      </c>
      <c r="C2741" s="23" t="s">
        <v/>
      </c>
      <c r="D2741" s="23" t="s">
        <v>15249</v>
      </c>
      <c r="E2741" s="32">
        <v>24.38</v>
      </c>
      <c r="F2741" s="33">
        <v/>
      </c>
      <c r="G2741" s="34">
        <v/>
      </c>
      <c r="H2741" s="35">
        <v/>
      </c>
      <c r="I2741" s="36">
        <f>ROUND(PRODUCT(E2741:H2741),2)</f>
        <v>24.38</v>
      </c>
      <c r="J2741" s="32">
        <v/>
      </c>
      <c r="K2741" s="32">
        <f/>
        <v/>
      </c>
      <c r="L2741" s="32" t="s">
        <v/>
      </c>
      <c r="M2741" s="32" t="s">
        <v/>
      </c>
      <c r="N2741" s="32" t="s">
        <v/>
      </c>
      <!--$VAR_NUOVA_CELLA_PREZZI$-->
    </row>
    <row r="2742" spans="1:16" ht="10.5" customHeight="1" thickTop="1" thickBot="1">
      <c r="B2742" s="32" t="s">
        <v/>
      </c>
      <c r="C2742" s="23" t="s">
        <v/>
      </c>
      <c r="D2742" s="23" t="s">
        <v>15256</v>
      </c>
      <c r="E2742" s="32">
        <v>47.79</v>
      </c>
      <c r="F2742" s="33">
        <v/>
      </c>
      <c r="G2742" s="34">
        <v/>
      </c>
      <c r="H2742" s="35">
        <v/>
      </c>
      <c r="I2742" s="36">
        <f>ROUND(PRODUCT(E2742:H2742),2)</f>
        <v>47.79</v>
      </c>
      <c r="J2742" s="32">
        <v/>
      </c>
      <c r="K2742" s="32">
        <f/>
        <v/>
      </c>
      <c r="L2742" s="32" t="s">
        <v/>
      </c>
      <c r="M2742" s="32" t="s">
        <v/>
      </c>
      <c r="N2742" s="32" t="s">
        <v/>
      </c>
      <!--$VAR_NUOVA_CELLA_PREZZI$-->
    </row>
    <row r="2743" spans="1:16" ht="10.5" customHeight="1" thickTop="1" thickBot="1">
      <c r="B2743" s="32" t="s">
        <v/>
      </c>
      <c r="C2743" s="23" t="s">
        <v/>
      </c>
      <c r="D2743" s="23" t="s">
        <v>15263</v>
      </c>
      <c r="E2743" s="32">
        <v>15.16</v>
      </c>
      <c r="F2743" s="33">
        <v/>
      </c>
      <c r="G2743" s="34">
        <v/>
      </c>
      <c r="H2743" s="35">
        <v/>
      </c>
      <c r="I2743" s="36">
        <f>ROUND(PRODUCT(E2743:H2743),2)</f>
        <v>15.16</v>
      </c>
      <c r="J2743" s="32">
        <v/>
      </c>
      <c r="K2743" s="32">
        <f/>
        <v/>
      </c>
      <c r="L2743" s="32" t="s">
        <v/>
      </c>
      <c r="M2743" s="32" t="s">
        <v/>
      </c>
      <c r="N2743" s="32" t="s">
        <v/>
      </c>
      <!--$VAR_NUOVA_CELLA_PREZZI$-->
    </row>
    <row r="2744" spans="1:16" ht="10.5" customHeight="1" thickTop="1" thickBot="1">
      <c r="B2744" s="32" t="s">
        <v/>
      </c>
      <c r="C2744" s="23" t="s">
        <v/>
      </c>
      <c r="D2744" s="23" t="s">
        <v>15270</v>
      </c>
      <c r="E2744" s="32">
        <v>50.19</v>
      </c>
      <c r="F2744" s="33">
        <v/>
      </c>
      <c r="G2744" s="34">
        <v/>
      </c>
      <c r="H2744" s="35">
        <v/>
      </c>
      <c r="I2744" s="36">
        <f>ROUND(PRODUCT(E2744:H2744),2)</f>
        <v>50.19</v>
      </c>
      <c r="J2744" s="32">
        <v/>
      </c>
      <c r="K2744" s="32">
        <f/>
        <v/>
      </c>
      <c r="L2744" s="32" t="s">
        <v/>
      </c>
      <c r="M2744" s="32" t="s">
        <v/>
      </c>
      <c r="N2744" s="32" t="s">
        <v/>
      </c>
      <!--$VAR_NUOVA_CELLA_PREZZI$-->
    </row>
    <row r="2745" spans="1:16" ht="10.5" customHeight="1" thickTop="1" thickBot="1">
      <c r="B2745" s="32" t="s">
        <v/>
      </c>
      <c r="C2745" s="23" t="s">
        <v/>
      </c>
      <c r="D2745" s="23" t="s">
        <v>15277</v>
      </c>
      <c r="E2745" s="32">
        <v>17.79</v>
      </c>
      <c r="F2745" s="33">
        <v/>
      </c>
      <c r="G2745" s="34">
        <v/>
      </c>
      <c r="H2745" s="35">
        <v/>
      </c>
      <c r="I2745" s="36">
        <f>ROUND(PRODUCT(E2745:H2745),2)</f>
        <v>17.79</v>
      </c>
      <c r="J2745" s="32">
        <v/>
      </c>
      <c r="K2745" s="32">
        <f/>
        <v/>
      </c>
      <c r="L2745" s="32" t="s">
        <v/>
      </c>
      <c r="M2745" s="32" t="s">
        <v/>
      </c>
      <c r="N2745" s="32" t="s">
        <v/>
      </c>
      <!--$VAR_NUOVA_CELLA_PREZZI$-->
    </row>
    <row r="2746" spans="1:16" ht="10.5" customHeight="1" thickTop="1" thickBot="1">
      <c r="B2746" s="32" t="s">
        <v/>
      </c>
      <c r="C2746" s="23" t="s">
        <v/>
      </c>
      <c r="D2746" s="23" t="s">
        <v>15284</v>
      </c>
      <c r="E2746" s="32">
        <v>22.52</v>
      </c>
      <c r="F2746" s="33">
        <v/>
      </c>
      <c r="G2746" s="34">
        <v/>
      </c>
      <c r="H2746" s="35">
        <v/>
      </c>
      <c r="I2746" s="36">
        <f>ROUND(PRODUCT(E2746:H2746),2)</f>
        <v>22.52</v>
      </c>
      <c r="J2746" s="32">
        <v/>
      </c>
      <c r="K2746" s="32">
        <f/>
        <v/>
      </c>
      <c r="L2746" s="32" t="s">
        <v/>
      </c>
      <c r="M2746" s="32" t="s">
        <v/>
      </c>
      <c r="N2746" s="32" t="s">
        <v/>
      </c>
      <!--$VAR_NUOVA_CELLA_PREZZI$-->
    </row>
    <row r="2747" spans="1:16" ht="10.5" customHeight="1" thickTop="1" thickBot="1">
      <c r="B2747" s="32" t="s">
        <v/>
      </c>
      <c r="C2747" s="23" t="s">
        <v/>
      </c>
      <c r="D2747" s="32" t="s">
        <v/>
      </c>
      <c r="E2747" s="32">
        <v/>
      </c>
      <c r="F2747" s="33">
        <v/>
      </c>
      <c r="G2747" s="34">
        <v/>
      </c>
      <c r="H2747" s="35">
        <v/>
      </c>
      <c r="I2747" s="36">
        <f/>
        <v/>
      </c>
      <c r="J2747" s="32">
        <v/>
      </c>
      <c r="K2747" s="32">
        <f/>
        <v/>
      </c>
      <c r="L2747" s="32" t="s">
        <v/>
      </c>
      <c r="M2747" s="32" t="s">
        <v/>
      </c>
      <c r="N2747" s="32" t="s">
        <v>15291</v>
      </c>
      <!--$VAR_NUOVA_CELLA_PREZZI$-->
    </row>
    <row r="2748" spans="1:16" ht="10.5" customHeight="1" thickTop="1" thickBot="1">
      <c r="B2748" s="32" t="s">
        <v/>
      </c>
      <c r="C2748" s="23" t="s">
        <v/>
      </c>
      <c r="D2748" s="32" t="s">
        <v>15292</v>
      </c>
      <c r="E2748" s="32">
        <v/>
      </c>
      <c r="F2748" s="33">
        <v/>
      </c>
      <c r="G2748" s="34">
        <v/>
      </c>
      <c r="H2748" s="35">
        <v/>
      </c>
      <c r="I2748" s="36">
        <f>ROUND(SUM(I2736:I2747),2)</f>
        <v>352.48</v>
      </c>
      <c r="J2748" s="32">
        <v>179.46</v>
      </c>
      <c r="K2748" s="32">
        <f>ROUND(PRODUCT(I2748:J2748),2)</f>
        <v>63256.06</v>
      </c>
      <c r="L2748" s="32" t="s">
        <v/>
      </c>
      <c r="M2748" s="32" t="s">
        <v/>
      </c>
      <c r="N2748" s="32" t="s">
        <v/>
      </c>
      <!--$VAR_NUOVA_CELLA_PREZZI$-->
    </row>
    <row r="2749" spans="1:16" ht="10.5" customHeight="1" thickTop="1" thickBot="1">
      <c r="B2749" s="32" t="s">
        <v/>
      </c>
      <c r="C2749" s="23" t="s">
        <v/>
      </c>
      <c r="D2749" s="32" t="s">
        <v>15298</v>
      </c>
      <c r="E2749" s="32">
        <v/>
      </c>
      <c r="F2749" s="33">
        <v/>
      </c>
      <c r="G2749" s="34">
        <v/>
      </c>
      <c r="H2749" s="35">
        <v/>
      </c>
      <c r="I2749" s="36">
        <f/>
        <v/>
      </c>
      <c r="J2749" s="32">
        <v/>
      </c>
      <c r="K2749" s="32">
        <f/>
        <v/>
      </c>
      <c r="L2749" s="32" t="s">
        <v/>
      </c>
      <c r="M2749" s="32" t="s">
        <v/>
      </c>
      <c r="N2749" s="32" t="s">
        <v/>
      </c>
      <!--$VAR_NUOVA_CELLA_PREZZI$-->
    </row>
    <row r="2750" spans="1:16" ht="57.8333333333333" customHeight="1" thickTop="1" thickBot="1">
      <c r="B2750" s="32" t="s">
        <v>15299</v>
      </c>
      <c r="C2750" s="23" t="s">
        <v>15300</v>
      </c>
      <c r="D2750" s="62" t="s">
        <v>15301</v>
      </c>
      <c r="E2750" s="32">
        <v/>
      </c>
      <c r="F2750" s="33">
        <v/>
      </c>
      <c r="G2750" s="34">
        <v/>
      </c>
      <c r="H2750" s="35">
        <v/>
      </c>
      <c r="I2750" s="36">
        <f/>
        <v/>
      </c>
      <c r="J2750" s="32">
        <v/>
      </c>
      <c r="K2750" s="32">
        <f/>
        <v/>
      </c>
      <c r="L2750" s="32" t="s">
        <v/>
      </c>
      <c r="M2750" s="32" t="s">
        <v/>
      </c>
      <c r="N2750" s="32" t="s">
        <v/>
      </c>
      <!--$VAR_NUOVA_CELLA_PREZZI$-->
    </row>
    <row r="2751" spans="1:16" ht="10.5" customHeight="1" thickTop="1" thickBot="1">
      <c r="B2751" s="32" t="s">
        <v/>
      </c>
      <c r="C2751" s="23" t="s">
        <v/>
      </c>
      <c r="D2751" s="23" t="s">
        <v>15302</v>
      </c>
      <c r="E2751" s="32">
        <v/>
      </c>
      <c r="F2751" s="33">
        <v/>
      </c>
      <c r="G2751" s="34">
        <v/>
      </c>
      <c r="H2751" s="35">
        <v/>
      </c>
      <c r="I2751" s="36">
        <f/>
        <v/>
      </c>
      <c r="J2751" s="32">
        <v/>
      </c>
      <c r="K2751" s="32">
        <f/>
        <v/>
      </c>
      <c r="L2751" s="32" t="s">
        <v/>
      </c>
      <c r="M2751" s="32" t="s">
        <v/>
      </c>
      <c r="N2751" s="32" t="s">
        <v/>
      </c>
      <!--$VAR_NUOVA_CELLA_PREZZI$-->
    </row>
    <row r="2752" spans="1:16" ht="10.5" customHeight="1" thickTop="1" thickBot="1">
      <c r="B2752" s="32" t="s">
        <v/>
      </c>
      <c r="C2752" s="23" t="s">
        <v/>
      </c>
      <c r="D2752" s="23" t="s">
        <v>15303</v>
      </c>
      <c r="E2752" s="32">
        <v/>
      </c>
      <c r="F2752" s="33">
        <v/>
      </c>
      <c r="G2752" s="34">
        <v/>
      </c>
      <c r="H2752" s="35">
        <v/>
      </c>
      <c r="I2752" s="36">
        <f>ROUND(PRODUCT(E2752:H2752,235.11),2)</f>
        <v>235.11</v>
      </c>
      <c r="J2752" s="32">
        <v/>
      </c>
      <c r="K2752" s="32">
        <f/>
        <v/>
      </c>
      <c r="L2752" s="32" t="s">
        <v/>
      </c>
      <c r="M2752" s="32" t="s">
        <v/>
      </c>
      <c r="N2752" s="32" t="s">
        <v/>
      </c>
      <!--$VAR_NUOVA_CELLA_PREZZI$-->
    </row>
    <row r="2753" spans="1:16" ht="10.5" customHeight="1" thickTop="1" thickBot="1">
      <c r="B2753" s="32" t="s">
        <v/>
      </c>
      <c r="C2753" s="23" t="s">
        <v/>
      </c>
      <c r="D2753" s="32" t="s">
        <v/>
      </c>
      <c r="E2753" s="32">
        <v/>
      </c>
      <c r="F2753" s="33">
        <v/>
      </c>
      <c r="G2753" s="34">
        <v/>
      </c>
      <c r="H2753" s="35">
        <v/>
      </c>
      <c r="I2753" s="36">
        <f/>
        <v/>
      </c>
      <c r="J2753" s="32">
        <v/>
      </c>
      <c r="K2753" s="32">
        <f/>
        <v/>
      </c>
      <c r="L2753" s="32" t="s">
        <v/>
      </c>
      <c r="M2753" s="32" t="s">
        <v/>
      </c>
      <c r="N2753" s="32" t="s">
        <v>15310</v>
      </c>
      <!--$VAR_NUOVA_CELLA_PREZZI$-->
    </row>
    <row r="2754" spans="1:16" ht="10.5" customHeight="1" thickTop="1" thickBot="1">
      <c r="B2754" s="32" t="s">
        <v/>
      </c>
      <c r="C2754" s="23" t="s">
        <v/>
      </c>
      <c r="D2754" s="32" t="s">
        <v>15311</v>
      </c>
      <c r="E2754" s="32">
        <v/>
      </c>
      <c r="F2754" s="33">
        <v/>
      </c>
      <c r="G2754" s="34">
        <v/>
      </c>
      <c r="H2754" s="35">
        <v/>
      </c>
      <c r="I2754" s="36">
        <f>ROUND(SUM(I2751:I2753),2)</f>
        <v>235.11</v>
      </c>
      <c r="J2754" s="32">
        <v>173.19</v>
      </c>
      <c r="K2754" s="32">
        <f>ROUND(PRODUCT(I2754:J2754),2)</f>
        <v>40718.70</v>
      </c>
      <c r="L2754" s="32" t="s">
        <v/>
      </c>
      <c r="M2754" s="32" t="s">
        <v/>
      </c>
      <c r="N2754" s="32" t="s">
        <v/>
      </c>
      <!--$VAR_NUOVA_CELLA_PREZZI$-->
    </row>
    <row r="2755" spans="1:16" ht="10.5" customHeight="1" thickTop="1" thickBot="1">
      <c r="B2755" s="32" t="s">
        <v/>
      </c>
      <c r="C2755" s="23" t="s">
        <v/>
      </c>
      <c r="D2755" s="32" t="s">
        <v>15317</v>
      </c>
      <c r="E2755" s="32">
        <v/>
      </c>
      <c r="F2755" s="33">
        <v/>
      </c>
      <c r="G2755" s="34">
        <v/>
      </c>
      <c r="H2755" s="35">
        <v/>
      </c>
      <c r="I2755" s="36">
        <f/>
        <v/>
      </c>
      <c r="J2755" s="32">
        <v/>
      </c>
      <c r="K2755" s="32">
        <f/>
        <v/>
      </c>
      <c r="L2755" s="32" t="s">
        <v/>
      </c>
      <c r="M2755" s="32" t="s">
        <v/>
      </c>
      <c r="N2755" s="32" t="s">
        <v/>
      </c>
      <!--$VAR_NUOVA_CELLA_PREZZI$-->
    </row>
    <row r="2756" spans="1:16" ht="73.8333333333333" customHeight="1" thickTop="1" thickBot="1">
      <c r="B2756" s="32" t="s">
        <v>15318</v>
      </c>
      <c r="C2756" s="23" t="s">
        <v>15319</v>
      </c>
      <c r="D2756" s="62" t="s">
        <v>15320</v>
      </c>
      <c r="E2756" s="32">
        <v/>
      </c>
      <c r="F2756" s="33">
        <v/>
      </c>
      <c r="G2756" s="34">
        <v/>
      </c>
      <c r="H2756" s="35">
        <v/>
      </c>
      <c r="I2756" s="36">
        <f/>
        <v/>
      </c>
      <c r="J2756" s="32">
        <v/>
      </c>
      <c r="K2756" s="32">
        <f/>
        <v/>
      </c>
      <c r="L2756" s="32" t="s">
        <v/>
      </c>
      <c r="M2756" s="32" t="s">
        <v/>
      </c>
      <c r="N2756" s="32" t="s">
        <v/>
      </c>
      <!--$VAR_NUOVA_CELLA_PREZZI$-->
    </row>
    <row r="2757" spans="1:16" ht="10.5" customHeight="1" thickTop="1" thickBot="1">
      <c r="B2757" s="32" t="s">
        <v/>
      </c>
      <c r="C2757" s="23" t="s">
        <v/>
      </c>
      <c r="D2757" s="23" t="s">
        <v>15321</v>
      </c>
      <c r="E2757" s="32">
        <v/>
      </c>
      <c r="F2757" s="33">
        <v/>
      </c>
      <c r="G2757" s="34">
        <v/>
      </c>
      <c r="H2757" s="35">
        <v/>
      </c>
      <c r="I2757" s="36">
        <f/>
        <v/>
      </c>
      <c r="J2757" s="32">
        <v/>
      </c>
      <c r="K2757" s="32">
        <f/>
        <v/>
      </c>
      <c r="L2757" s="32" t="s">
        <v/>
      </c>
      <c r="M2757" s="32" t="s">
        <v/>
      </c>
      <c r="N2757" s="32" t="s">
        <v/>
      </c>
      <!--$VAR_NUOVA_CELLA_PREZZI$-->
    </row>
    <row r="2758" spans="1:16" ht="10.5" customHeight="1" thickTop="1" thickBot="1">
      <c r="B2758" s="32" t="s">
        <v/>
      </c>
      <c r="C2758" s="23" t="s">
        <v/>
      </c>
      <c r="D2758" s="23" t="s">
        <v>15322</v>
      </c>
      <c r="E2758" s="32">
        <v/>
      </c>
      <c r="F2758" s="33">
        <v/>
      </c>
      <c r="G2758" s="34">
        <v/>
      </c>
      <c r="H2758" s="35">
        <v/>
      </c>
      <c r="I2758" s="36">
        <f>ROUND(PRODUCT(E2758:H2758,75.35),2)</f>
        <v>75.35</v>
      </c>
      <c r="J2758" s="32">
        <v/>
      </c>
      <c r="K2758" s="32">
        <f/>
        <v/>
      </c>
      <c r="L2758" s="32" t="s">
        <v/>
      </c>
      <c r="M2758" s="32" t="s">
        <v/>
      </c>
      <c r="N2758" s="32" t="s">
        <v/>
      </c>
      <!--$VAR_NUOVA_CELLA_PREZZI$-->
    </row>
    <row r="2759" spans="1:16" ht="10.5" customHeight="1" thickTop="1" thickBot="1">
      <c r="B2759" s="32" t="s">
        <v/>
      </c>
      <c r="C2759" s="23" t="s">
        <v/>
      </c>
      <c r="D2759" s="32" t="s">
        <v/>
      </c>
      <c r="E2759" s="32">
        <v/>
      </c>
      <c r="F2759" s="33">
        <v/>
      </c>
      <c r="G2759" s="34">
        <v/>
      </c>
      <c r="H2759" s="35">
        <v/>
      </c>
      <c r="I2759" s="36">
        <f/>
        <v/>
      </c>
      <c r="J2759" s="32">
        <v/>
      </c>
      <c r="K2759" s="32">
        <f/>
        <v/>
      </c>
      <c r="L2759" s="32" t="s">
        <v/>
      </c>
      <c r="M2759" s="32" t="s">
        <v/>
      </c>
      <c r="N2759" s="32" t="s">
        <v>15329</v>
      </c>
      <!--$VAR_NUOVA_CELLA_PREZZI$-->
    </row>
    <row r="2760" spans="1:16" ht="10.5" customHeight="1" thickTop="1" thickBot="1">
      <c r="B2760" s="32" t="s">
        <v/>
      </c>
      <c r="C2760" s="23" t="s">
        <v/>
      </c>
      <c r="D2760" s="32" t="s">
        <v>15330</v>
      </c>
      <c r="E2760" s="32">
        <v/>
      </c>
      <c r="F2760" s="33">
        <v/>
      </c>
      <c r="G2760" s="34">
        <v/>
      </c>
      <c r="H2760" s="35">
        <v/>
      </c>
      <c r="I2760" s="36">
        <f>ROUND(SUM(I2757:I2759),2)</f>
        <v>75.35</v>
      </c>
      <c r="J2760" s="32">
        <v>62.67</v>
      </c>
      <c r="K2760" s="32">
        <f>ROUND(PRODUCT(I2760:J2760),2)</f>
        <v>4722.18</v>
      </c>
      <c r="L2760" s="32" t="s">
        <v/>
      </c>
      <c r="M2760" s="32" t="s">
        <v/>
      </c>
      <c r="N2760" s="32" t="s">
        <v/>
      </c>
      <!--$VAR_NUOVA_CELLA_PREZZI$-->
    </row>
    <row r="2761" spans="1:16" ht="10.5" customHeight="1" thickTop="1" thickBot="1">
      <c r="B2761" s="32" t="s">
        <v/>
      </c>
      <c r="C2761" s="23" t="s">
        <v/>
      </c>
      <c r="D2761" s="32" t="s">
        <v>15336</v>
      </c>
      <c r="E2761" s="32">
        <v/>
      </c>
      <c r="F2761" s="33">
        <v/>
      </c>
      <c r="G2761" s="34">
        <v/>
      </c>
      <c r="H2761" s="35">
        <v/>
      </c>
      <c r="I2761" s="36">
        <f/>
        <v/>
      </c>
      <c r="J2761" s="32">
        <v/>
      </c>
      <c r="K2761" s="32">
        <f/>
        <v/>
      </c>
      <c r="L2761" s="32" t="s">
        <v/>
      </c>
      <c r="M2761" s="32" t="s">
        <v/>
      </c>
      <c r="N2761" s="32" t="s">
        <v/>
      </c>
      <!--$VAR_NUOVA_CELLA_PREZZI$-->
    </row>
    <row r="2762" spans="1:16" ht="100.833333333333" customHeight="1" thickTop="1" thickBot="1">
      <c r="B2762" s="32" t="s">
        <v>15337</v>
      </c>
      <c r="C2762" s="23" t="s">
        <v>15338</v>
      </c>
      <c r="D2762" s="62" t="s">
        <v>15339</v>
      </c>
      <c r="E2762" s="32">
        <v/>
      </c>
      <c r="F2762" s="33">
        <v/>
      </c>
      <c r="G2762" s="34">
        <v/>
      </c>
      <c r="H2762" s="35">
        <v/>
      </c>
      <c r="I2762" s="36">
        <f/>
        <v/>
      </c>
      <c r="J2762" s="32">
        <v/>
      </c>
      <c r="K2762" s="32">
        <f/>
        <v/>
      </c>
      <c r="L2762" s="32" t="s">
        <v/>
      </c>
      <c r="M2762" s="32" t="s">
        <v/>
      </c>
      <c r="N2762" s="32" t="s">
        <v/>
      </c>
      <!--$VAR_NUOVA_CELLA_PREZZI$-->
    </row>
    <row r="2763" spans="1:16" ht="10.5" customHeight="1" thickTop="1" thickBot="1">
      <c r="B2763" s="32" t="s">
        <v/>
      </c>
      <c r="C2763" s="23" t="s">
        <v/>
      </c>
      <c r="D2763" s="23" t="s">
        <v>15340</v>
      </c>
      <c r="E2763" s="32">
        <v/>
      </c>
      <c r="F2763" s="33">
        <v/>
      </c>
      <c r="G2763" s="34">
        <v/>
      </c>
      <c r="H2763" s="35">
        <v/>
      </c>
      <c r="I2763" s="36">
        <f/>
        <v/>
      </c>
      <c r="J2763" s="32">
        <v/>
      </c>
      <c r="K2763" s="32">
        <f/>
        <v/>
      </c>
      <c r="L2763" s="32" t="s">
        <v/>
      </c>
      <c r="M2763" s="32" t="s">
        <v/>
      </c>
      <c r="N2763" s="32" t="s">
        <v/>
      </c>
      <!--$VAR_NUOVA_CELLA_PREZZI$-->
    </row>
    <row r="2764" spans="1:16" ht="10.5" customHeight="1" thickTop="1" thickBot="1">
      <c r="B2764" s="32" t="s">
        <v/>
      </c>
      <c r="C2764" s="23" t="s">
        <v/>
      </c>
      <c r="D2764" s="23" t="s">
        <v>15341</v>
      </c>
      <c r="E2764" s="32">
        <v/>
      </c>
      <c r="F2764" s="33">
        <v/>
      </c>
      <c r="G2764" s="34">
        <v/>
      </c>
      <c r="H2764" s="35">
        <v>0</v>
      </c>
      <c r="I2764" s="36">
        <f>ROUND(PRODUCT(E2764:H2764),2)</f>
        <v>0.00</v>
      </c>
      <c r="J2764" s="32">
        <v/>
      </c>
      <c r="K2764" s="32">
        <f/>
        <v/>
      </c>
      <c r="L2764" s="32" t="s">
        <v/>
      </c>
      <c r="M2764" s="32" t="s">
        <v/>
      </c>
      <c r="N2764" s="32" t="s">
        <v/>
      </c>
      <!--$VAR_NUOVA_CELLA_PREZZI$-->
    </row>
    <row r="2765" spans="1:16" ht="10.5" customHeight="1" thickTop="1" thickBot="1">
      <c r="B2765" s="32" t="s">
        <v/>
      </c>
      <c r="C2765" s="23" t="s">
        <v/>
      </c>
      <c r="D2765" s="23" t="s">
        <v>15348</v>
      </c>
      <c r="E2765" s="32">
        <v>0.75</v>
      </c>
      <c r="F2765" s="33">
        <v/>
      </c>
      <c r="G2765" s="34">
        <v/>
      </c>
      <c r="H2765" s="35">
        <v/>
      </c>
      <c r="I2765" s="36">
        <f>ROUND(PRODUCT(E2765:H2765),2)</f>
        <v>0.75</v>
      </c>
      <c r="J2765" s="32">
        <v/>
      </c>
      <c r="K2765" s="32">
        <f/>
        <v/>
      </c>
      <c r="L2765" s="32" t="s">
        <v/>
      </c>
      <c r="M2765" s="32" t="s">
        <v/>
      </c>
      <c r="N2765" s="32" t="s">
        <v/>
      </c>
      <!--$VAR_NUOVA_CELLA_PREZZI$-->
    </row>
    <row r="2766" spans="1:16" ht="10.5" customHeight="1" thickTop="1" thickBot="1">
      <c r="B2766" s="32" t="s">
        <v/>
      </c>
      <c r="C2766" s="23" t="s">
        <v/>
      </c>
      <c r="D2766" s="23" t="s">
        <v>15355</v>
      </c>
      <c r="E2766" s="32">
        <v>0.49</v>
      </c>
      <c r="F2766" s="33">
        <v/>
      </c>
      <c r="G2766" s="34">
        <v/>
      </c>
      <c r="H2766" s="35">
        <v/>
      </c>
      <c r="I2766" s="36">
        <f>ROUND(PRODUCT(E2766:H2766),2)</f>
        <v>0.49</v>
      </c>
      <c r="J2766" s="32">
        <v/>
      </c>
      <c r="K2766" s="32">
        <f/>
        <v/>
      </c>
      <c r="L2766" s="32" t="s">
        <v/>
      </c>
      <c r="M2766" s="32" t="s">
        <v/>
      </c>
      <c r="N2766" s="32" t="s">
        <v/>
      </c>
      <!--$VAR_NUOVA_CELLA_PREZZI$-->
    </row>
    <row r="2767" spans="1:16" ht="10.5" customHeight="1" thickTop="1" thickBot="1">
      <c r="B2767" s="32" t="s">
        <v/>
      </c>
      <c r="C2767" s="23" t="s">
        <v/>
      </c>
      <c r="D2767" s="23" t="s">
        <v>15362</v>
      </c>
      <c r="E2767" s="32">
        <v>0.05</v>
      </c>
      <c r="F2767" s="33">
        <v/>
      </c>
      <c r="G2767" s="34">
        <v/>
      </c>
      <c r="H2767" s="35">
        <v/>
      </c>
      <c r="I2767" s="36">
        <f>ROUND(PRODUCT(E2767:H2767),2)</f>
        <v>0.05</v>
      </c>
      <c r="J2767" s="32">
        <v/>
      </c>
      <c r="K2767" s="32">
        <f/>
        <v/>
      </c>
      <c r="L2767" s="32" t="s">
        <v/>
      </c>
      <c r="M2767" s="32" t="s">
        <v/>
      </c>
      <c r="N2767" s="32" t="s">
        <v/>
      </c>
      <!--$VAR_NUOVA_CELLA_PREZZI$-->
    </row>
    <row r="2768" spans="1:16" ht="10.5" customHeight="1" thickTop="1" thickBot="1">
      <c r="B2768" s="32" t="s">
        <v/>
      </c>
      <c r="C2768" s="23" t="s">
        <v/>
      </c>
      <c r="D2768" s="23" t="s">
        <v>15369</v>
      </c>
      <c r="E2768" s="32">
        <v>0.14</v>
      </c>
      <c r="F2768" s="33">
        <v/>
      </c>
      <c r="G2768" s="34">
        <v/>
      </c>
      <c r="H2768" s="35">
        <v/>
      </c>
      <c r="I2768" s="36">
        <f>ROUND(PRODUCT(E2768:H2768),2)</f>
        <v>0.14</v>
      </c>
      <c r="J2768" s="32">
        <v/>
      </c>
      <c r="K2768" s="32">
        <f/>
        <v/>
      </c>
      <c r="L2768" s="32" t="s">
        <v/>
      </c>
      <c r="M2768" s="32" t="s">
        <v/>
      </c>
      <c r="N2768" s="32" t="s">
        <v/>
      </c>
      <!--$VAR_NUOVA_CELLA_PREZZI$-->
    </row>
    <row r="2769" spans="1:16" ht="10.5" customHeight="1" thickTop="1" thickBot="1">
      <c r="B2769" s="32" t="s">
        <v/>
      </c>
      <c r="C2769" s="23" t="s">
        <v/>
      </c>
      <c r="D2769" s="23" t="s">
        <v>15376</v>
      </c>
      <c r="E2769" s="32">
        <v>0.32</v>
      </c>
      <c r="F2769" s="33">
        <v/>
      </c>
      <c r="G2769" s="34">
        <v/>
      </c>
      <c r="H2769" s="35">
        <v/>
      </c>
      <c r="I2769" s="36">
        <f>ROUND(PRODUCT(E2769:H2769),2)</f>
        <v>0.32</v>
      </c>
      <c r="J2769" s="32">
        <v/>
      </c>
      <c r="K2769" s="32">
        <f/>
        <v/>
      </c>
      <c r="L2769" s="32" t="s">
        <v/>
      </c>
      <c r="M2769" s="32" t="s">
        <v/>
      </c>
      <c r="N2769" s="32" t="s">
        <v/>
      </c>
      <!--$VAR_NUOVA_CELLA_PREZZI$-->
    </row>
    <row r="2770" spans="1:16" ht="10.5" customHeight="1" thickTop="1" thickBot="1">
      <c r="B2770" s="32" t="s">
        <v/>
      </c>
      <c r="C2770" s="23" t="s">
        <v/>
      </c>
      <c r="D2770" s="23" t="s">
        <v>15383</v>
      </c>
      <c r="E2770" s="32">
        <v>3.03</v>
      </c>
      <c r="F2770" s="33">
        <v/>
      </c>
      <c r="G2770" s="34">
        <v/>
      </c>
      <c r="H2770" s="35">
        <v/>
      </c>
      <c r="I2770" s="36">
        <f>ROUND(PRODUCT(E2770:H2770),2)</f>
        <v>3.03</v>
      </c>
      <c r="J2770" s="32">
        <v/>
      </c>
      <c r="K2770" s="32">
        <f/>
        <v/>
      </c>
      <c r="L2770" s="32" t="s">
        <v/>
      </c>
      <c r="M2770" s="32" t="s">
        <v/>
      </c>
      <c r="N2770" s="32" t="s">
        <v/>
      </c>
      <!--$VAR_NUOVA_CELLA_PREZZI$-->
    </row>
    <row r="2771" spans="1:16" ht="10.5" customHeight="1" thickTop="1" thickBot="1">
      <c r="B2771" s="32" t="s">
        <v/>
      </c>
      <c r="C2771" s="23" t="s">
        <v/>
      </c>
      <c r="D2771" s="23" t="s">
        <v>15390</v>
      </c>
      <c r="E2771" s="32">
        <v/>
      </c>
      <c r="F2771" s="33">
        <v/>
      </c>
      <c r="G2771" s="34">
        <v/>
      </c>
      <c r="H2771" s="35">
        <v>0</v>
      </c>
      <c r="I2771" s="36">
        <f>ROUND(PRODUCT(E2771:H2771),2)</f>
        <v>0.00</v>
      </c>
      <c r="J2771" s="32">
        <v/>
      </c>
      <c r="K2771" s="32">
        <f/>
        <v/>
      </c>
      <c r="L2771" s="32" t="s">
        <v/>
      </c>
      <c r="M2771" s="32" t="s">
        <v/>
      </c>
      <c r="N2771" s="32" t="s">
        <v/>
      </c>
      <!--$VAR_NUOVA_CELLA_PREZZI$-->
    </row>
    <row r="2772" spans="1:16" ht="10.5" customHeight="1" thickTop="1" thickBot="1">
      <c r="B2772" s="32" t="s">
        <v/>
      </c>
      <c r="C2772" s="23" t="s">
        <v/>
      </c>
      <c r="D2772" s="23" t="s">
        <v>15397</v>
      </c>
      <c r="E2772" s="32">
        <v>2.50</v>
      </c>
      <c r="F2772" s="33">
        <v/>
      </c>
      <c r="G2772" s="34">
        <v/>
      </c>
      <c r="H2772" s="35">
        <v/>
      </c>
      <c r="I2772" s="36">
        <f>ROUND(PRODUCT(E2772:H2772),2)</f>
        <v>2.50</v>
      </c>
      <c r="J2772" s="32">
        <v/>
      </c>
      <c r="K2772" s="32">
        <f/>
        <v/>
      </c>
      <c r="L2772" s="32" t="s">
        <v/>
      </c>
      <c r="M2772" s="32" t="s">
        <v/>
      </c>
      <c r="N2772" s="32" t="s">
        <v/>
      </c>
      <!--$VAR_NUOVA_CELLA_PREZZI$-->
    </row>
    <row r="2773" spans="1:16" ht="10.5" customHeight="1" thickTop="1" thickBot="1">
      <c r="B2773" s="32" t="s">
        <v/>
      </c>
      <c r="C2773" s="23" t="s">
        <v/>
      </c>
      <c r="D2773" s="23" t="s">
        <v>15404</v>
      </c>
      <c r="E2773" s="32">
        <v>1.71</v>
      </c>
      <c r="F2773" s="33">
        <v/>
      </c>
      <c r="G2773" s="34">
        <v/>
      </c>
      <c r="H2773" s="35">
        <v/>
      </c>
      <c r="I2773" s="36">
        <f>ROUND(PRODUCT(E2773:H2773),2)</f>
        <v>1.71</v>
      </c>
      <c r="J2773" s="32">
        <v/>
      </c>
      <c r="K2773" s="32">
        <f/>
        <v/>
      </c>
      <c r="L2773" s="32" t="s">
        <v/>
      </c>
      <c r="M2773" s="32" t="s">
        <v/>
      </c>
      <c r="N2773" s="32" t="s">
        <v/>
      </c>
      <!--$VAR_NUOVA_CELLA_PREZZI$-->
    </row>
    <row r="2774" spans="1:16" ht="10.5" customHeight="1" thickTop="1" thickBot="1">
      <c r="B2774" s="32" t="s">
        <v/>
      </c>
      <c r="C2774" s="23" t="s">
        <v/>
      </c>
      <c r="D2774" s="23" t="s">
        <v>15411</v>
      </c>
      <c r="E2774" s="32">
        <v>1.87</v>
      </c>
      <c r="F2774" s="33">
        <v/>
      </c>
      <c r="G2774" s="34">
        <v/>
      </c>
      <c r="H2774" s="35">
        <v/>
      </c>
      <c r="I2774" s="36">
        <f>ROUND(PRODUCT(E2774:H2774),2)</f>
        <v>1.87</v>
      </c>
      <c r="J2774" s="32">
        <v/>
      </c>
      <c r="K2774" s="32">
        <f/>
        <v/>
      </c>
      <c r="L2774" s="32" t="s">
        <v/>
      </c>
      <c r="M2774" s="32" t="s">
        <v/>
      </c>
      <c r="N2774" s="32" t="s">
        <v/>
      </c>
      <!--$VAR_NUOVA_CELLA_PREZZI$-->
    </row>
    <row r="2775" spans="1:16" ht="10.5" customHeight="1" thickTop="1" thickBot="1">
      <c r="B2775" s="32" t="s">
        <v/>
      </c>
      <c r="C2775" s="23" t="s">
        <v/>
      </c>
      <c r="D2775" s="32" t="s">
        <v/>
      </c>
      <c r="E2775" s="32">
        <v/>
      </c>
      <c r="F2775" s="33">
        <v/>
      </c>
      <c r="G2775" s="34">
        <v/>
      </c>
      <c r="H2775" s="35">
        <v/>
      </c>
      <c r="I2775" s="36">
        <f/>
        <v/>
      </c>
      <c r="J2775" s="32">
        <v/>
      </c>
      <c r="K2775" s="32">
        <f/>
        <v/>
      </c>
      <c r="L2775" s="32" t="s">
        <v/>
      </c>
      <c r="M2775" s="32" t="s">
        <v/>
      </c>
      <c r="N2775" s="32" t="s">
        <v>15418</v>
      </c>
      <!--$VAR_NUOVA_CELLA_PREZZI$-->
    </row>
    <row r="2776" spans="1:16" ht="10.5" customHeight="1" thickTop="1" thickBot="1">
      <c r="B2776" s="32" t="s">
        <v/>
      </c>
      <c r="C2776" s="23" t="s">
        <v/>
      </c>
      <c r="D2776" s="32" t="s">
        <v>15419</v>
      </c>
      <c r="E2776" s="32">
        <v/>
      </c>
      <c r="F2776" s="33">
        <v/>
      </c>
      <c r="G2776" s="34">
        <v/>
      </c>
      <c r="H2776" s="35">
        <v/>
      </c>
      <c r="I2776" s="36">
        <f>ROUND(SUM(I2763:I2775),2)</f>
        <v>10.86</v>
      </c>
      <c r="J2776" s="32">
        <v>343.67</v>
      </c>
      <c r="K2776" s="32">
        <f>ROUND(PRODUCT(I2776:J2776),2)</f>
        <v>3732.26</v>
      </c>
      <c r="L2776" s="32" t="s">
        <v/>
      </c>
      <c r="M2776" s="32" t="s">
        <v/>
      </c>
      <c r="N2776" s="32" t="s">
        <v/>
      </c>
      <!--$VAR_NUOVA_CELLA_PREZZI$-->
    </row>
    <row r="2777" spans="1:16" ht="10.5" customHeight="1" thickTop="1" thickBot="1">
      <c r="B2777" s="32" t="s">
        <v/>
      </c>
      <c r="C2777" s="23" t="s">
        <v/>
      </c>
      <c r="D2777" s="32" t="s">
        <v>15425</v>
      </c>
      <c r="E2777" s="32">
        <v/>
      </c>
      <c r="F2777" s="33">
        <v/>
      </c>
      <c r="G2777" s="34">
        <v/>
      </c>
      <c r="H2777" s="35">
        <v/>
      </c>
      <c r="I2777" s="36">
        <f/>
        <v/>
      </c>
      <c r="J2777" s="32">
        <v/>
      </c>
      <c r="K2777" s="32">
        <f/>
        <v/>
      </c>
      <c r="L2777" s="32" t="s">
        <v/>
      </c>
      <c r="M2777" s="32" t="s">
        <v/>
      </c>
      <c r="N2777" s="32" t="s">
        <v/>
      </c>
      <!--$VAR_NUOVA_CELLA_PREZZI$-->
    </row>
    <row r="2778" spans="1:16" ht="227.833333333333" customHeight="1" thickTop="1" thickBot="1">
      <c r="B2778" s="32" t="s">
        <v>15426</v>
      </c>
      <c r="C2778" s="23" t="s">
        <v>15427</v>
      </c>
      <c r="D2778" s="62" t="s">
        <v>15428</v>
      </c>
      <c r="E2778" s="32">
        <v/>
      </c>
      <c r="F2778" s="33">
        <v/>
      </c>
      <c r="G2778" s="34">
        <v/>
      </c>
      <c r="H2778" s="35">
        <v/>
      </c>
      <c r="I2778" s="36">
        <f/>
        <v/>
      </c>
      <c r="J2778" s="32">
        <v/>
      </c>
      <c r="K2778" s="32">
        <f/>
        <v/>
      </c>
      <c r="L2778" s="32" t="s">
        <v/>
      </c>
      <c r="M2778" s="32" t="s">
        <v/>
      </c>
      <c r="N2778" s="32" t="s">
        <v/>
      </c>
      <!--$VAR_NUOVA_CELLA_PREZZI$-->
    </row>
    <row r="2779" spans="1:16" ht="10.5" customHeight="1" thickTop="1" thickBot="1">
      <c r="B2779" s="32" t="s">
        <v/>
      </c>
      <c r="C2779" s="23" t="s">
        <v/>
      </c>
      <c r="D2779" s="23" t="s">
        <v>15429</v>
      </c>
      <c r="E2779" s="32">
        <v/>
      </c>
      <c r="F2779" s="33">
        <v/>
      </c>
      <c r="G2779" s="34">
        <v/>
      </c>
      <c r="H2779" s="35">
        <v/>
      </c>
      <c r="I2779" s="36">
        <f/>
        <v/>
      </c>
      <c r="J2779" s="32">
        <v/>
      </c>
      <c r="K2779" s="32">
        <f/>
        <v/>
      </c>
      <c r="L2779" s="32" t="s">
        <v/>
      </c>
      <c r="M2779" s="32" t="s">
        <v/>
      </c>
      <c r="N2779" s="32" t="s">
        <v/>
      </c>
      <!--$VAR_NUOVA_CELLA_PREZZI$-->
    </row>
    <row r="2780" spans="1:16" ht="10.5" customHeight="1" thickTop="1" thickBot="1">
      <c r="B2780" s="32" t="s">
        <v/>
      </c>
      <c r="C2780" s="23" t="s">
        <v/>
      </c>
      <c r="D2780" s="23" t="s">
        <v>15430</v>
      </c>
      <c r="E2780" s="32">
        <v/>
      </c>
      <c r="F2780" s="33">
        <v/>
      </c>
      <c r="G2780" s="34">
        <v/>
      </c>
      <c r="H2780" s="35">
        <v>0</v>
      </c>
      <c r="I2780" s="36">
        <f>ROUND(PRODUCT(E2780:H2780),2)</f>
        <v>0.00</v>
      </c>
      <c r="J2780" s="32">
        <v/>
      </c>
      <c r="K2780" s="32">
        <f/>
        <v/>
      </c>
      <c r="L2780" s="32" t="s">
        <v/>
      </c>
      <c r="M2780" s="32" t="s">
        <v/>
      </c>
      <c r="N2780" s="32" t="s">
        <v/>
      </c>
      <!--$VAR_NUOVA_CELLA_PREZZI$-->
    </row>
    <row r="2781" spans="1:16" ht="10.5" customHeight="1" thickTop="1" thickBot="1">
      <c r="B2781" s="32" t="s">
        <v/>
      </c>
      <c r="C2781" s="23" t="s">
        <v/>
      </c>
      <c r="D2781" s="23" t="s">
        <v>15437</v>
      </c>
      <c r="E2781" s="32">
        <v/>
      </c>
      <c r="F2781" s="33">
        <v/>
      </c>
      <c r="G2781" s="34">
        <v/>
      </c>
      <c r="H2781" s="35">
        <v>0</v>
      </c>
      <c r="I2781" s="36">
        <f>ROUND(PRODUCT(E2781:H2781),2)</f>
        <v>0.00</v>
      </c>
      <c r="J2781" s="32">
        <v/>
      </c>
      <c r="K2781" s="32">
        <f/>
        <v/>
      </c>
      <c r="L2781" s="32" t="s">
        <v/>
      </c>
      <c r="M2781" s="32" t="s">
        <v/>
      </c>
      <c r="N2781" s="32" t="s">
        <v/>
      </c>
      <!--$VAR_NUOVA_CELLA_PREZZI$-->
    </row>
    <row r="2782" spans="1:16" ht="10.5" customHeight="1" thickTop="1" thickBot="1">
      <c r="B2782" s="32" t="s">
        <v/>
      </c>
      <c r="C2782" s="23" t="s">
        <v/>
      </c>
      <c r="D2782" s="23" t="s">
        <v>15444</v>
      </c>
      <c r="E2782" s="32">
        <v>6.30</v>
      </c>
      <c r="F2782" s="33">
        <v/>
      </c>
      <c r="G2782" s="34">
        <v/>
      </c>
      <c r="H2782" s="35">
        <v/>
      </c>
      <c r="I2782" s="36">
        <f>ROUND(PRODUCT(E2782:H2782),2)</f>
        <v>6.30</v>
      </c>
      <c r="J2782" s="32">
        <v/>
      </c>
      <c r="K2782" s="32">
        <f/>
        <v/>
      </c>
      <c r="L2782" s="32" t="s">
        <v/>
      </c>
      <c r="M2782" s="32" t="s">
        <v/>
      </c>
      <c r="N2782" s="32" t="s">
        <v/>
      </c>
      <!--$VAR_NUOVA_CELLA_PREZZI$-->
    </row>
    <row r="2783" spans="1:16" ht="10.5" customHeight="1" thickTop="1" thickBot="1">
      <c r="B2783" s="32" t="s">
        <v/>
      </c>
      <c r="C2783" s="23" t="s">
        <v/>
      </c>
      <c r="D2783" s="23" t="s">
        <v>15451</v>
      </c>
      <c r="E2783" s="32">
        <v>7.41</v>
      </c>
      <c r="F2783" s="33">
        <v/>
      </c>
      <c r="G2783" s="34">
        <v/>
      </c>
      <c r="H2783" s="35">
        <v/>
      </c>
      <c r="I2783" s="36">
        <f>ROUND(PRODUCT(E2783:H2783),2)</f>
        <v>7.41</v>
      </c>
      <c r="J2783" s="32">
        <v/>
      </c>
      <c r="K2783" s="32">
        <f/>
        <v/>
      </c>
      <c r="L2783" s="32" t="s">
        <v/>
      </c>
      <c r="M2783" s="32" t="s">
        <v/>
      </c>
      <c r="N2783" s="32" t="s">
        <v/>
      </c>
      <!--$VAR_NUOVA_CELLA_PREZZI$-->
    </row>
    <row r="2784" spans="1:16" ht="10.5" customHeight="1" thickTop="1" thickBot="1">
      <c r="B2784" s="32" t="s">
        <v/>
      </c>
      <c r="C2784" s="23" t="s">
        <v/>
      </c>
      <c r="D2784" s="23" t="s">
        <v>15458</v>
      </c>
      <c r="E2784" s="32">
        <v>6.75</v>
      </c>
      <c r="F2784" s="33">
        <v/>
      </c>
      <c r="G2784" s="34">
        <v/>
      </c>
      <c r="H2784" s="35">
        <v/>
      </c>
      <c r="I2784" s="36">
        <f>ROUND(PRODUCT(E2784:H2784),2)</f>
        <v>6.75</v>
      </c>
      <c r="J2784" s="32">
        <v/>
      </c>
      <c r="K2784" s="32">
        <f/>
        <v/>
      </c>
      <c r="L2784" s="32" t="s">
        <v/>
      </c>
      <c r="M2784" s="32" t="s">
        <v/>
      </c>
      <c r="N2784" s="32" t="s">
        <v/>
      </c>
      <!--$VAR_NUOVA_CELLA_PREZZI$-->
    </row>
    <row r="2785" spans="1:16" ht="10.5" customHeight="1" thickTop="1" thickBot="1">
      <c r="B2785" s="32" t="s">
        <v/>
      </c>
      <c r="C2785" s="23" t="s">
        <v/>
      </c>
      <c r="D2785" s="23" t="s">
        <v>15465</v>
      </c>
      <c r="E2785" s="32">
        <v>8.80</v>
      </c>
      <c r="F2785" s="33">
        <v/>
      </c>
      <c r="G2785" s="34">
        <v/>
      </c>
      <c r="H2785" s="35">
        <v/>
      </c>
      <c r="I2785" s="36">
        <f>ROUND(PRODUCT(E2785:H2785),2)</f>
        <v>8.80</v>
      </c>
      <c r="J2785" s="32">
        <v/>
      </c>
      <c r="K2785" s="32">
        <f/>
        <v/>
      </c>
      <c r="L2785" s="32" t="s">
        <v/>
      </c>
      <c r="M2785" s="32" t="s">
        <v/>
      </c>
      <c r="N2785" s="32" t="s">
        <v/>
      </c>
      <!--$VAR_NUOVA_CELLA_PREZZI$-->
    </row>
    <row r="2786" spans="1:16" ht="10.5" customHeight="1" thickTop="1" thickBot="1">
      <c r="B2786" s="32" t="s">
        <v/>
      </c>
      <c r="C2786" s="23" t="s">
        <v/>
      </c>
      <c r="D2786" s="23" t="s">
        <v>15472</v>
      </c>
      <c r="E2786" s="32">
        <v/>
      </c>
      <c r="F2786" s="33">
        <v/>
      </c>
      <c r="G2786" s="34">
        <v/>
      </c>
      <c r="H2786" s="35">
        <v>0</v>
      </c>
      <c r="I2786" s="36">
        <f>ROUND(PRODUCT(E2786:H2786),2)</f>
        <v>0.00</v>
      </c>
      <c r="J2786" s="32">
        <v/>
      </c>
      <c r="K2786" s="32">
        <f/>
        <v/>
      </c>
      <c r="L2786" s="32" t="s">
        <v/>
      </c>
      <c r="M2786" s="32" t="s">
        <v/>
      </c>
      <c r="N2786" s="32" t="s">
        <v/>
      </c>
      <!--$VAR_NUOVA_CELLA_PREZZI$-->
    </row>
    <row r="2787" spans="1:16" ht="10.5" customHeight="1" thickTop="1" thickBot="1">
      <c r="B2787" s="32" t="s">
        <v/>
      </c>
      <c r="C2787" s="23" t="s">
        <v/>
      </c>
      <c r="D2787" s="23" t="s">
        <v>15479</v>
      </c>
      <c r="E2787" s="32">
        <v>9.21</v>
      </c>
      <c r="F2787" s="33">
        <v/>
      </c>
      <c r="G2787" s="34">
        <v/>
      </c>
      <c r="H2787" s="35">
        <v/>
      </c>
      <c r="I2787" s="36">
        <f>ROUND(PRODUCT(E2787:H2787),2)</f>
        <v>9.21</v>
      </c>
      <c r="J2787" s="32">
        <v/>
      </c>
      <c r="K2787" s="32">
        <f/>
        <v/>
      </c>
      <c r="L2787" s="32" t="s">
        <v/>
      </c>
      <c r="M2787" s="32" t="s">
        <v/>
      </c>
      <c r="N2787" s="32" t="s">
        <v/>
      </c>
      <!--$VAR_NUOVA_CELLA_PREZZI$-->
    </row>
    <row r="2788" spans="1:16" ht="10.5" customHeight="1" thickTop="1" thickBot="1">
      <c r="B2788" s="32" t="s">
        <v/>
      </c>
      <c r="C2788" s="23" t="s">
        <v/>
      </c>
      <c r="D2788" s="23" t="s">
        <v>15486</v>
      </c>
      <c r="E2788" s="32">
        <v>10.31</v>
      </c>
      <c r="F2788" s="33">
        <v/>
      </c>
      <c r="G2788" s="34">
        <v/>
      </c>
      <c r="H2788" s="35">
        <v/>
      </c>
      <c r="I2788" s="36">
        <f>ROUND(PRODUCT(E2788:H2788),2)</f>
        <v>10.31</v>
      </c>
      <c r="J2788" s="32">
        <v/>
      </c>
      <c r="K2788" s="32">
        <f/>
        <v/>
      </c>
      <c r="L2788" s="32" t="s">
        <v/>
      </c>
      <c r="M2788" s="32" t="s">
        <v/>
      </c>
      <c r="N2788" s="32" t="s">
        <v/>
      </c>
      <!--$VAR_NUOVA_CELLA_PREZZI$-->
    </row>
    <row r="2789" spans="1:16" ht="10.5" customHeight="1" thickTop="1" thickBot="1">
      <c r="B2789" s="32" t="s">
        <v/>
      </c>
      <c r="C2789" s="23" t="s">
        <v/>
      </c>
      <c r="D2789" s="23" t="s">
        <v>15493</v>
      </c>
      <c r="E2789" s="32">
        <v>10.38</v>
      </c>
      <c r="F2789" s="33">
        <v/>
      </c>
      <c r="G2789" s="34">
        <v/>
      </c>
      <c r="H2789" s="35">
        <v/>
      </c>
      <c r="I2789" s="36">
        <f>ROUND(PRODUCT(E2789:H2789),2)</f>
        <v>10.38</v>
      </c>
      <c r="J2789" s="32">
        <v/>
      </c>
      <c r="K2789" s="32">
        <f/>
        <v/>
      </c>
      <c r="L2789" s="32" t="s">
        <v/>
      </c>
      <c r="M2789" s="32" t="s">
        <v/>
      </c>
      <c r="N2789" s="32" t="s">
        <v/>
      </c>
      <!--$VAR_NUOVA_CELLA_PREZZI$-->
    </row>
    <row r="2790" spans="1:16" ht="10.5" customHeight="1" thickTop="1" thickBot="1">
      <c r="B2790" s="32" t="s">
        <v/>
      </c>
      <c r="C2790" s="23" t="s">
        <v/>
      </c>
      <c r="D2790" s="23" t="s">
        <v>15500</v>
      </c>
      <c r="E2790" s="32">
        <v>10.33</v>
      </c>
      <c r="F2790" s="33">
        <v/>
      </c>
      <c r="G2790" s="34">
        <v/>
      </c>
      <c r="H2790" s="35">
        <v/>
      </c>
      <c r="I2790" s="36">
        <f>ROUND(PRODUCT(E2790:H2790),2)</f>
        <v>10.33</v>
      </c>
      <c r="J2790" s="32">
        <v/>
      </c>
      <c r="K2790" s="32">
        <f/>
        <v/>
      </c>
      <c r="L2790" s="32" t="s">
        <v/>
      </c>
      <c r="M2790" s="32" t="s">
        <v/>
      </c>
      <c r="N2790" s="32" t="s">
        <v/>
      </c>
      <!--$VAR_NUOVA_CELLA_PREZZI$-->
    </row>
    <row r="2791" spans="1:16" ht="10.5" customHeight="1" thickTop="1" thickBot="1">
      <c r="B2791" s="32" t="s">
        <v/>
      </c>
      <c r="C2791" s="23" t="s">
        <v/>
      </c>
      <c r="D2791" s="23" t="s">
        <v>15507</v>
      </c>
      <c r="E2791" s="32">
        <v>11.07</v>
      </c>
      <c r="F2791" s="33">
        <v/>
      </c>
      <c r="G2791" s="34">
        <v/>
      </c>
      <c r="H2791" s="35">
        <v/>
      </c>
      <c r="I2791" s="36">
        <f>ROUND(PRODUCT(E2791:H2791),2)</f>
        <v>11.07</v>
      </c>
      <c r="J2791" s="32">
        <v/>
      </c>
      <c r="K2791" s="32">
        <f/>
        <v/>
      </c>
      <c r="L2791" s="32" t="s">
        <v/>
      </c>
      <c r="M2791" s="32" t="s">
        <v/>
      </c>
      <c r="N2791" s="32" t="s">
        <v/>
      </c>
      <!--$VAR_NUOVA_CELLA_PREZZI$-->
    </row>
    <row r="2792" spans="1:16" ht="10.5" customHeight="1" thickTop="1" thickBot="1">
      <c r="B2792" s="32" t="s">
        <v/>
      </c>
      <c r="C2792" s="23" t="s">
        <v/>
      </c>
      <c r="D2792" s="23" t="s">
        <v>15514</v>
      </c>
      <c r="E2792" s="32">
        <v>1.74</v>
      </c>
      <c r="F2792" s="33">
        <v/>
      </c>
      <c r="G2792" s="34">
        <v/>
      </c>
      <c r="H2792" s="35">
        <v/>
      </c>
      <c r="I2792" s="36">
        <f>ROUND(PRODUCT(E2792:H2792),2)</f>
        <v>1.74</v>
      </c>
      <c r="J2792" s="32">
        <v/>
      </c>
      <c r="K2792" s="32">
        <f/>
        <v/>
      </c>
      <c r="L2792" s="32" t="s">
        <v/>
      </c>
      <c r="M2792" s="32" t="s">
        <v/>
      </c>
      <c r="N2792" s="32" t="s">
        <v/>
      </c>
      <!--$VAR_NUOVA_CELLA_PREZZI$-->
    </row>
    <row r="2793" spans="1:16" ht="10.5" customHeight="1" thickTop="1" thickBot="1">
      <c r="B2793" s="32" t="s">
        <v/>
      </c>
      <c r="C2793" s="23" t="s">
        <v/>
      </c>
      <c r="D2793" s="23" t="s">
        <v>15521</v>
      </c>
      <c r="E2793" s="32">
        <v>11.11</v>
      </c>
      <c r="F2793" s="33">
        <v/>
      </c>
      <c r="G2793" s="34">
        <v/>
      </c>
      <c r="H2793" s="35">
        <v/>
      </c>
      <c r="I2793" s="36">
        <f>ROUND(PRODUCT(E2793:H2793),2)</f>
        <v>11.11</v>
      </c>
      <c r="J2793" s="32">
        <v/>
      </c>
      <c r="K2793" s="32">
        <f/>
        <v/>
      </c>
      <c r="L2793" s="32" t="s">
        <v/>
      </c>
      <c r="M2793" s="32" t="s">
        <v/>
      </c>
      <c r="N2793" s="32" t="s">
        <v/>
      </c>
      <!--$VAR_NUOVA_CELLA_PREZZI$-->
    </row>
    <row r="2794" spans="1:16" ht="10.5" customHeight="1" thickTop="1" thickBot="1">
      <c r="B2794" s="32" t="s">
        <v/>
      </c>
      <c r="C2794" s="23" t="s">
        <v/>
      </c>
      <c r="D2794" s="23" t="s">
        <v>15528</v>
      </c>
      <c r="E2794" s="32">
        <v>1.60</v>
      </c>
      <c r="F2794" s="33">
        <v/>
      </c>
      <c r="G2794" s="34">
        <v/>
      </c>
      <c r="H2794" s="35">
        <v/>
      </c>
      <c r="I2794" s="36">
        <f>ROUND(PRODUCT(E2794:H2794),2)</f>
        <v>1.60</v>
      </c>
      <c r="J2794" s="32">
        <v/>
      </c>
      <c r="K2794" s="32">
        <f/>
        <v/>
      </c>
      <c r="L2794" s="32" t="s">
        <v/>
      </c>
      <c r="M2794" s="32" t="s">
        <v/>
      </c>
      <c r="N2794" s="32" t="s">
        <v/>
      </c>
      <!--$VAR_NUOVA_CELLA_PREZZI$-->
    </row>
    <row r="2795" spans="1:16" ht="10.5" customHeight="1" thickTop="1" thickBot="1">
      <c r="B2795" s="32" t="s">
        <v/>
      </c>
      <c r="C2795" s="23" t="s">
        <v/>
      </c>
      <c r="D2795" s="23" t="s">
        <v>15535</v>
      </c>
      <c r="E2795" s="32">
        <v>8.67</v>
      </c>
      <c r="F2795" s="33">
        <v/>
      </c>
      <c r="G2795" s="34">
        <v/>
      </c>
      <c r="H2795" s="35">
        <v/>
      </c>
      <c r="I2795" s="36">
        <f>ROUND(PRODUCT(E2795:H2795),2)</f>
        <v>8.67</v>
      </c>
      <c r="J2795" s="32">
        <v/>
      </c>
      <c r="K2795" s="32">
        <f/>
        <v/>
      </c>
      <c r="L2795" s="32" t="s">
        <v/>
      </c>
      <c r="M2795" s="32" t="s">
        <v/>
      </c>
      <c r="N2795" s="32" t="s">
        <v/>
      </c>
      <!--$VAR_NUOVA_CELLA_PREZZI$-->
    </row>
    <row r="2796" spans="1:16" ht="10.5" customHeight="1" thickTop="1" thickBot="1">
      <c r="B2796" s="32" t="s">
        <v/>
      </c>
      <c r="C2796" s="23" t="s">
        <v/>
      </c>
      <c r="D2796" s="23" t="s">
        <v>15542</v>
      </c>
      <c r="E2796" s="32">
        <v>3.92</v>
      </c>
      <c r="F2796" s="33">
        <v/>
      </c>
      <c r="G2796" s="34">
        <v/>
      </c>
      <c r="H2796" s="35">
        <v/>
      </c>
      <c r="I2796" s="36">
        <f>ROUND(PRODUCT(E2796:H2796),2)</f>
        <v>3.92</v>
      </c>
      <c r="J2796" s="32">
        <v/>
      </c>
      <c r="K2796" s="32">
        <f/>
        <v/>
      </c>
      <c r="L2796" s="32" t="s">
        <v/>
      </c>
      <c r="M2796" s="32" t="s">
        <v/>
      </c>
      <c r="N2796" s="32" t="s">
        <v/>
      </c>
      <!--$VAR_NUOVA_CELLA_PREZZI$-->
    </row>
    <row r="2797" spans="1:16" ht="10.5" customHeight="1" thickTop="1" thickBot="1">
      <c r="B2797" s="32" t="s">
        <v/>
      </c>
      <c r="C2797" s="23" t="s">
        <v/>
      </c>
      <c r="D2797" s="23" t="s">
        <v>15549</v>
      </c>
      <c r="E2797" s="32">
        <v>2.91</v>
      </c>
      <c r="F2797" s="33">
        <v/>
      </c>
      <c r="G2797" s="34">
        <v/>
      </c>
      <c r="H2797" s="35">
        <v/>
      </c>
      <c r="I2797" s="36">
        <f>ROUND(PRODUCT(E2797:H2797),2)</f>
        <v>2.91</v>
      </c>
      <c r="J2797" s="32">
        <v/>
      </c>
      <c r="K2797" s="32">
        <f/>
        <v/>
      </c>
      <c r="L2797" s="32" t="s">
        <v/>
      </c>
      <c r="M2797" s="32" t="s">
        <v/>
      </c>
      <c r="N2797" s="32" t="s">
        <v/>
      </c>
      <!--$VAR_NUOVA_CELLA_PREZZI$-->
    </row>
    <row r="2798" spans="1:16" ht="10.5" customHeight="1" thickTop="1" thickBot="1">
      <c r="B2798" s="32" t="s">
        <v/>
      </c>
      <c r="C2798" s="23" t="s">
        <v/>
      </c>
      <c r="D2798" s="23" t="s">
        <v>15556</v>
      </c>
      <c r="E2798" s="32">
        <v>8.78</v>
      </c>
      <c r="F2798" s="33">
        <v/>
      </c>
      <c r="G2798" s="34">
        <v/>
      </c>
      <c r="H2798" s="35">
        <v/>
      </c>
      <c r="I2798" s="36">
        <f>ROUND(PRODUCT(E2798:H2798),2)</f>
        <v>8.78</v>
      </c>
      <c r="J2798" s="32">
        <v/>
      </c>
      <c r="K2798" s="32">
        <f/>
        <v/>
      </c>
      <c r="L2798" s="32" t="s">
        <v/>
      </c>
      <c r="M2798" s="32" t="s">
        <v/>
      </c>
      <c r="N2798" s="32" t="s">
        <v/>
      </c>
      <!--$VAR_NUOVA_CELLA_PREZZI$-->
    </row>
    <row r="2799" spans="1:16" ht="10.5" customHeight="1" thickTop="1" thickBot="1">
      <c r="B2799" s="32" t="s">
        <v/>
      </c>
      <c r="C2799" s="23" t="s">
        <v/>
      </c>
      <c r="D2799" s="23" t="s">
        <v>15563</v>
      </c>
      <c r="E2799" s="32">
        <v>17.81</v>
      </c>
      <c r="F2799" s="33">
        <v/>
      </c>
      <c r="G2799" s="34">
        <v/>
      </c>
      <c r="H2799" s="35">
        <v/>
      </c>
      <c r="I2799" s="36">
        <f>ROUND(PRODUCT(E2799:H2799),2)</f>
        <v>17.81</v>
      </c>
      <c r="J2799" s="32">
        <v/>
      </c>
      <c r="K2799" s="32">
        <f/>
        <v/>
      </c>
      <c r="L2799" s="32" t="s">
        <v/>
      </c>
      <c r="M2799" s="32" t="s">
        <v/>
      </c>
      <c r="N2799" s="32" t="s">
        <v/>
      </c>
      <!--$VAR_NUOVA_CELLA_PREZZI$-->
    </row>
    <row r="2800" spans="1:16" ht="10.5" customHeight="1" thickTop="1" thickBot="1">
      <c r="B2800" s="32" t="s">
        <v/>
      </c>
      <c r="C2800" s="23" t="s">
        <v/>
      </c>
      <c r="D2800" s="23" t="s">
        <v>15570</v>
      </c>
      <c r="E2800" s="32">
        <v>2.26</v>
      </c>
      <c r="F2800" s="33">
        <v/>
      </c>
      <c r="G2800" s="34">
        <v/>
      </c>
      <c r="H2800" s="35">
        <v/>
      </c>
      <c r="I2800" s="36">
        <f>ROUND(PRODUCT(E2800:H2800),2)</f>
        <v>2.26</v>
      </c>
      <c r="J2800" s="32">
        <v/>
      </c>
      <c r="K2800" s="32">
        <f/>
        <v/>
      </c>
      <c r="L2800" s="32" t="s">
        <v/>
      </c>
      <c r="M2800" s="32" t="s">
        <v/>
      </c>
      <c r="N2800" s="32" t="s">
        <v/>
      </c>
      <!--$VAR_NUOVA_CELLA_PREZZI$-->
    </row>
    <row r="2801" spans="1:16" ht="10.5" customHeight="1" thickTop="1" thickBot="1">
      <c r="B2801" s="32" t="s">
        <v/>
      </c>
      <c r="C2801" s="23" t="s">
        <v/>
      </c>
      <c r="D2801" s="23" t="s">
        <v>15577</v>
      </c>
      <c r="E2801" s="32">
        <v>7.57</v>
      </c>
      <c r="F2801" s="33">
        <v/>
      </c>
      <c r="G2801" s="34">
        <v/>
      </c>
      <c r="H2801" s="35">
        <v/>
      </c>
      <c r="I2801" s="36">
        <f>ROUND(PRODUCT(E2801:H2801),2)</f>
        <v>7.57</v>
      </c>
      <c r="J2801" s="32">
        <v/>
      </c>
      <c r="K2801" s="32">
        <f/>
        <v/>
      </c>
      <c r="L2801" s="32" t="s">
        <v/>
      </c>
      <c r="M2801" s="32" t="s">
        <v/>
      </c>
      <c r="N2801" s="32" t="s">
        <v/>
      </c>
      <!--$VAR_NUOVA_CELLA_PREZZI$-->
    </row>
    <row r="2802" spans="1:16" ht="10.5" customHeight="1" thickTop="1" thickBot="1">
      <c r="B2802" s="32" t="s">
        <v/>
      </c>
      <c r="C2802" s="23" t="s">
        <v/>
      </c>
      <c r="D2802" s="23" t="s">
        <v>15584</v>
      </c>
      <c r="E2802" s="32">
        <v>20.65</v>
      </c>
      <c r="F2802" s="33">
        <v/>
      </c>
      <c r="G2802" s="34">
        <v/>
      </c>
      <c r="H2802" s="35">
        <v/>
      </c>
      <c r="I2802" s="36">
        <f>ROUND(PRODUCT(E2802:H2802),2)</f>
        <v>20.65</v>
      </c>
      <c r="J2802" s="32">
        <v/>
      </c>
      <c r="K2802" s="32">
        <f/>
        <v/>
      </c>
      <c r="L2802" s="32" t="s">
        <v/>
      </c>
      <c r="M2802" s="32" t="s">
        <v/>
      </c>
      <c r="N2802" s="32" t="s">
        <v/>
      </c>
      <!--$VAR_NUOVA_CELLA_PREZZI$-->
    </row>
    <row r="2803" spans="1:16" ht="10.5" customHeight="1" thickTop="1" thickBot="1">
      <c r="B2803" s="32" t="s">
        <v/>
      </c>
      <c r="C2803" s="23" t="s">
        <v/>
      </c>
      <c r="D2803" s="23" t="s">
        <v>15591</v>
      </c>
      <c r="E2803" s="32">
        <v>16.41</v>
      </c>
      <c r="F2803" s="33">
        <v/>
      </c>
      <c r="G2803" s="34">
        <v/>
      </c>
      <c r="H2803" s="35">
        <v/>
      </c>
      <c r="I2803" s="36">
        <f>ROUND(PRODUCT(E2803:H2803),2)</f>
        <v>16.41</v>
      </c>
      <c r="J2803" s="32">
        <v/>
      </c>
      <c r="K2803" s="32">
        <f/>
        <v/>
      </c>
      <c r="L2803" s="32" t="s">
        <v/>
      </c>
      <c r="M2803" s="32" t="s">
        <v/>
      </c>
      <c r="N2803" s="32" t="s">
        <v/>
      </c>
      <!--$VAR_NUOVA_CELLA_PREZZI$-->
    </row>
    <row r="2804" spans="1:16" ht="10.5" customHeight="1" thickTop="1" thickBot="1">
      <c r="B2804" s="32" t="s">
        <v/>
      </c>
      <c r="C2804" s="23" t="s">
        <v/>
      </c>
      <c r="D2804" s="23" t="s">
        <v>15598</v>
      </c>
      <c r="E2804" s="32">
        <v>11.71</v>
      </c>
      <c r="F2804" s="33">
        <v/>
      </c>
      <c r="G2804" s="34">
        <v/>
      </c>
      <c r="H2804" s="35">
        <v/>
      </c>
      <c r="I2804" s="36">
        <f>ROUND(PRODUCT(E2804:H2804),2)</f>
        <v>11.71</v>
      </c>
      <c r="J2804" s="32">
        <v/>
      </c>
      <c r="K2804" s="32">
        <f/>
        <v/>
      </c>
      <c r="L2804" s="32" t="s">
        <v/>
      </c>
      <c r="M2804" s="32" t="s">
        <v/>
      </c>
      <c r="N2804" s="32" t="s">
        <v/>
      </c>
      <!--$VAR_NUOVA_CELLA_PREZZI$-->
    </row>
    <row r="2805" spans="1:16" ht="10.5" customHeight="1" thickTop="1" thickBot="1">
      <c r="B2805" s="32" t="s">
        <v/>
      </c>
      <c r="C2805" s="23" t="s">
        <v/>
      </c>
      <c r="D2805" s="23" t="s">
        <v>15605</v>
      </c>
      <c r="E2805" s="32">
        <v>2.91</v>
      </c>
      <c r="F2805" s="33">
        <v/>
      </c>
      <c r="G2805" s="34">
        <v/>
      </c>
      <c r="H2805" s="35">
        <v/>
      </c>
      <c r="I2805" s="36">
        <f>ROUND(PRODUCT(E2805:H2805),2)</f>
        <v>2.91</v>
      </c>
      <c r="J2805" s="32">
        <v/>
      </c>
      <c r="K2805" s="32">
        <f/>
        <v/>
      </c>
      <c r="L2805" s="32" t="s">
        <v/>
      </c>
      <c r="M2805" s="32" t="s">
        <v/>
      </c>
      <c r="N2805" s="32" t="s">
        <v/>
      </c>
      <!--$VAR_NUOVA_CELLA_PREZZI$-->
    </row>
    <row r="2806" spans="1:16" ht="10.5" customHeight="1" thickTop="1" thickBot="1">
      <c r="B2806" s="32" t="s">
        <v/>
      </c>
      <c r="C2806" s="23" t="s">
        <v/>
      </c>
      <c r="D2806" s="23" t="s">
        <v>15612</v>
      </c>
      <c r="E2806" s="32">
        <v>13.03</v>
      </c>
      <c r="F2806" s="33">
        <v/>
      </c>
      <c r="G2806" s="34">
        <v/>
      </c>
      <c r="H2806" s="35">
        <v/>
      </c>
      <c r="I2806" s="36">
        <f>ROUND(PRODUCT(E2806:H2806),2)</f>
        <v>13.03</v>
      </c>
      <c r="J2806" s="32">
        <v/>
      </c>
      <c r="K2806" s="32">
        <f/>
        <v/>
      </c>
      <c r="L2806" s="32" t="s">
        <v/>
      </c>
      <c r="M2806" s="32" t="s">
        <v/>
      </c>
      <c r="N2806" s="32" t="s">
        <v/>
      </c>
      <!--$VAR_NUOVA_CELLA_PREZZI$-->
    </row>
    <row r="2807" spans="1:16" ht="10.5" customHeight="1" thickTop="1" thickBot="1">
      <c r="B2807" s="32" t="s">
        <v/>
      </c>
      <c r="C2807" s="23" t="s">
        <v/>
      </c>
      <c r="D2807" s="23" t="s">
        <v>15619</v>
      </c>
      <c r="E2807" s="32">
        <v>10.48</v>
      </c>
      <c r="F2807" s="33">
        <v/>
      </c>
      <c r="G2807" s="34">
        <v/>
      </c>
      <c r="H2807" s="35">
        <v/>
      </c>
      <c r="I2807" s="36">
        <f>ROUND(PRODUCT(E2807:H2807),2)</f>
        <v>10.48</v>
      </c>
      <c r="J2807" s="32">
        <v/>
      </c>
      <c r="K2807" s="32">
        <f/>
        <v/>
      </c>
      <c r="L2807" s="32" t="s">
        <v/>
      </c>
      <c r="M2807" s="32" t="s">
        <v/>
      </c>
      <c r="N2807" s="32" t="s">
        <v/>
      </c>
      <!--$VAR_NUOVA_CELLA_PREZZI$-->
    </row>
    <row r="2808" spans="1:16" ht="10.5" customHeight="1" thickTop="1" thickBot="1">
      <c r="B2808" s="32" t="s">
        <v/>
      </c>
      <c r="C2808" s="23" t="s">
        <v/>
      </c>
      <c r="D2808" s="23" t="s">
        <v>15626</v>
      </c>
      <c r="E2808" s="32">
        <v>0.43</v>
      </c>
      <c r="F2808" s="33">
        <v/>
      </c>
      <c r="G2808" s="34">
        <v/>
      </c>
      <c r="H2808" s="35">
        <v/>
      </c>
      <c r="I2808" s="36">
        <f>ROUND(PRODUCT(E2808:H2808),2)</f>
        <v>0.43</v>
      </c>
      <c r="J2808" s="32">
        <v/>
      </c>
      <c r="K2808" s="32">
        <f/>
        <v/>
      </c>
      <c r="L2808" s="32" t="s">
        <v/>
      </c>
      <c r="M2808" s="32" t="s">
        <v/>
      </c>
      <c r="N2808" s="32" t="s">
        <v/>
      </c>
      <!--$VAR_NUOVA_CELLA_PREZZI$-->
    </row>
    <row r="2809" spans="1:16" ht="10.5" customHeight="1" thickTop="1" thickBot="1">
      <c r="B2809" s="32" t="s">
        <v/>
      </c>
      <c r="C2809" s="23" t="s">
        <v/>
      </c>
      <c r="D2809" s="23" t="s">
        <v>15633</v>
      </c>
      <c r="E2809" s="32">
        <v>1.20</v>
      </c>
      <c r="F2809" s="33">
        <v/>
      </c>
      <c r="G2809" s="34">
        <v/>
      </c>
      <c r="H2809" s="35">
        <v/>
      </c>
      <c r="I2809" s="36">
        <f>ROUND(PRODUCT(E2809:H2809),2)</f>
        <v>1.20</v>
      </c>
      <c r="J2809" s="32">
        <v/>
      </c>
      <c r="K2809" s="32">
        <f/>
        <v/>
      </c>
      <c r="L2809" s="32" t="s">
        <v/>
      </c>
      <c r="M2809" s="32" t="s">
        <v/>
      </c>
      <c r="N2809" s="32" t="s">
        <v/>
      </c>
      <!--$VAR_NUOVA_CELLA_PREZZI$-->
    </row>
    <row r="2810" spans="1:16" ht="10.5" customHeight="1" thickTop="1" thickBot="1">
      <c r="B2810" s="32" t="s">
        <v/>
      </c>
      <c r="C2810" s="23" t="s">
        <v/>
      </c>
      <c r="D2810" s="23" t="s">
        <v>15640</v>
      </c>
      <c r="E2810" s="32">
        <v>0.50</v>
      </c>
      <c r="F2810" s="33">
        <v/>
      </c>
      <c r="G2810" s="34">
        <v/>
      </c>
      <c r="H2810" s="35">
        <v/>
      </c>
      <c r="I2810" s="36">
        <f>ROUND(PRODUCT(E2810:H2810),2)</f>
        <v>0.50</v>
      </c>
      <c r="J2810" s="32">
        <v/>
      </c>
      <c r="K2810" s="32">
        <f/>
        <v/>
      </c>
      <c r="L2810" s="32" t="s">
        <v/>
      </c>
      <c r="M2810" s="32" t="s">
        <v/>
      </c>
      <c r="N2810" s="32" t="s">
        <v/>
      </c>
      <!--$VAR_NUOVA_CELLA_PREZZI$-->
    </row>
    <row r="2811" spans="1:16" ht="10.5" customHeight="1" thickTop="1" thickBot="1">
      <c r="B2811" s="32" t="s">
        <v/>
      </c>
      <c r="C2811" s="23" t="s">
        <v/>
      </c>
      <c r="D2811" s="23" t="s">
        <v>15647</v>
      </c>
      <c r="E2811" s="32">
        <v>9.53</v>
      </c>
      <c r="F2811" s="33">
        <v/>
      </c>
      <c r="G2811" s="34">
        <v/>
      </c>
      <c r="H2811" s="35">
        <v/>
      </c>
      <c r="I2811" s="36">
        <f>ROUND(PRODUCT(E2811:H2811),2)</f>
        <v>9.53</v>
      </c>
      <c r="J2811" s="32">
        <v/>
      </c>
      <c r="K2811" s="32">
        <f/>
        <v/>
      </c>
      <c r="L2811" s="32" t="s">
        <v/>
      </c>
      <c r="M2811" s="32" t="s">
        <v/>
      </c>
      <c r="N2811" s="32" t="s">
        <v/>
      </c>
      <!--$VAR_NUOVA_CELLA_PREZZI$-->
    </row>
    <row r="2812" spans="1:16" ht="10.5" customHeight="1" thickTop="1" thickBot="1">
      <c r="B2812" s="32" t="s">
        <v/>
      </c>
      <c r="C2812" s="23" t="s">
        <v/>
      </c>
      <c r="D2812" s="23" t="s">
        <v>15654</v>
      </c>
      <c r="E2812" s="32">
        <v>3.06</v>
      </c>
      <c r="F2812" s="33">
        <v/>
      </c>
      <c r="G2812" s="34">
        <v/>
      </c>
      <c r="H2812" s="35">
        <v/>
      </c>
      <c r="I2812" s="36">
        <f>ROUND(PRODUCT(E2812:H2812),2)</f>
        <v>3.06</v>
      </c>
      <c r="J2812" s="32">
        <v/>
      </c>
      <c r="K2812" s="32">
        <f/>
        <v/>
      </c>
      <c r="L2812" s="32" t="s">
        <v/>
      </c>
      <c r="M2812" s="32" t="s">
        <v/>
      </c>
      <c r="N2812" s="32" t="s">
        <v/>
      </c>
      <!--$VAR_NUOVA_CELLA_PREZZI$-->
    </row>
    <row r="2813" spans="1:16" ht="10.5" customHeight="1" thickTop="1" thickBot="1">
      <c r="B2813" s="32" t="s">
        <v/>
      </c>
      <c r="C2813" s="23" t="s">
        <v/>
      </c>
      <c r="D2813" s="23" t="s">
        <v>15661</v>
      </c>
      <c r="E2813" s="32">
        <v>0.66</v>
      </c>
      <c r="F2813" s="33">
        <v/>
      </c>
      <c r="G2813" s="34">
        <v/>
      </c>
      <c r="H2813" s="35">
        <v/>
      </c>
      <c r="I2813" s="36">
        <f>ROUND(PRODUCT(E2813:H2813),2)</f>
        <v>0.66</v>
      </c>
      <c r="J2813" s="32">
        <v/>
      </c>
      <c r="K2813" s="32">
        <f/>
        <v/>
      </c>
      <c r="L2813" s="32" t="s">
        <v/>
      </c>
      <c r="M2813" s="32" t="s">
        <v/>
      </c>
      <c r="N2813" s="32" t="s">
        <v/>
      </c>
      <!--$VAR_NUOVA_CELLA_PREZZI$-->
    </row>
    <row r="2814" spans="1:16" ht="10.5" customHeight="1" thickTop="1" thickBot="1">
      <c r="B2814" s="32" t="s">
        <v/>
      </c>
      <c r="C2814" s="23" t="s">
        <v/>
      </c>
      <c r="D2814" s="23" t="s">
        <v>15668</v>
      </c>
      <c r="E2814" s="32">
        <v>18.07</v>
      </c>
      <c r="F2814" s="33">
        <v/>
      </c>
      <c r="G2814" s="34">
        <v/>
      </c>
      <c r="H2814" s="35">
        <v/>
      </c>
      <c r="I2814" s="36">
        <f>ROUND(PRODUCT(E2814:H2814),2)</f>
        <v>18.07</v>
      </c>
      <c r="J2814" s="32">
        <v/>
      </c>
      <c r="K2814" s="32">
        <f/>
        <v/>
      </c>
      <c r="L2814" s="32" t="s">
        <v/>
      </c>
      <c r="M2814" s="32" t="s">
        <v/>
      </c>
      <c r="N2814" s="32" t="s">
        <v/>
      </c>
      <!--$VAR_NUOVA_CELLA_PREZZI$-->
    </row>
    <row r="2815" spans="1:16" ht="10.5" customHeight="1" thickTop="1" thickBot="1">
      <c r="B2815" s="32" t="s">
        <v/>
      </c>
      <c r="C2815" s="23" t="s">
        <v/>
      </c>
      <c r="D2815" s="23" t="s">
        <v>15675</v>
      </c>
      <c r="E2815" s="32">
        <v>16.98</v>
      </c>
      <c r="F2815" s="33">
        <v/>
      </c>
      <c r="G2815" s="34">
        <v/>
      </c>
      <c r="H2815" s="35">
        <v/>
      </c>
      <c r="I2815" s="36">
        <f>ROUND(PRODUCT(E2815:H2815),2)</f>
        <v>16.98</v>
      </c>
      <c r="J2815" s="32">
        <v/>
      </c>
      <c r="K2815" s="32">
        <f/>
        <v/>
      </c>
      <c r="L2815" s="32" t="s">
        <v/>
      </c>
      <c r="M2815" s="32" t="s">
        <v/>
      </c>
      <c r="N2815" s="32" t="s">
        <v/>
      </c>
      <!--$VAR_NUOVA_CELLA_PREZZI$-->
    </row>
    <row r="2816" spans="1:16" ht="10.5" customHeight="1" thickTop="1" thickBot="1">
      <c r="B2816" s="32" t="s">
        <v/>
      </c>
      <c r="C2816" s="23" t="s">
        <v/>
      </c>
      <c r="D2816" s="23" t="s">
        <v>15682</v>
      </c>
      <c r="E2816" s="32">
        <v>14.64</v>
      </c>
      <c r="F2816" s="33">
        <v/>
      </c>
      <c r="G2816" s="34">
        <v/>
      </c>
      <c r="H2816" s="35">
        <v/>
      </c>
      <c r="I2816" s="36">
        <f>ROUND(PRODUCT(E2816:H2816),2)</f>
        <v>14.64</v>
      </c>
      <c r="J2816" s="32">
        <v/>
      </c>
      <c r="K2816" s="32">
        <f/>
        <v/>
      </c>
      <c r="L2816" s="32" t="s">
        <v/>
      </c>
      <c r="M2816" s="32" t="s">
        <v/>
      </c>
      <c r="N2816" s="32" t="s">
        <v/>
      </c>
      <!--$VAR_NUOVA_CELLA_PREZZI$-->
    </row>
    <row r="2817" spans="1:16" ht="10.5" customHeight="1" thickTop="1" thickBot="1">
      <c r="B2817" s="32" t="s">
        <v/>
      </c>
      <c r="C2817" s="23" t="s">
        <v/>
      </c>
      <c r="D2817" s="23" t="s">
        <v>15689</v>
      </c>
      <c r="E2817" s="32">
        <v>21.88</v>
      </c>
      <c r="F2817" s="33">
        <v/>
      </c>
      <c r="G2817" s="34">
        <v/>
      </c>
      <c r="H2817" s="35">
        <v/>
      </c>
      <c r="I2817" s="36">
        <f>ROUND(PRODUCT(E2817:H2817),2)</f>
        <v>21.88</v>
      </c>
      <c r="J2817" s="32">
        <v/>
      </c>
      <c r="K2817" s="32">
        <f/>
        <v/>
      </c>
      <c r="L2817" s="32" t="s">
        <v/>
      </c>
      <c r="M2817" s="32" t="s">
        <v/>
      </c>
      <c r="N2817" s="32" t="s">
        <v/>
      </c>
      <!--$VAR_NUOVA_CELLA_PREZZI$-->
    </row>
    <row r="2818" spans="1:16" ht="10.5" customHeight="1" thickTop="1" thickBot="1">
      <c r="B2818" s="32" t="s">
        <v/>
      </c>
      <c r="C2818" s="23" t="s">
        <v/>
      </c>
      <c r="D2818" s="23" t="s">
        <v>15696</v>
      </c>
      <c r="E2818" s="32">
        <v>12.68</v>
      </c>
      <c r="F2818" s="33">
        <v/>
      </c>
      <c r="G2818" s="34">
        <v/>
      </c>
      <c r="H2818" s="35">
        <v/>
      </c>
      <c r="I2818" s="36">
        <f>ROUND(PRODUCT(E2818:H2818),2)</f>
        <v>12.68</v>
      </c>
      <c r="J2818" s="32">
        <v/>
      </c>
      <c r="K2818" s="32">
        <f/>
        <v/>
      </c>
      <c r="L2818" s="32" t="s">
        <v/>
      </c>
      <c r="M2818" s="32" t="s">
        <v/>
      </c>
      <c r="N2818" s="32" t="s">
        <v/>
      </c>
      <!--$VAR_NUOVA_CELLA_PREZZI$-->
    </row>
    <row r="2819" spans="1:16" ht="10.5" customHeight="1" thickTop="1" thickBot="1">
      <c r="B2819" s="32" t="s">
        <v/>
      </c>
      <c r="C2819" s="23" t="s">
        <v/>
      </c>
      <c r="D2819" s="23" t="s">
        <v>15703</v>
      </c>
      <c r="E2819" s="32">
        <v>13.62</v>
      </c>
      <c r="F2819" s="33">
        <v/>
      </c>
      <c r="G2819" s="34">
        <v/>
      </c>
      <c r="H2819" s="35">
        <v/>
      </c>
      <c r="I2819" s="36">
        <f>ROUND(PRODUCT(E2819:H2819),2)</f>
        <v>13.62</v>
      </c>
      <c r="J2819" s="32">
        <v/>
      </c>
      <c r="K2819" s="32">
        <f/>
        <v/>
      </c>
      <c r="L2819" s="32" t="s">
        <v/>
      </c>
      <c r="M2819" s="32" t="s">
        <v/>
      </c>
      <c r="N2819" s="32" t="s">
        <v/>
      </c>
      <!--$VAR_NUOVA_CELLA_PREZZI$-->
    </row>
    <row r="2820" spans="1:16" ht="10.5" customHeight="1" thickTop="1" thickBot="1">
      <c r="B2820" s="32" t="s">
        <v/>
      </c>
      <c r="C2820" s="23" t="s">
        <v/>
      </c>
      <c r="D2820" s="23" t="s">
        <v>15710</v>
      </c>
      <c r="E2820" s="32">
        <v>9.21</v>
      </c>
      <c r="F2820" s="33">
        <v/>
      </c>
      <c r="G2820" s="34">
        <v/>
      </c>
      <c r="H2820" s="35">
        <v/>
      </c>
      <c r="I2820" s="36">
        <f>ROUND(PRODUCT(E2820:H2820),2)</f>
        <v>9.21</v>
      </c>
      <c r="J2820" s="32">
        <v/>
      </c>
      <c r="K2820" s="32">
        <f/>
        <v/>
      </c>
      <c r="L2820" s="32" t="s">
        <v/>
      </c>
      <c r="M2820" s="32" t="s">
        <v/>
      </c>
      <c r="N2820" s="32" t="s">
        <v/>
      </c>
      <!--$VAR_NUOVA_CELLA_PREZZI$-->
    </row>
    <row r="2821" spans="1:16" ht="10.5" customHeight="1" thickTop="1" thickBot="1">
      <c r="B2821" s="32" t="s">
        <v/>
      </c>
      <c r="C2821" s="23" t="s">
        <v/>
      </c>
      <c r="D2821" s="23" t="s">
        <v>15717</v>
      </c>
      <c r="E2821" s="32">
        <v>8.15</v>
      </c>
      <c r="F2821" s="33">
        <v/>
      </c>
      <c r="G2821" s="34">
        <v/>
      </c>
      <c r="H2821" s="35">
        <v/>
      </c>
      <c r="I2821" s="36">
        <f>ROUND(PRODUCT(E2821:H2821),2)</f>
        <v>8.15</v>
      </c>
      <c r="J2821" s="32">
        <v/>
      </c>
      <c r="K2821" s="32">
        <f/>
        <v/>
      </c>
      <c r="L2821" s="32" t="s">
        <v/>
      </c>
      <c r="M2821" s="32" t="s">
        <v/>
      </c>
      <c r="N2821" s="32" t="s">
        <v/>
      </c>
      <!--$VAR_NUOVA_CELLA_PREZZI$-->
    </row>
    <row r="2822" spans="1:16" ht="10.5" customHeight="1" thickTop="1" thickBot="1">
      <c r="B2822" s="32" t="s">
        <v/>
      </c>
      <c r="C2822" s="23" t="s">
        <v/>
      </c>
      <c r="D2822" s="23" t="s">
        <v>15724</v>
      </c>
      <c r="E2822" s="32">
        <v>9.99</v>
      </c>
      <c r="F2822" s="33">
        <v/>
      </c>
      <c r="G2822" s="34">
        <v/>
      </c>
      <c r="H2822" s="35">
        <v/>
      </c>
      <c r="I2822" s="36">
        <f>ROUND(PRODUCT(E2822:H2822),2)</f>
        <v>9.99</v>
      </c>
      <c r="J2822" s="32">
        <v/>
      </c>
      <c r="K2822" s="32">
        <f/>
        <v/>
      </c>
      <c r="L2822" s="32" t="s">
        <v/>
      </c>
      <c r="M2822" s="32" t="s">
        <v/>
      </c>
      <c r="N2822" s="32" t="s">
        <v/>
      </c>
      <!--$VAR_NUOVA_CELLA_PREZZI$-->
    </row>
    <row r="2823" spans="1:16" ht="10.5" customHeight="1" thickTop="1" thickBot="1">
      <c r="B2823" s="32" t="s">
        <v/>
      </c>
      <c r="C2823" s="23" t="s">
        <v/>
      </c>
      <c r="D2823" s="23" t="s">
        <v>15731</v>
      </c>
      <c r="E2823" s="32">
        <v>11.48</v>
      </c>
      <c r="F2823" s="33">
        <v/>
      </c>
      <c r="G2823" s="34">
        <v/>
      </c>
      <c r="H2823" s="35">
        <v/>
      </c>
      <c r="I2823" s="36">
        <f>ROUND(PRODUCT(E2823:H2823),2)</f>
        <v>11.48</v>
      </c>
      <c r="J2823" s="32">
        <v/>
      </c>
      <c r="K2823" s="32">
        <f/>
        <v/>
      </c>
      <c r="L2823" s="32" t="s">
        <v/>
      </c>
      <c r="M2823" s="32" t="s">
        <v/>
      </c>
      <c r="N2823" s="32" t="s">
        <v/>
      </c>
      <!--$VAR_NUOVA_CELLA_PREZZI$-->
    </row>
    <row r="2824" spans="1:16" ht="10.5" customHeight="1" thickTop="1" thickBot="1">
      <c r="B2824" s="32" t="s">
        <v/>
      </c>
      <c r="C2824" s="23" t="s">
        <v/>
      </c>
      <c r="D2824" s="23" t="s">
        <v>15738</v>
      </c>
      <c r="E2824" s="32">
        <v>21.75</v>
      </c>
      <c r="F2824" s="33">
        <v/>
      </c>
      <c r="G2824" s="34">
        <v/>
      </c>
      <c r="H2824" s="35">
        <v/>
      </c>
      <c r="I2824" s="36">
        <f>ROUND(PRODUCT(E2824:H2824),2)</f>
        <v>21.75</v>
      </c>
      <c r="J2824" s="32">
        <v/>
      </c>
      <c r="K2824" s="32">
        <f/>
        <v/>
      </c>
      <c r="L2824" s="32" t="s">
        <v/>
      </c>
      <c r="M2824" s="32" t="s">
        <v/>
      </c>
      <c r="N2824" s="32" t="s">
        <v/>
      </c>
      <!--$VAR_NUOVA_CELLA_PREZZI$-->
    </row>
    <row r="2825" spans="1:16" ht="10.5" customHeight="1" thickTop="1" thickBot="1">
      <c r="B2825" s="32" t="s">
        <v/>
      </c>
      <c r="C2825" s="23" t="s">
        <v/>
      </c>
      <c r="D2825" s="23" t="s">
        <v>15745</v>
      </c>
      <c r="E2825" s="32">
        <v>2.66</v>
      </c>
      <c r="F2825" s="33">
        <v/>
      </c>
      <c r="G2825" s="34">
        <v/>
      </c>
      <c r="H2825" s="35">
        <v/>
      </c>
      <c r="I2825" s="36">
        <f>ROUND(PRODUCT(E2825:H2825),2)</f>
        <v>2.66</v>
      </c>
      <c r="J2825" s="32">
        <v/>
      </c>
      <c r="K2825" s="32">
        <f/>
        <v/>
      </c>
      <c r="L2825" s="32" t="s">
        <v/>
      </c>
      <c r="M2825" s="32" t="s">
        <v/>
      </c>
      <c r="N2825" s="32" t="s">
        <v/>
      </c>
      <!--$VAR_NUOVA_CELLA_PREZZI$-->
    </row>
    <row r="2826" spans="1:16" ht="10.5" customHeight="1" thickTop="1" thickBot="1">
      <c r="B2826" s="32" t="s">
        <v/>
      </c>
      <c r="C2826" s="23" t="s">
        <v/>
      </c>
      <c r="D2826" s="23" t="s">
        <v>15752</v>
      </c>
      <c r="E2826" s="32">
        <v>2.98</v>
      </c>
      <c r="F2826" s="33">
        <v/>
      </c>
      <c r="G2826" s="34">
        <v/>
      </c>
      <c r="H2826" s="35">
        <v/>
      </c>
      <c r="I2826" s="36">
        <f>ROUND(PRODUCT(E2826:H2826),2)</f>
        <v>2.98</v>
      </c>
      <c r="J2826" s="32">
        <v/>
      </c>
      <c r="K2826" s="32">
        <f/>
        <v/>
      </c>
      <c r="L2826" s="32" t="s">
        <v/>
      </c>
      <c r="M2826" s="32" t="s">
        <v/>
      </c>
      <c r="N2826" s="32" t="s">
        <v/>
      </c>
      <!--$VAR_NUOVA_CELLA_PREZZI$-->
    </row>
    <row r="2827" spans="1:16" ht="10.5" customHeight="1" thickTop="1" thickBot="1">
      <c r="B2827" s="32" t="s">
        <v/>
      </c>
      <c r="C2827" s="23" t="s">
        <v/>
      </c>
      <c r="D2827" s="23" t="s">
        <v>15759</v>
      </c>
      <c r="E2827" s="32">
        <v>12.53</v>
      </c>
      <c r="F2827" s="33">
        <v/>
      </c>
      <c r="G2827" s="34">
        <v/>
      </c>
      <c r="H2827" s="35">
        <v/>
      </c>
      <c r="I2827" s="36">
        <f>ROUND(PRODUCT(E2827:H2827),2)</f>
        <v>12.53</v>
      </c>
      <c r="J2827" s="32">
        <v/>
      </c>
      <c r="K2827" s="32">
        <f/>
        <v/>
      </c>
      <c r="L2827" s="32" t="s">
        <v/>
      </c>
      <c r="M2827" s="32" t="s">
        <v/>
      </c>
      <c r="N2827" s="32" t="s">
        <v/>
      </c>
      <!--$VAR_NUOVA_CELLA_PREZZI$-->
    </row>
    <row r="2828" spans="1:16" ht="10.5" customHeight="1" thickTop="1" thickBot="1">
      <c r="B2828" s="32" t="s">
        <v/>
      </c>
      <c r="C2828" s="23" t="s">
        <v/>
      </c>
      <c r="D2828" s="23" t="s">
        <v>15766</v>
      </c>
      <c r="E2828" s="32">
        <v>5.68</v>
      </c>
      <c r="F2828" s="33">
        <v/>
      </c>
      <c r="G2828" s="34">
        <v/>
      </c>
      <c r="H2828" s="35">
        <v/>
      </c>
      <c r="I2828" s="36">
        <f>ROUND(PRODUCT(E2828:H2828),2)</f>
        <v>5.68</v>
      </c>
      <c r="J2828" s="32">
        <v/>
      </c>
      <c r="K2828" s="32">
        <f/>
        <v/>
      </c>
      <c r="L2828" s="32" t="s">
        <v/>
      </c>
      <c r="M2828" s="32" t="s">
        <v/>
      </c>
      <c r="N2828" s="32" t="s">
        <v/>
      </c>
      <!--$VAR_NUOVA_CELLA_PREZZI$-->
    </row>
    <row r="2829" spans="1:16" ht="10.5" customHeight="1" thickTop="1" thickBot="1">
      <c r="B2829" s="32" t="s">
        <v/>
      </c>
      <c r="C2829" s="23" t="s">
        <v/>
      </c>
      <c r="D2829" s="23" t="s">
        <v>15773</v>
      </c>
      <c r="E2829" s="32">
        <v>2.18</v>
      </c>
      <c r="F2829" s="33">
        <v/>
      </c>
      <c r="G2829" s="34">
        <v/>
      </c>
      <c r="H2829" s="35">
        <v/>
      </c>
      <c r="I2829" s="36">
        <f>ROUND(PRODUCT(E2829:H2829),2)</f>
        <v>2.18</v>
      </c>
      <c r="J2829" s="32">
        <v/>
      </c>
      <c r="K2829" s="32">
        <f/>
        <v/>
      </c>
      <c r="L2829" s="32" t="s">
        <v/>
      </c>
      <c r="M2829" s="32" t="s">
        <v/>
      </c>
      <c r="N2829" s="32" t="s">
        <v/>
      </c>
      <!--$VAR_NUOVA_CELLA_PREZZI$-->
    </row>
    <row r="2830" spans="1:16" ht="10.5" customHeight="1" thickTop="1" thickBot="1">
      <c r="B2830" s="32" t="s">
        <v/>
      </c>
      <c r="C2830" s="23" t="s">
        <v/>
      </c>
      <c r="D2830" s="23" t="s">
        <v>15780</v>
      </c>
      <c r="E2830" s="32">
        <v>0.88</v>
      </c>
      <c r="F2830" s="33">
        <v/>
      </c>
      <c r="G2830" s="34">
        <v/>
      </c>
      <c r="H2830" s="35">
        <v/>
      </c>
      <c r="I2830" s="36">
        <f>ROUND(PRODUCT(E2830:H2830),2)</f>
        <v>0.88</v>
      </c>
      <c r="J2830" s="32">
        <v/>
      </c>
      <c r="K2830" s="32">
        <f/>
        <v/>
      </c>
      <c r="L2830" s="32" t="s">
        <v/>
      </c>
      <c r="M2830" s="32" t="s">
        <v/>
      </c>
      <c r="N2830" s="32" t="s">
        <v/>
      </c>
      <!--$VAR_NUOVA_CELLA_PREZZI$-->
    </row>
    <row r="2831" spans="1:16" ht="10.5" customHeight="1" thickTop="1" thickBot="1">
      <c r="B2831" s="32" t="s">
        <v/>
      </c>
      <c r="C2831" s="23" t="s">
        <v/>
      </c>
      <c r="D2831" s="23" t="s">
        <v>15787</v>
      </c>
      <c r="E2831" s="32">
        <v>0.30</v>
      </c>
      <c r="F2831" s="33">
        <v/>
      </c>
      <c r="G2831" s="34">
        <v/>
      </c>
      <c r="H2831" s="35">
        <v/>
      </c>
      <c r="I2831" s="36">
        <f>ROUND(PRODUCT(E2831:H2831),2)</f>
        <v>0.30</v>
      </c>
      <c r="J2831" s="32">
        <v/>
      </c>
      <c r="K2831" s="32">
        <f/>
        <v/>
      </c>
      <c r="L2831" s="32" t="s">
        <v/>
      </c>
      <c r="M2831" s="32" t="s">
        <v/>
      </c>
      <c r="N2831" s="32" t="s">
        <v/>
      </c>
      <!--$VAR_NUOVA_CELLA_PREZZI$-->
    </row>
    <row r="2832" spans="1:16" ht="10.5" customHeight="1" thickTop="1" thickBot="1">
      <c r="B2832" s="32" t="s">
        <v/>
      </c>
      <c r="C2832" s="23" t="s">
        <v/>
      </c>
      <c r="D2832" s="23" t="s">
        <v>15794</v>
      </c>
      <c r="E2832" s="32">
        <v>12.71</v>
      </c>
      <c r="F2832" s="33">
        <v/>
      </c>
      <c r="G2832" s="34">
        <v/>
      </c>
      <c r="H2832" s="35">
        <v/>
      </c>
      <c r="I2832" s="36">
        <f>ROUND(PRODUCT(E2832:H2832),2)</f>
        <v>12.71</v>
      </c>
      <c r="J2832" s="32">
        <v/>
      </c>
      <c r="K2832" s="32">
        <f/>
        <v/>
      </c>
      <c r="L2832" s="32" t="s">
        <v/>
      </c>
      <c r="M2832" s="32" t="s">
        <v/>
      </c>
      <c r="N2832" s="32" t="s">
        <v/>
      </c>
      <!--$VAR_NUOVA_CELLA_PREZZI$-->
    </row>
    <row r="2833" spans="1:16" ht="10.5" customHeight="1" thickTop="1" thickBot="1">
      <c r="B2833" s="32" t="s">
        <v/>
      </c>
      <c r="C2833" s="23" t="s">
        <v/>
      </c>
      <c r="D2833" s="23" t="s">
        <v>15801</v>
      </c>
      <c r="E2833" s="32">
        <v>1.30</v>
      </c>
      <c r="F2833" s="33">
        <v/>
      </c>
      <c r="G2833" s="34">
        <v/>
      </c>
      <c r="H2833" s="35">
        <v/>
      </c>
      <c r="I2833" s="36">
        <f>ROUND(PRODUCT(E2833:H2833),2)</f>
        <v>1.30</v>
      </c>
      <c r="J2833" s="32">
        <v/>
      </c>
      <c r="K2833" s="32">
        <f/>
        <v/>
      </c>
      <c r="L2833" s="32" t="s">
        <v/>
      </c>
      <c r="M2833" s="32" t="s">
        <v/>
      </c>
      <c r="N2833" s="32" t="s">
        <v/>
      </c>
      <!--$VAR_NUOVA_CELLA_PREZZI$-->
    </row>
    <row r="2834" spans="1:16" ht="10.5" customHeight="1" thickTop="1" thickBot="1">
      <c r="B2834" s="32" t="s">
        <v/>
      </c>
      <c r="C2834" s="23" t="s">
        <v/>
      </c>
      <c r="D2834" s="23" t="s">
        <v>15808</v>
      </c>
      <c r="E2834" s="32">
        <v>15.82</v>
      </c>
      <c r="F2834" s="33">
        <v/>
      </c>
      <c r="G2834" s="34">
        <v/>
      </c>
      <c r="H2834" s="35">
        <v/>
      </c>
      <c r="I2834" s="36">
        <f>ROUND(PRODUCT(E2834:H2834),2)</f>
        <v>15.82</v>
      </c>
      <c r="J2834" s="32">
        <v/>
      </c>
      <c r="K2834" s="32">
        <f/>
        <v/>
      </c>
      <c r="L2834" s="32" t="s">
        <v/>
      </c>
      <c r="M2834" s="32" t="s">
        <v/>
      </c>
      <c r="N2834" s="32" t="s">
        <v/>
      </c>
      <!--$VAR_NUOVA_CELLA_PREZZI$-->
    </row>
    <row r="2835" spans="1:16" ht="10.5" customHeight="1" thickTop="1" thickBot="1">
      <c r="B2835" s="32" t="s">
        <v/>
      </c>
      <c r="C2835" s="23" t="s">
        <v/>
      </c>
      <c r="D2835" s="23" t="s">
        <v>15815</v>
      </c>
      <c r="E2835" s="32">
        <v>2.24</v>
      </c>
      <c r="F2835" s="33">
        <v/>
      </c>
      <c r="G2835" s="34">
        <v/>
      </c>
      <c r="H2835" s="35">
        <v/>
      </c>
      <c r="I2835" s="36">
        <f>ROUND(PRODUCT(E2835:H2835),2)</f>
        <v>2.24</v>
      </c>
      <c r="J2835" s="32">
        <v/>
      </c>
      <c r="K2835" s="32">
        <f/>
        <v/>
      </c>
      <c r="L2835" s="32" t="s">
        <v/>
      </c>
      <c r="M2835" s="32" t="s">
        <v/>
      </c>
      <c r="N2835" s="32" t="s">
        <v/>
      </c>
      <!--$VAR_NUOVA_CELLA_PREZZI$-->
    </row>
    <row r="2836" spans="1:16" ht="10.5" customHeight="1" thickTop="1" thickBot="1">
      <c r="B2836" s="32" t="s">
        <v/>
      </c>
      <c r="C2836" s="23" t="s">
        <v/>
      </c>
      <c r="D2836" s="23" t="s">
        <v>15822</v>
      </c>
      <c r="E2836" s="32">
        <v>6.43</v>
      </c>
      <c r="F2836" s="33">
        <v/>
      </c>
      <c r="G2836" s="34">
        <v/>
      </c>
      <c r="H2836" s="35">
        <v/>
      </c>
      <c r="I2836" s="36">
        <f>ROUND(PRODUCT(E2836:H2836),2)</f>
        <v>6.43</v>
      </c>
      <c r="J2836" s="32">
        <v/>
      </c>
      <c r="K2836" s="32">
        <f/>
        <v/>
      </c>
      <c r="L2836" s="32" t="s">
        <v/>
      </c>
      <c r="M2836" s="32" t="s">
        <v/>
      </c>
      <c r="N2836" s="32" t="s">
        <v/>
      </c>
      <!--$VAR_NUOVA_CELLA_PREZZI$-->
    </row>
    <row r="2837" spans="1:16" ht="10.5" customHeight="1" thickTop="1" thickBot="1">
      <c r="B2837" s="32" t="s">
        <v/>
      </c>
      <c r="C2837" s="23" t="s">
        <v/>
      </c>
      <c r="D2837" s="23" t="s">
        <v>15829</v>
      </c>
      <c r="E2837" s="32">
        <v>8.90</v>
      </c>
      <c r="F2837" s="33">
        <v/>
      </c>
      <c r="G2837" s="34">
        <v/>
      </c>
      <c r="H2837" s="35">
        <v/>
      </c>
      <c r="I2837" s="36">
        <f>ROUND(PRODUCT(E2837:H2837),2)</f>
        <v>8.90</v>
      </c>
      <c r="J2837" s="32">
        <v/>
      </c>
      <c r="K2837" s="32">
        <f/>
        <v/>
      </c>
      <c r="L2837" s="32" t="s">
        <v/>
      </c>
      <c r="M2837" s="32" t="s">
        <v/>
      </c>
      <c r="N2837" s="32" t="s">
        <v/>
      </c>
      <!--$VAR_NUOVA_CELLA_PREZZI$-->
    </row>
    <row r="2838" spans="1:16" ht="10.5" customHeight="1" thickTop="1" thickBot="1">
      <c r="B2838" s="32" t="s">
        <v/>
      </c>
      <c r="C2838" s="23" t="s">
        <v/>
      </c>
      <c r="D2838" s="23" t="s">
        <v>15836</v>
      </c>
      <c r="E2838" s="32">
        <v>1.20</v>
      </c>
      <c r="F2838" s="33">
        <v/>
      </c>
      <c r="G2838" s="34">
        <v/>
      </c>
      <c r="H2838" s="35">
        <v/>
      </c>
      <c r="I2838" s="36">
        <f>ROUND(PRODUCT(E2838:H2838),2)</f>
        <v>1.20</v>
      </c>
      <c r="J2838" s="32">
        <v/>
      </c>
      <c r="K2838" s="32">
        <f/>
        <v/>
      </c>
      <c r="L2838" s="32" t="s">
        <v/>
      </c>
      <c r="M2838" s="32" t="s">
        <v/>
      </c>
      <c r="N2838" s="32" t="s">
        <v/>
      </c>
      <!--$VAR_NUOVA_CELLA_PREZZI$-->
    </row>
    <row r="2839" spans="1:16" ht="10.5" customHeight="1" thickTop="1" thickBot="1">
      <c r="B2839" s="32" t="s">
        <v/>
      </c>
      <c r="C2839" s="23" t="s">
        <v/>
      </c>
      <c r="D2839" s="23" t="s">
        <v>15843</v>
      </c>
      <c r="E2839" s="32">
        <v>0.78</v>
      </c>
      <c r="F2839" s="33">
        <v/>
      </c>
      <c r="G2839" s="34">
        <v/>
      </c>
      <c r="H2839" s="35">
        <v/>
      </c>
      <c r="I2839" s="36">
        <f>ROUND(PRODUCT(E2839:H2839),2)</f>
        <v>0.78</v>
      </c>
      <c r="J2839" s="32">
        <v/>
      </c>
      <c r="K2839" s="32">
        <f/>
        <v/>
      </c>
      <c r="L2839" s="32" t="s">
        <v/>
      </c>
      <c r="M2839" s="32" t="s">
        <v/>
      </c>
      <c r="N2839" s="32" t="s">
        <v/>
      </c>
      <!--$VAR_NUOVA_CELLA_PREZZI$-->
    </row>
    <row r="2840" spans="1:16" ht="10.5" customHeight="1" thickTop="1" thickBot="1">
      <c r="B2840" s="32" t="s">
        <v/>
      </c>
      <c r="C2840" s="23" t="s">
        <v/>
      </c>
      <c r="D2840" s="23" t="s">
        <v>15850</v>
      </c>
      <c r="E2840" s="32">
        <v>0.25</v>
      </c>
      <c r="F2840" s="33">
        <v/>
      </c>
      <c r="G2840" s="34">
        <v/>
      </c>
      <c r="H2840" s="35">
        <v/>
      </c>
      <c r="I2840" s="36">
        <f>ROUND(PRODUCT(E2840:H2840),2)</f>
        <v>0.25</v>
      </c>
      <c r="J2840" s="32">
        <v/>
      </c>
      <c r="K2840" s="32">
        <f/>
        <v/>
      </c>
      <c r="L2840" s="32" t="s">
        <v/>
      </c>
      <c r="M2840" s="32" t="s">
        <v/>
      </c>
      <c r="N2840" s="32" t="s">
        <v/>
      </c>
      <!--$VAR_NUOVA_CELLA_PREZZI$-->
    </row>
    <row r="2841" spans="1:16" ht="10.5" customHeight="1" thickTop="1" thickBot="1">
      <c r="B2841" s="32" t="s">
        <v/>
      </c>
      <c r="C2841" s="23" t="s">
        <v/>
      </c>
      <c r="D2841" s="23" t="s">
        <v>15857</v>
      </c>
      <c r="E2841" s="32">
        <v>3.54</v>
      </c>
      <c r="F2841" s="33">
        <v/>
      </c>
      <c r="G2841" s="34">
        <v/>
      </c>
      <c r="H2841" s="35">
        <v/>
      </c>
      <c r="I2841" s="36">
        <f>ROUND(PRODUCT(E2841:H2841),2)</f>
        <v>3.54</v>
      </c>
      <c r="J2841" s="32">
        <v/>
      </c>
      <c r="K2841" s="32">
        <f/>
        <v/>
      </c>
      <c r="L2841" s="32" t="s">
        <v/>
      </c>
      <c r="M2841" s="32" t="s">
        <v/>
      </c>
      <c r="N2841" s="32" t="s">
        <v/>
      </c>
      <!--$VAR_NUOVA_CELLA_PREZZI$-->
    </row>
    <row r="2842" spans="1:16" ht="10.5" customHeight="1" thickTop="1" thickBot="1">
      <c r="B2842" s="32" t="s">
        <v/>
      </c>
      <c r="C2842" s="23" t="s">
        <v/>
      </c>
      <c r="D2842" s="23" t="s">
        <v>15864</v>
      </c>
      <c r="E2842" s="32">
        <v>0.39</v>
      </c>
      <c r="F2842" s="33">
        <v/>
      </c>
      <c r="G2842" s="34">
        <v/>
      </c>
      <c r="H2842" s="35">
        <v/>
      </c>
      <c r="I2842" s="36">
        <f>ROUND(PRODUCT(E2842:H2842),2)</f>
        <v>0.39</v>
      </c>
      <c r="J2842" s="32">
        <v/>
      </c>
      <c r="K2842" s="32">
        <f/>
        <v/>
      </c>
      <c r="L2842" s="32" t="s">
        <v/>
      </c>
      <c r="M2842" s="32" t="s">
        <v/>
      </c>
      <c r="N2842" s="32" t="s">
        <v/>
      </c>
      <!--$VAR_NUOVA_CELLA_PREZZI$-->
    </row>
    <row r="2843" spans="1:16" ht="10.5" customHeight="1" thickTop="1" thickBot="1">
      <c r="B2843" s="32" t="s">
        <v/>
      </c>
      <c r="C2843" s="23" t="s">
        <v/>
      </c>
      <c r="D2843" s="23" t="s">
        <v>15871</v>
      </c>
      <c r="E2843" s="32">
        <v>0.27</v>
      </c>
      <c r="F2843" s="33">
        <v/>
      </c>
      <c r="G2843" s="34">
        <v/>
      </c>
      <c r="H2843" s="35">
        <v/>
      </c>
      <c r="I2843" s="36">
        <f>ROUND(PRODUCT(E2843:H2843),2)</f>
        <v>0.27</v>
      </c>
      <c r="J2843" s="32">
        <v/>
      </c>
      <c r="K2843" s="32">
        <f/>
        <v/>
      </c>
      <c r="L2843" s="32" t="s">
        <v/>
      </c>
      <c r="M2843" s="32" t="s">
        <v/>
      </c>
      <c r="N2843" s="32" t="s">
        <v/>
      </c>
      <!--$VAR_NUOVA_CELLA_PREZZI$-->
    </row>
    <row r="2844" spans="1:16" ht="10.5" customHeight="1" thickTop="1" thickBot="1">
      <c r="B2844" s="32" t="s">
        <v/>
      </c>
      <c r="C2844" s="23" t="s">
        <v/>
      </c>
      <c r="D2844" s="23" t="s">
        <v>15878</v>
      </c>
      <c r="E2844" s="32">
        <v>0.55</v>
      </c>
      <c r="F2844" s="33">
        <v/>
      </c>
      <c r="G2844" s="34">
        <v/>
      </c>
      <c r="H2844" s="35">
        <v/>
      </c>
      <c r="I2844" s="36">
        <f>ROUND(PRODUCT(E2844:H2844),2)</f>
        <v>0.55</v>
      </c>
      <c r="J2844" s="32">
        <v/>
      </c>
      <c r="K2844" s="32">
        <f/>
        <v/>
      </c>
      <c r="L2844" s="32" t="s">
        <v/>
      </c>
      <c r="M2844" s="32" t="s">
        <v/>
      </c>
      <c r="N2844" s="32" t="s">
        <v/>
      </c>
      <!--$VAR_NUOVA_CELLA_PREZZI$-->
    </row>
    <row r="2845" spans="1:16" ht="10.5" customHeight="1" thickTop="1" thickBot="1">
      <c r="B2845" s="32" t="s">
        <v/>
      </c>
      <c r="C2845" s="23" t="s">
        <v/>
      </c>
      <c r="D2845" s="23" t="s">
        <v>15885</v>
      </c>
      <c r="E2845" s="32">
        <v>3.74</v>
      </c>
      <c r="F2845" s="33">
        <v/>
      </c>
      <c r="G2845" s="34">
        <v/>
      </c>
      <c r="H2845" s="35">
        <v/>
      </c>
      <c r="I2845" s="36">
        <f>ROUND(PRODUCT(E2845:H2845),2)</f>
        <v>3.74</v>
      </c>
      <c r="J2845" s="32">
        <v/>
      </c>
      <c r="K2845" s="32">
        <f/>
        <v/>
      </c>
      <c r="L2845" s="32" t="s">
        <v/>
      </c>
      <c r="M2845" s="32" t="s">
        <v/>
      </c>
      <c r="N2845" s="32" t="s">
        <v/>
      </c>
      <!--$VAR_NUOVA_CELLA_PREZZI$-->
    </row>
    <row r="2846" spans="1:16" ht="10.5" customHeight="1" thickTop="1" thickBot="1">
      <c r="B2846" s="32" t="s">
        <v/>
      </c>
      <c r="C2846" s="23" t="s">
        <v/>
      </c>
      <c r="D2846" s="23" t="s">
        <v>15892</v>
      </c>
      <c r="E2846" s="32">
        <v>11.09</v>
      </c>
      <c r="F2846" s="33">
        <v/>
      </c>
      <c r="G2846" s="34">
        <v/>
      </c>
      <c r="H2846" s="35">
        <v/>
      </c>
      <c r="I2846" s="36">
        <f>ROUND(PRODUCT(E2846:H2846),2)</f>
        <v>11.09</v>
      </c>
      <c r="J2846" s="32">
        <v/>
      </c>
      <c r="K2846" s="32">
        <f/>
        <v/>
      </c>
      <c r="L2846" s="32" t="s">
        <v/>
      </c>
      <c r="M2846" s="32" t="s">
        <v/>
      </c>
      <c r="N2846" s="32" t="s">
        <v/>
      </c>
      <!--$VAR_NUOVA_CELLA_PREZZI$-->
    </row>
    <row r="2847" spans="1:16" ht="10.5" customHeight="1" thickTop="1" thickBot="1">
      <c r="B2847" s="32" t="s">
        <v/>
      </c>
      <c r="C2847" s="23" t="s">
        <v/>
      </c>
      <c r="D2847" s="23" t="s">
        <v>15899</v>
      </c>
      <c r="E2847" s="32">
        <v>5.54</v>
      </c>
      <c r="F2847" s="33">
        <v/>
      </c>
      <c r="G2847" s="34">
        <v/>
      </c>
      <c r="H2847" s="35">
        <v/>
      </c>
      <c r="I2847" s="36">
        <f>ROUND(PRODUCT(E2847:H2847),2)</f>
        <v>5.54</v>
      </c>
      <c r="J2847" s="32">
        <v/>
      </c>
      <c r="K2847" s="32">
        <f/>
        <v/>
      </c>
      <c r="L2847" s="32" t="s">
        <v/>
      </c>
      <c r="M2847" s="32" t="s">
        <v/>
      </c>
      <c r="N2847" s="32" t="s">
        <v/>
      </c>
      <!--$VAR_NUOVA_CELLA_PREZZI$-->
    </row>
    <row r="2848" spans="1:16" ht="10.5" customHeight="1" thickTop="1" thickBot="1">
      <c r="B2848" s="32" t="s">
        <v/>
      </c>
      <c r="C2848" s="23" t="s">
        <v/>
      </c>
      <c r="D2848" s="23" t="s">
        <v>15906</v>
      </c>
      <c r="E2848" s="32">
        <v>1.44</v>
      </c>
      <c r="F2848" s="33">
        <v/>
      </c>
      <c r="G2848" s="34">
        <v/>
      </c>
      <c r="H2848" s="35">
        <v/>
      </c>
      <c r="I2848" s="36">
        <f>ROUND(PRODUCT(E2848:H2848),2)</f>
        <v>1.44</v>
      </c>
      <c r="J2848" s="32">
        <v/>
      </c>
      <c r="K2848" s="32">
        <f/>
        <v/>
      </c>
      <c r="L2848" s="32" t="s">
        <v/>
      </c>
      <c r="M2848" s="32" t="s">
        <v/>
      </c>
      <c r="N2848" s="32" t="s">
        <v/>
      </c>
      <!--$VAR_NUOVA_CELLA_PREZZI$-->
    </row>
    <row r="2849" spans="1:16" ht="10.5" customHeight="1" thickTop="1" thickBot="1">
      <c r="B2849" s="32" t="s">
        <v/>
      </c>
      <c r="C2849" s="23" t="s">
        <v/>
      </c>
      <c r="D2849" s="23" t="s">
        <v>15913</v>
      </c>
      <c r="E2849" s="32">
        <v>5.22</v>
      </c>
      <c r="F2849" s="33">
        <v/>
      </c>
      <c r="G2849" s="34">
        <v/>
      </c>
      <c r="H2849" s="35">
        <v/>
      </c>
      <c r="I2849" s="36">
        <f>ROUND(PRODUCT(E2849:H2849),2)</f>
        <v>5.22</v>
      </c>
      <c r="J2849" s="32">
        <v/>
      </c>
      <c r="K2849" s="32">
        <f/>
        <v/>
      </c>
      <c r="L2849" s="32" t="s">
        <v/>
      </c>
      <c r="M2849" s="32" t="s">
        <v/>
      </c>
      <c r="N2849" s="32" t="s">
        <v/>
      </c>
      <!--$VAR_NUOVA_CELLA_PREZZI$-->
    </row>
    <row r="2850" spans="1:16" ht="10.5" customHeight="1" thickTop="1" thickBot="1">
      <c r="B2850" s="32" t="s">
        <v/>
      </c>
      <c r="C2850" s="23" t="s">
        <v/>
      </c>
      <c r="D2850" s="23" t="s">
        <v>15920</v>
      </c>
      <c r="E2850" s="32">
        <v>7.22</v>
      </c>
      <c r="F2850" s="33">
        <v/>
      </c>
      <c r="G2850" s="34">
        <v/>
      </c>
      <c r="H2850" s="35">
        <v/>
      </c>
      <c r="I2850" s="36">
        <f>ROUND(PRODUCT(E2850:H2850),2)</f>
        <v>7.22</v>
      </c>
      <c r="J2850" s="32">
        <v/>
      </c>
      <c r="K2850" s="32">
        <f/>
        <v/>
      </c>
      <c r="L2850" s="32" t="s">
        <v/>
      </c>
      <c r="M2850" s="32" t="s">
        <v/>
      </c>
      <c r="N2850" s="32" t="s">
        <v/>
      </c>
      <!--$VAR_NUOVA_CELLA_PREZZI$-->
    </row>
    <row r="2851" spans="1:16" ht="10.5" customHeight="1" thickTop="1" thickBot="1">
      <c r="B2851" s="32" t="s">
        <v/>
      </c>
      <c r="C2851" s="23" t="s">
        <v/>
      </c>
      <c r="D2851" s="23" t="s">
        <v>15927</v>
      </c>
      <c r="E2851" s="32">
        <v>4.43</v>
      </c>
      <c r="F2851" s="33">
        <v/>
      </c>
      <c r="G2851" s="34">
        <v/>
      </c>
      <c r="H2851" s="35">
        <v/>
      </c>
      <c r="I2851" s="36">
        <f>ROUND(PRODUCT(E2851:H2851),2)</f>
        <v>4.43</v>
      </c>
      <c r="J2851" s="32">
        <v/>
      </c>
      <c r="K2851" s="32">
        <f/>
        <v/>
      </c>
      <c r="L2851" s="32" t="s">
        <v/>
      </c>
      <c r="M2851" s="32" t="s">
        <v/>
      </c>
      <c r="N2851" s="32" t="s">
        <v/>
      </c>
      <!--$VAR_NUOVA_CELLA_PREZZI$-->
    </row>
    <row r="2852" spans="1:16" ht="10.5" customHeight="1" thickTop="1" thickBot="1">
      <c r="B2852" s="32" t="s">
        <v/>
      </c>
      <c r="C2852" s="23" t="s">
        <v/>
      </c>
      <c r="D2852" s="23" t="s">
        <v>15934</v>
      </c>
      <c r="E2852" s="32">
        <v>2.22</v>
      </c>
      <c r="F2852" s="33">
        <v/>
      </c>
      <c r="G2852" s="34">
        <v/>
      </c>
      <c r="H2852" s="35">
        <v/>
      </c>
      <c r="I2852" s="36">
        <f>ROUND(PRODUCT(E2852:H2852),2)</f>
        <v>2.22</v>
      </c>
      <c r="J2852" s="32">
        <v/>
      </c>
      <c r="K2852" s="32">
        <f/>
        <v/>
      </c>
      <c r="L2852" s="32" t="s">
        <v/>
      </c>
      <c r="M2852" s="32" t="s">
        <v/>
      </c>
      <c r="N2852" s="32" t="s">
        <v/>
      </c>
      <!--$VAR_NUOVA_CELLA_PREZZI$-->
    </row>
    <row r="2853" spans="1:16" ht="10.5" customHeight="1" thickTop="1" thickBot="1">
      <c r="B2853" s="32" t="s">
        <v/>
      </c>
      <c r="C2853" s="23" t="s">
        <v/>
      </c>
      <c r="D2853" s="23" t="s">
        <v>15941</v>
      </c>
      <c r="E2853" s="32">
        <v>0.43</v>
      </c>
      <c r="F2853" s="33">
        <v/>
      </c>
      <c r="G2853" s="34">
        <v/>
      </c>
      <c r="H2853" s="35">
        <v/>
      </c>
      <c r="I2853" s="36">
        <f>ROUND(PRODUCT(E2853:H2853),2)</f>
        <v>0.43</v>
      </c>
      <c r="J2853" s="32">
        <v/>
      </c>
      <c r="K2853" s="32">
        <f/>
        <v/>
      </c>
      <c r="L2853" s="32" t="s">
        <v/>
      </c>
      <c r="M2853" s="32" t="s">
        <v/>
      </c>
      <c r="N2853" s="32" t="s">
        <v/>
      </c>
      <!--$VAR_NUOVA_CELLA_PREZZI$-->
    </row>
    <row r="2854" spans="1:16" ht="10.5" customHeight="1" thickTop="1" thickBot="1">
      <c r="B2854" s="32" t="s">
        <v/>
      </c>
      <c r="C2854" s="23" t="s">
        <v/>
      </c>
      <c r="D2854" s="23" t="s">
        <v>15948</v>
      </c>
      <c r="E2854" s="32">
        <v>0.38</v>
      </c>
      <c r="F2854" s="33">
        <v/>
      </c>
      <c r="G2854" s="34">
        <v/>
      </c>
      <c r="H2854" s="35">
        <v/>
      </c>
      <c r="I2854" s="36">
        <f>ROUND(PRODUCT(E2854:H2854),2)</f>
        <v>0.38</v>
      </c>
      <c r="J2854" s="32">
        <v/>
      </c>
      <c r="K2854" s="32">
        <f/>
        <v/>
      </c>
      <c r="L2854" s="32" t="s">
        <v/>
      </c>
      <c r="M2854" s="32" t="s">
        <v/>
      </c>
      <c r="N2854" s="32" t="s">
        <v/>
      </c>
      <!--$VAR_NUOVA_CELLA_PREZZI$-->
    </row>
    <row r="2855" spans="1:16" ht="10.5" customHeight="1" thickTop="1" thickBot="1">
      <c r="B2855" s="32" t="s">
        <v/>
      </c>
      <c r="C2855" s="23" t="s">
        <v/>
      </c>
      <c r="D2855" s="23" t="s">
        <v>15955</v>
      </c>
      <c r="E2855" s="32">
        <v>14.93</v>
      </c>
      <c r="F2855" s="33">
        <v/>
      </c>
      <c r="G2855" s="34">
        <v/>
      </c>
      <c r="H2855" s="35">
        <v/>
      </c>
      <c r="I2855" s="36">
        <f>ROUND(PRODUCT(E2855:H2855),2)</f>
        <v>14.93</v>
      </c>
      <c r="J2855" s="32">
        <v/>
      </c>
      <c r="K2855" s="32">
        <f/>
        <v/>
      </c>
      <c r="L2855" s="32" t="s">
        <v/>
      </c>
      <c r="M2855" s="32" t="s">
        <v/>
      </c>
      <c r="N2855" s="32" t="s">
        <v/>
      </c>
      <!--$VAR_NUOVA_CELLA_PREZZI$-->
    </row>
    <row r="2856" spans="1:16" ht="10.5" customHeight="1" thickTop="1" thickBot="1">
      <c r="B2856" s="32" t="s">
        <v/>
      </c>
      <c r="C2856" s="23" t="s">
        <v/>
      </c>
      <c r="D2856" s="23" t="s">
        <v>15962</v>
      </c>
      <c r="E2856" s="32">
        <v>2.47</v>
      </c>
      <c r="F2856" s="33">
        <v/>
      </c>
      <c r="G2856" s="34">
        <v/>
      </c>
      <c r="H2856" s="35">
        <v/>
      </c>
      <c r="I2856" s="36">
        <f>ROUND(PRODUCT(E2856:H2856),2)</f>
        <v>2.47</v>
      </c>
      <c r="J2856" s="32">
        <v/>
      </c>
      <c r="K2856" s="32">
        <f/>
        <v/>
      </c>
      <c r="L2856" s="32" t="s">
        <v/>
      </c>
      <c r="M2856" s="32" t="s">
        <v/>
      </c>
      <c r="N2856" s="32" t="s">
        <v/>
      </c>
      <!--$VAR_NUOVA_CELLA_PREZZI$-->
    </row>
    <row r="2857" spans="1:16" ht="10.5" customHeight="1" thickTop="1" thickBot="1">
      <c r="B2857" s="32" t="s">
        <v/>
      </c>
      <c r="C2857" s="23" t="s">
        <v/>
      </c>
      <c r="D2857" s="23" t="s">
        <v>15969</v>
      </c>
      <c r="E2857" s="32">
        <v/>
      </c>
      <c r="F2857" s="33">
        <v/>
      </c>
      <c r="G2857" s="34">
        <v/>
      </c>
      <c r="H2857" s="35">
        <v>0</v>
      </c>
      <c r="I2857" s="36">
        <f>ROUND(PRODUCT(E2857:H2857),2)</f>
        <v>0.00</v>
      </c>
      <c r="J2857" s="32">
        <v/>
      </c>
      <c r="K2857" s="32">
        <f/>
        <v/>
      </c>
      <c r="L2857" s="32" t="s">
        <v/>
      </c>
      <c r="M2857" s="32" t="s">
        <v/>
      </c>
      <c r="N2857" s="32" t="s">
        <v/>
      </c>
      <!--$VAR_NUOVA_CELLA_PREZZI$-->
    </row>
    <row r="2858" spans="1:16" ht="10.5" customHeight="1" thickTop="1" thickBot="1">
      <c r="B2858" s="32" t="s">
        <v/>
      </c>
      <c r="C2858" s="23" t="s">
        <v/>
      </c>
      <c r="D2858" s="23" t="s">
        <v>15976</v>
      </c>
      <c r="E2858" s="32">
        <v>7.61</v>
      </c>
      <c r="F2858" s="33">
        <v/>
      </c>
      <c r="G2858" s="34">
        <v/>
      </c>
      <c r="H2858" s="35">
        <v/>
      </c>
      <c r="I2858" s="36">
        <f>ROUND(PRODUCT(E2858:H2858),2)</f>
        <v>7.61</v>
      </c>
      <c r="J2858" s="32">
        <v/>
      </c>
      <c r="K2858" s="32">
        <f/>
        <v/>
      </c>
      <c r="L2858" s="32" t="s">
        <v/>
      </c>
      <c r="M2858" s="32" t="s">
        <v/>
      </c>
      <c r="N2858" s="32" t="s">
        <v/>
      </c>
      <!--$VAR_NUOVA_CELLA_PREZZI$-->
    </row>
    <row r="2859" spans="1:16" ht="10.5" customHeight="1" thickTop="1" thickBot="1">
      <c r="B2859" s="32" t="s">
        <v/>
      </c>
      <c r="C2859" s="23" t="s">
        <v/>
      </c>
      <c r="D2859" s="23" t="s">
        <v>15983</v>
      </c>
      <c r="E2859" s="32">
        <v>9.24</v>
      </c>
      <c r="F2859" s="33">
        <v/>
      </c>
      <c r="G2859" s="34">
        <v/>
      </c>
      <c r="H2859" s="35">
        <v/>
      </c>
      <c r="I2859" s="36">
        <f>ROUND(PRODUCT(E2859:H2859),2)</f>
        <v>9.24</v>
      </c>
      <c r="J2859" s="32">
        <v/>
      </c>
      <c r="K2859" s="32">
        <f/>
        <v/>
      </c>
      <c r="L2859" s="32" t="s">
        <v/>
      </c>
      <c r="M2859" s="32" t="s">
        <v/>
      </c>
      <c r="N2859" s="32" t="s">
        <v/>
      </c>
      <!--$VAR_NUOVA_CELLA_PREZZI$-->
    </row>
    <row r="2860" spans="1:16" ht="10.5" customHeight="1" thickTop="1" thickBot="1">
      <c r="B2860" s="32" t="s">
        <v/>
      </c>
      <c r="C2860" s="23" t="s">
        <v/>
      </c>
      <c r="D2860" s="23" t="s">
        <v>15990</v>
      </c>
      <c r="E2860" s="32">
        <v>7.38</v>
      </c>
      <c r="F2860" s="33">
        <v/>
      </c>
      <c r="G2860" s="34">
        <v/>
      </c>
      <c r="H2860" s="35">
        <v/>
      </c>
      <c r="I2860" s="36">
        <f>ROUND(PRODUCT(E2860:H2860),2)</f>
        <v>7.38</v>
      </c>
      <c r="J2860" s="32">
        <v/>
      </c>
      <c r="K2860" s="32">
        <f/>
        <v/>
      </c>
      <c r="L2860" s="32" t="s">
        <v/>
      </c>
      <c r="M2860" s="32" t="s">
        <v/>
      </c>
      <c r="N2860" s="32" t="s">
        <v/>
      </c>
      <!--$VAR_NUOVA_CELLA_PREZZI$-->
    </row>
    <row r="2861" spans="1:16" ht="10.5" customHeight="1" thickTop="1" thickBot="1">
      <c r="B2861" s="32" t="s">
        <v/>
      </c>
      <c r="C2861" s="23" t="s">
        <v/>
      </c>
      <c r="D2861" s="23" t="s">
        <v>15997</v>
      </c>
      <c r="E2861" s="32">
        <v>6.24</v>
      </c>
      <c r="F2861" s="33">
        <v/>
      </c>
      <c r="G2861" s="34">
        <v/>
      </c>
      <c r="H2861" s="35">
        <v/>
      </c>
      <c r="I2861" s="36">
        <f>ROUND(PRODUCT(E2861:H2861),2)</f>
        <v>6.24</v>
      </c>
      <c r="J2861" s="32">
        <v/>
      </c>
      <c r="K2861" s="32">
        <f/>
        <v/>
      </c>
      <c r="L2861" s="32" t="s">
        <v/>
      </c>
      <c r="M2861" s="32" t="s">
        <v/>
      </c>
      <c r="N2861" s="32" t="s">
        <v/>
      </c>
      <!--$VAR_NUOVA_CELLA_PREZZI$-->
    </row>
    <row r="2862" spans="1:16" ht="10.5" customHeight="1" thickTop="1" thickBot="1">
      <c r="B2862" s="32" t="s">
        <v/>
      </c>
      <c r="C2862" s="23" t="s">
        <v/>
      </c>
      <c r="D2862" s="23" t="s">
        <v>16004</v>
      </c>
      <c r="E2862" s="32">
        <v>9.00</v>
      </c>
      <c r="F2862" s="33">
        <v/>
      </c>
      <c r="G2862" s="34">
        <v/>
      </c>
      <c r="H2862" s="35">
        <v/>
      </c>
      <c r="I2862" s="36">
        <f>ROUND(PRODUCT(E2862:H2862),2)</f>
        <v>9.00</v>
      </c>
      <c r="J2862" s="32">
        <v/>
      </c>
      <c r="K2862" s="32">
        <f/>
        <v/>
      </c>
      <c r="L2862" s="32" t="s">
        <v/>
      </c>
      <c r="M2862" s="32" t="s">
        <v/>
      </c>
      <c r="N2862" s="32" t="s">
        <v/>
      </c>
      <!--$VAR_NUOVA_CELLA_PREZZI$-->
    </row>
    <row r="2863" spans="1:16" ht="10.5" customHeight="1" thickTop="1" thickBot="1">
      <c r="B2863" s="32" t="s">
        <v/>
      </c>
      <c r="C2863" s="23" t="s">
        <v/>
      </c>
      <c r="D2863" s="23" t="s">
        <v>16011</v>
      </c>
      <c r="E2863" s="32">
        <v>2.99</v>
      </c>
      <c r="F2863" s="33">
        <v/>
      </c>
      <c r="G2863" s="34">
        <v/>
      </c>
      <c r="H2863" s="35">
        <v/>
      </c>
      <c r="I2863" s="36">
        <f>ROUND(PRODUCT(E2863:H2863),2)</f>
        <v>2.99</v>
      </c>
      <c r="J2863" s="32">
        <v/>
      </c>
      <c r="K2863" s="32">
        <f/>
        <v/>
      </c>
      <c r="L2863" s="32" t="s">
        <v/>
      </c>
      <c r="M2863" s="32" t="s">
        <v/>
      </c>
      <c r="N2863" s="32" t="s">
        <v/>
      </c>
      <!--$VAR_NUOVA_CELLA_PREZZI$-->
    </row>
    <row r="2864" spans="1:16" ht="10.5" customHeight="1" thickTop="1" thickBot="1">
      <c r="B2864" s="32" t="s">
        <v/>
      </c>
      <c r="C2864" s="23" t="s">
        <v/>
      </c>
      <c r="D2864" s="23" t="s">
        <v>16018</v>
      </c>
      <c r="E2864" s="32">
        <v>9.09</v>
      </c>
      <c r="F2864" s="33">
        <v/>
      </c>
      <c r="G2864" s="34">
        <v/>
      </c>
      <c r="H2864" s="35">
        <v/>
      </c>
      <c r="I2864" s="36">
        <f>ROUND(PRODUCT(E2864:H2864),2)</f>
        <v>9.09</v>
      </c>
      <c r="J2864" s="32">
        <v/>
      </c>
      <c r="K2864" s="32">
        <f/>
        <v/>
      </c>
      <c r="L2864" s="32" t="s">
        <v/>
      </c>
      <c r="M2864" s="32" t="s">
        <v/>
      </c>
      <c r="N2864" s="32" t="s">
        <v/>
      </c>
      <!--$VAR_NUOVA_CELLA_PREZZI$-->
    </row>
    <row r="2865" spans="1:16" ht="10.5" customHeight="1" thickTop="1" thickBot="1">
      <c r="B2865" s="32" t="s">
        <v/>
      </c>
      <c r="C2865" s="23" t="s">
        <v/>
      </c>
      <c r="D2865" s="23" t="s">
        <v>16025</v>
      </c>
      <c r="E2865" s="32">
        <v>2.21</v>
      </c>
      <c r="F2865" s="33">
        <v/>
      </c>
      <c r="G2865" s="34">
        <v/>
      </c>
      <c r="H2865" s="35">
        <v/>
      </c>
      <c r="I2865" s="36">
        <f>ROUND(PRODUCT(E2865:H2865),2)</f>
        <v>2.21</v>
      </c>
      <c r="J2865" s="32">
        <v/>
      </c>
      <c r="K2865" s="32">
        <f/>
        <v/>
      </c>
      <c r="L2865" s="32" t="s">
        <v/>
      </c>
      <c r="M2865" s="32" t="s">
        <v/>
      </c>
      <c r="N2865" s="32" t="s">
        <v/>
      </c>
      <!--$VAR_NUOVA_CELLA_PREZZI$-->
    </row>
    <row r="2866" spans="1:16" ht="10.5" customHeight="1" thickTop="1" thickBot="1">
      <c r="B2866" s="32" t="s">
        <v/>
      </c>
      <c r="C2866" s="23" t="s">
        <v/>
      </c>
      <c r="D2866" s="23" t="s">
        <v>16032</v>
      </c>
      <c r="E2866" s="32">
        <v>7.70</v>
      </c>
      <c r="F2866" s="33">
        <v/>
      </c>
      <c r="G2866" s="34">
        <v/>
      </c>
      <c r="H2866" s="35">
        <v/>
      </c>
      <c r="I2866" s="36">
        <f>ROUND(PRODUCT(E2866:H2866),2)</f>
        <v>7.70</v>
      </c>
      <c r="J2866" s="32">
        <v/>
      </c>
      <c r="K2866" s="32">
        <f/>
        <v/>
      </c>
      <c r="L2866" s="32" t="s">
        <v/>
      </c>
      <c r="M2866" s="32" t="s">
        <v/>
      </c>
      <c r="N2866" s="32" t="s">
        <v/>
      </c>
      <!--$VAR_NUOVA_CELLA_PREZZI$-->
    </row>
    <row r="2867" spans="1:16" ht="10.5" customHeight="1" thickTop="1" thickBot="1">
      <c r="B2867" s="32" t="s">
        <v/>
      </c>
      <c r="C2867" s="23" t="s">
        <v/>
      </c>
      <c r="D2867" s="23" t="s">
        <v>16039</v>
      </c>
      <c r="E2867" s="32">
        <v>7.86</v>
      </c>
      <c r="F2867" s="33">
        <v/>
      </c>
      <c r="G2867" s="34">
        <v/>
      </c>
      <c r="H2867" s="35">
        <v/>
      </c>
      <c r="I2867" s="36">
        <f>ROUND(PRODUCT(E2867:H2867),2)</f>
        <v>7.86</v>
      </c>
      <c r="J2867" s="32">
        <v/>
      </c>
      <c r="K2867" s="32">
        <f/>
        <v/>
      </c>
      <c r="L2867" s="32" t="s">
        <v/>
      </c>
      <c r="M2867" s="32" t="s">
        <v/>
      </c>
      <c r="N2867" s="32" t="s">
        <v/>
      </c>
      <!--$VAR_NUOVA_CELLA_PREZZI$-->
    </row>
    <row r="2868" spans="1:16" ht="10.5" customHeight="1" thickTop="1" thickBot="1">
      <c r="B2868" s="32" t="s">
        <v/>
      </c>
      <c r="C2868" s="23" t="s">
        <v/>
      </c>
      <c r="D2868" s="23" t="s">
        <v>16046</v>
      </c>
      <c r="E2868" s="32">
        <v>8.96</v>
      </c>
      <c r="F2868" s="33">
        <v/>
      </c>
      <c r="G2868" s="34">
        <v/>
      </c>
      <c r="H2868" s="35">
        <v/>
      </c>
      <c r="I2868" s="36">
        <f>ROUND(PRODUCT(E2868:H2868),2)</f>
        <v>8.96</v>
      </c>
      <c r="J2868" s="32">
        <v/>
      </c>
      <c r="K2868" s="32">
        <f/>
        <v/>
      </c>
      <c r="L2868" s="32" t="s">
        <v/>
      </c>
      <c r="M2868" s="32" t="s">
        <v/>
      </c>
      <c r="N2868" s="32" t="s">
        <v/>
      </c>
      <!--$VAR_NUOVA_CELLA_PREZZI$-->
    </row>
    <row r="2869" spans="1:16" ht="10.5" customHeight="1" thickTop="1" thickBot="1">
      <c r="B2869" s="32" t="s">
        <v/>
      </c>
      <c r="C2869" s="23" t="s">
        <v/>
      </c>
      <c r="D2869" s="23" t="s">
        <v>16053</v>
      </c>
      <c r="E2869" s="32">
        <v>6.53</v>
      </c>
      <c r="F2869" s="33">
        <v/>
      </c>
      <c r="G2869" s="34">
        <v/>
      </c>
      <c r="H2869" s="35">
        <v/>
      </c>
      <c r="I2869" s="36">
        <f>ROUND(PRODUCT(E2869:H2869),2)</f>
        <v>6.53</v>
      </c>
      <c r="J2869" s="32">
        <v/>
      </c>
      <c r="K2869" s="32">
        <f/>
        <v/>
      </c>
      <c r="L2869" s="32" t="s">
        <v/>
      </c>
      <c r="M2869" s="32" t="s">
        <v/>
      </c>
      <c r="N2869" s="32" t="s">
        <v/>
      </c>
      <!--$VAR_NUOVA_CELLA_PREZZI$-->
    </row>
    <row r="2870" spans="1:16" ht="10.5" customHeight="1" thickTop="1" thickBot="1">
      <c r="B2870" s="32" t="s">
        <v/>
      </c>
      <c r="C2870" s="23" t="s">
        <v/>
      </c>
      <c r="D2870" s="23" t="s">
        <v>16060</v>
      </c>
      <c r="E2870" s="32">
        <v/>
      </c>
      <c r="F2870" s="33">
        <v/>
      </c>
      <c r="G2870" s="34">
        <v/>
      </c>
      <c r="H2870" s="35">
        <v>0</v>
      </c>
      <c r="I2870" s="36">
        <f>ROUND(PRODUCT(E2870:H2870),2)</f>
        <v>0.00</v>
      </c>
      <c r="J2870" s="32">
        <v/>
      </c>
      <c r="K2870" s="32">
        <f/>
        <v/>
      </c>
      <c r="L2870" s="32" t="s">
        <v/>
      </c>
      <c r="M2870" s="32" t="s">
        <v/>
      </c>
      <c r="N2870" s="32" t="s">
        <v/>
      </c>
      <!--$VAR_NUOVA_CELLA_PREZZI$-->
    </row>
    <row r="2871" spans="1:16" ht="10.5" customHeight="1" thickTop="1" thickBot="1">
      <c r="B2871" s="32" t="s">
        <v/>
      </c>
      <c r="C2871" s="23" t="s">
        <v/>
      </c>
      <c r="D2871" s="23" t="s">
        <v>16067</v>
      </c>
      <c r="E2871" s="32">
        <v>12.00</v>
      </c>
      <c r="F2871" s="33">
        <v/>
      </c>
      <c r="G2871" s="34">
        <v/>
      </c>
      <c r="H2871" s="35">
        <v/>
      </c>
      <c r="I2871" s="36">
        <f>ROUND(PRODUCT(E2871:H2871),2)</f>
        <v>12.00</v>
      </c>
      <c r="J2871" s="32">
        <v/>
      </c>
      <c r="K2871" s="32">
        <f/>
        <v/>
      </c>
      <c r="L2871" s="32" t="s">
        <v/>
      </c>
      <c r="M2871" s="32" t="s">
        <v/>
      </c>
      <c r="N2871" s="32" t="s">
        <v/>
      </c>
      <!--$VAR_NUOVA_CELLA_PREZZI$-->
    </row>
    <row r="2872" spans="1:16" ht="10.5" customHeight="1" thickTop="1" thickBot="1">
      <c r="B2872" s="32" t="s">
        <v/>
      </c>
      <c r="C2872" s="23" t="s">
        <v/>
      </c>
      <c r="D2872" s="32" t="s">
        <v/>
      </c>
      <c r="E2872" s="32">
        <v/>
      </c>
      <c r="F2872" s="33">
        <v/>
      </c>
      <c r="G2872" s="34">
        <v/>
      </c>
      <c r="H2872" s="35">
        <v/>
      </c>
      <c r="I2872" s="36">
        <f/>
        <v/>
      </c>
      <c r="J2872" s="32">
        <v/>
      </c>
      <c r="K2872" s="32">
        <f/>
        <v/>
      </c>
      <c r="L2872" s="32" t="s">
        <v/>
      </c>
      <c r="M2872" s="32" t="s">
        <v/>
      </c>
      <c r="N2872" s="32" t="s">
        <v>16074</v>
      </c>
      <!--$VAR_NUOVA_CELLA_PREZZI$-->
    </row>
    <row r="2873" spans="1:16" ht="10.5" customHeight="1" thickTop="1" thickBot="1">
      <c r="B2873" s="32" t="s">
        <v/>
      </c>
      <c r="C2873" s="23" t="s">
        <v/>
      </c>
      <c r="D2873" s="32" t="s">
        <v>16075</v>
      </c>
      <c r="E2873" s="32">
        <v/>
      </c>
      <c r="F2873" s="33">
        <v/>
      </c>
      <c r="G2873" s="34">
        <v/>
      </c>
      <c r="H2873" s="35">
        <v/>
      </c>
      <c r="I2873" s="36">
        <f>ROUND(SUM(I2779:I2872),2)</f>
        <v>633.46</v>
      </c>
      <c r="J2873" s="32">
        <v>62.89</v>
      </c>
      <c r="K2873" s="32">
        <f>ROUND(PRODUCT(I2873:J2873),2)</f>
        <v>39838.30</v>
      </c>
      <c r="L2873" s="32" t="s">
        <v/>
      </c>
      <c r="M2873" s="32" t="s">
        <v/>
      </c>
      <c r="N2873" s="32" t="s">
        <v/>
      </c>
      <!--$VAR_NUOVA_CELLA_PREZZI$-->
    </row>
    <row r="2874" spans="1:16" ht="10.5" customHeight="1" thickTop="1" thickBot="1">
      <c r="B2874" s="32" t="s">
        <v/>
      </c>
      <c r="C2874" s="23" t="s">
        <v/>
      </c>
      <c r="D2874" s="32" t="s">
        <v>16081</v>
      </c>
      <c r="E2874" s="32">
        <v/>
      </c>
      <c r="F2874" s="33">
        <v/>
      </c>
      <c r="G2874" s="34">
        <v/>
      </c>
      <c r="H2874" s="35">
        <v/>
      </c>
      <c r="I2874" s="36">
        <f/>
        <v/>
      </c>
      <c r="J2874" s="32">
        <v/>
      </c>
      <c r="K2874" s="32">
        <f/>
        <v/>
      </c>
      <c r="L2874" s="32" t="s">
        <v/>
      </c>
      <c r="M2874" s="32" t="s">
        <v/>
      </c>
      <c r="N2874" s="32" t="s">
        <v/>
      </c>
      <!--$VAR_NUOVA_CELLA_PREZZI$-->
    </row>
    <row r="2875" spans="1:16" ht="76.6666666666667" customHeight="1" thickTop="1" thickBot="1">
      <c r="B2875" s="32" t="s">
        <v>16082</v>
      </c>
      <c r="C2875" s="23" t="s">
        <v>16083</v>
      </c>
      <c r="D2875" s="62" t="s">
        <v>16084</v>
      </c>
      <c r="E2875" s="32">
        <v/>
      </c>
      <c r="F2875" s="33">
        <v/>
      </c>
      <c r="G2875" s="34">
        <v/>
      </c>
      <c r="H2875" s="35">
        <v/>
      </c>
      <c r="I2875" s="36">
        <f/>
        <v/>
      </c>
      <c r="J2875" s="32">
        <v/>
      </c>
      <c r="K2875" s="32">
        <f/>
        <v/>
      </c>
      <c r="L2875" s="32" t="s">
        <v/>
      </c>
      <c r="M2875" s="32" t="s">
        <v/>
      </c>
      <c r="N2875" s="32" t="s">
        <v/>
      </c>
      <!--$VAR_NUOVA_CELLA_PREZZI$-->
    </row>
    <row r="2876" spans="1:16" ht="10.5" customHeight="1" thickTop="1" thickBot="1">
      <c r="B2876" s="32" t="s">
        <v/>
      </c>
      <c r="C2876" s="23" t="s">
        <v/>
      </c>
      <c r="D2876" s="23" t="s">
        <v>16085</v>
      </c>
      <c r="E2876" s="32">
        <v/>
      </c>
      <c r="F2876" s="33">
        <v/>
      </c>
      <c r="G2876" s="34">
        <v/>
      </c>
      <c r="H2876" s="35">
        <v/>
      </c>
      <c r="I2876" s="36">
        <f/>
        <v/>
      </c>
      <c r="J2876" s="32">
        <v/>
      </c>
      <c r="K2876" s="32">
        <f/>
        <v/>
      </c>
      <c r="L2876" s="32" t="s">
        <v/>
      </c>
      <c r="M2876" s="32" t="s">
        <v/>
      </c>
      <c r="N2876" s="32" t="s">
        <v/>
      </c>
      <!--$VAR_NUOVA_CELLA_PREZZI$-->
    </row>
    <row r="2877" spans="1:16" ht="10.5" customHeight="1" thickTop="1" thickBot="1">
      <c r="B2877" s="32" t="s">
        <v/>
      </c>
      <c r="C2877" s="23" t="s">
        <v/>
      </c>
      <c r="D2877" s="23" t="s">
        <v>16086</v>
      </c>
      <c r="E2877" s="32">
        <v/>
      </c>
      <c r="F2877" s="33">
        <v/>
      </c>
      <c r="G2877" s="34">
        <v/>
      </c>
      <c r="H2877" s="35">
        <v>0</v>
      </c>
      <c r="I2877" s="36">
        <f>ROUND(PRODUCT(E2877:H2877),2)</f>
        <v>0.00</v>
      </c>
      <c r="J2877" s="32">
        <v/>
      </c>
      <c r="K2877" s="32">
        <f/>
        <v/>
      </c>
      <c r="L2877" s="32" t="s">
        <v/>
      </c>
      <c r="M2877" s="32" t="s">
        <v/>
      </c>
      <c r="N2877" s="32" t="s">
        <v/>
      </c>
      <!--$VAR_NUOVA_CELLA_PREZZI$-->
    </row>
    <row r="2878" spans="1:16" ht="10.5" customHeight="1" thickTop="1" thickBot="1">
      <c r="B2878" s="32" t="s">
        <v/>
      </c>
      <c r="C2878" s="23" t="s">
        <v/>
      </c>
      <c r="D2878" s="23" t="s">
        <v>16093</v>
      </c>
      <c r="E2878" s="32">
        <v>7.85</v>
      </c>
      <c r="F2878" s="33">
        <v/>
      </c>
      <c r="G2878" s="34">
        <v/>
      </c>
      <c r="H2878" s="35">
        <v/>
      </c>
      <c r="I2878" s="36">
        <f>ROUND(PRODUCT(E2878:H2878),2)</f>
        <v>7.85</v>
      </c>
      <c r="J2878" s="32">
        <v/>
      </c>
      <c r="K2878" s="32">
        <f/>
        <v/>
      </c>
      <c r="L2878" s="32" t="s">
        <v/>
      </c>
      <c r="M2878" s="32" t="s">
        <v/>
      </c>
      <c r="N2878" s="32" t="s">
        <v/>
      </c>
      <!--$VAR_NUOVA_CELLA_PREZZI$-->
    </row>
    <row r="2879" spans="1:16" ht="10.5" customHeight="1" thickTop="1" thickBot="1">
      <c r="B2879" s="32" t="s">
        <v/>
      </c>
      <c r="C2879" s="23" t="s">
        <v/>
      </c>
      <c r="D2879" s="23" t="s">
        <v>16100</v>
      </c>
      <c r="E2879" s="32">
        <v>5.39</v>
      </c>
      <c r="F2879" s="33">
        <v/>
      </c>
      <c r="G2879" s="34">
        <v/>
      </c>
      <c r="H2879" s="35">
        <v/>
      </c>
      <c r="I2879" s="36">
        <f>ROUND(PRODUCT(E2879:H2879),2)</f>
        <v>5.39</v>
      </c>
      <c r="J2879" s="32">
        <v/>
      </c>
      <c r="K2879" s="32">
        <f/>
        <v/>
      </c>
      <c r="L2879" s="32" t="s">
        <v/>
      </c>
      <c r="M2879" s="32" t="s">
        <v/>
      </c>
      <c r="N2879" s="32" t="s">
        <v/>
      </c>
      <!--$VAR_NUOVA_CELLA_PREZZI$-->
    </row>
    <row r="2880" spans="1:16" ht="10.5" customHeight="1" thickTop="1" thickBot="1">
      <c r="B2880" s="32" t="s">
        <v/>
      </c>
      <c r="C2880" s="23" t="s">
        <v/>
      </c>
      <c r="D2880" s="23" t="s">
        <v>16107</v>
      </c>
      <c r="E2880" s="32">
        <v>7.39</v>
      </c>
      <c r="F2880" s="33">
        <v/>
      </c>
      <c r="G2880" s="34">
        <v/>
      </c>
      <c r="H2880" s="35">
        <v/>
      </c>
      <c r="I2880" s="36">
        <f>ROUND(PRODUCT(E2880:H2880),2)</f>
        <v>7.39</v>
      </c>
      <c r="J2880" s="32">
        <v/>
      </c>
      <c r="K2880" s="32">
        <f/>
        <v/>
      </c>
      <c r="L2880" s="32" t="s">
        <v/>
      </c>
      <c r="M2880" s="32" t="s">
        <v/>
      </c>
      <c r="N2880" s="32" t="s">
        <v/>
      </c>
      <!--$VAR_NUOVA_CELLA_PREZZI$-->
    </row>
    <row r="2881" spans="1:16" ht="10.5" customHeight="1" thickTop="1" thickBot="1">
      <c r="B2881" s="32" t="s">
        <v/>
      </c>
      <c r="C2881" s="23" t="s">
        <v/>
      </c>
      <c r="D2881" s="23" t="s">
        <v>16114</v>
      </c>
      <c r="E2881" s="32">
        <v>5.57</v>
      </c>
      <c r="F2881" s="33">
        <v/>
      </c>
      <c r="G2881" s="34">
        <v/>
      </c>
      <c r="H2881" s="35">
        <v/>
      </c>
      <c r="I2881" s="36">
        <f>ROUND(PRODUCT(E2881:H2881),2)</f>
        <v>5.57</v>
      </c>
      <c r="J2881" s="32">
        <v/>
      </c>
      <c r="K2881" s="32">
        <f/>
        <v/>
      </c>
      <c r="L2881" s="32" t="s">
        <v/>
      </c>
      <c r="M2881" s="32" t="s">
        <v/>
      </c>
      <c r="N2881" s="32" t="s">
        <v/>
      </c>
      <!--$VAR_NUOVA_CELLA_PREZZI$-->
    </row>
    <row r="2882" spans="1:16" ht="10.5" customHeight="1" thickTop="1" thickBot="1">
      <c r="B2882" s="32" t="s">
        <v/>
      </c>
      <c r="C2882" s="23" t="s">
        <v/>
      </c>
      <c r="D2882" s="23" t="s">
        <v>16121</v>
      </c>
      <c r="E2882" s="32">
        <v>1.34</v>
      </c>
      <c r="F2882" s="33">
        <v/>
      </c>
      <c r="G2882" s="34">
        <v/>
      </c>
      <c r="H2882" s="35">
        <v/>
      </c>
      <c r="I2882" s="36">
        <f>ROUND(PRODUCT(E2882:H2882),2)</f>
        <v>1.34</v>
      </c>
      <c r="J2882" s="32">
        <v/>
      </c>
      <c r="K2882" s="32">
        <f/>
        <v/>
      </c>
      <c r="L2882" s="32" t="s">
        <v/>
      </c>
      <c r="M2882" s="32" t="s">
        <v/>
      </c>
      <c r="N2882" s="32" t="s">
        <v/>
      </c>
      <!--$VAR_NUOVA_CELLA_PREZZI$-->
    </row>
    <row r="2883" spans="1:16" ht="10.5" customHeight="1" thickTop="1" thickBot="1">
      <c r="B2883" s="32" t="s">
        <v/>
      </c>
      <c r="C2883" s="23" t="s">
        <v/>
      </c>
      <c r="D2883" s="23" t="s">
        <v>16128</v>
      </c>
      <c r="E2883" s="32">
        <v>6.22</v>
      </c>
      <c r="F2883" s="33">
        <v/>
      </c>
      <c r="G2883" s="34">
        <v/>
      </c>
      <c r="H2883" s="35">
        <v/>
      </c>
      <c r="I2883" s="36">
        <f>ROUND(PRODUCT(E2883:H2883),2)</f>
        <v>6.22</v>
      </c>
      <c r="J2883" s="32">
        <v/>
      </c>
      <c r="K2883" s="32">
        <f/>
        <v/>
      </c>
      <c r="L2883" s="32" t="s">
        <v/>
      </c>
      <c r="M2883" s="32" t="s">
        <v/>
      </c>
      <c r="N2883" s="32" t="s">
        <v/>
      </c>
      <!--$VAR_NUOVA_CELLA_PREZZI$-->
    </row>
    <row r="2884" spans="1:16" ht="10.5" customHeight="1" thickTop="1" thickBot="1">
      <c r="B2884" s="32" t="s">
        <v/>
      </c>
      <c r="C2884" s="23" t="s">
        <v/>
      </c>
      <c r="D2884" s="23" t="s">
        <v>16135</v>
      </c>
      <c r="E2884" s="32">
        <v>6.20</v>
      </c>
      <c r="F2884" s="33">
        <v/>
      </c>
      <c r="G2884" s="34">
        <v/>
      </c>
      <c r="H2884" s="35">
        <v/>
      </c>
      <c r="I2884" s="36">
        <f>ROUND(PRODUCT(E2884:H2884),2)</f>
        <v>6.20</v>
      </c>
      <c r="J2884" s="32">
        <v/>
      </c>
      <c r="K2884" s="32">
        <f/>
        <v/>
      </c>
      <c r="L2884" s="32" t="s">
        <v/>
      </c>
      <c r="M2884" s="32" t="s">
        <v/>
      </c>
      <c r="N2884" s="32" t="s">
        <v/>
      </c>
      <!--$VAR_NUOVA_CELLA_PREZZI$-->
    </row>
    <row r="2885" spans="1:16" ht="10.5" customHeight="1" thickTop="1" thickBot="1">
      <c r="B2885" s="32" t="s">
        <v/>
      </c>
      <c r="C2885" s="23" t="s">
        <v/>
      </c>
      <c r="D2885" s="23" t="s">
        <v>16142</v>
      </c>
      <c r="E2885" s="32">
        <v>1.42</v>
      </c>
      <c r="F2885" s="33">
        <v/>
      </c>
      <c r="G2885" s="34">
        <v/>
      </c>
      <c r="H2885" s="35">
        <v/>
      </c>
      <c r="I2885" s="36">
        <f>ROUND(PRODUCT(E2885:H2885),2)</f>
        <v>1.42</v>
      </c>
      <c r="J2885" s="32">
        <v/>
      </c>
      <c r="K2885" s="32">
        <f/>
        <v/>
      </c>
      <c r="L2885" s="32" t="s">
        <v/>
      </c>
      <c r="M2885" s="32" t="s">
        <v/>
      </c>
      <c r="N2885" s="32" t="s">
        <v/>
      </c>
      <!--$VAR_NUOVA_CELLA_PREZZI$-->
    </row>
    <row r="2886" spans="1:16" ht="10.5" customHeight="1" thickTop="1" thickBot="1">
      <c r="B2886" s="32" t="s">
        <v/>
      </c>
      <c r="C2886" s="23" t="s">
        <v/>
      </c>
      <c r="D2886" s="23" t="s">
        <v>16149</v>
      </c>
      <c r="E2886" s="32">
        <v>8.67</v>
      </c>
      <c r="F2886" s="33">
        <v/>
      </c>
      <c r="G2886" s="34">
        <v/>
      </c>
      <c r="H2886" s="35">
        <v/>
      </c>
      <c r="I2886" s="36">
        <f>ROUND(PRODUCT(E2886:H2886),2)</f>
        <v>8.67</v>
      </c>
      <c r="J2886" s="32">
        <v/>
      </c>
      <c r="K2886" s="32">
        <f/>
        <v/>
      </c>
      <c r="L2886" s="32" t="s">
        <v/>
      </c>
      <c r="M2886" s="32" t="s">
        <v/>
      </c>
      <c r="N2886" s="32" t="s">
        <v/>
      </c>
      <!--$VAR_NUOVA_CELLA_PREZZI$-->
    </row>
    <row r="2887" spans="1:16" ht="10.5" customHeight="1" thickTop="1" thickBot="1">
      <c r="B2887" s="32" t="s">
        <v/>
      </c>
      <c r="C2887" s="23" t="s">
        <v/>
      </c>
      <c r="D2887" s="23" t="s">
        <v>16156</v>
      </c>
      <c r="E2887" s="32">
        <v>3.92</v>
      </c>
      <c r="F2887" s="33">
        <v/>
      </c>
      <c r="G2887" s="34">
        <v/>
      </c>
      <c r="H2887" s="35">
        <v/>
      </c>
      <c r="I2887" s="36">
        <f>ROUND(PRODUCT(E2887:H2887),2)</f>
        <v>3.92</v>
      </c>
      <c r="J2887" s="32">
        <v/>
      </c>
      <c r="K2887" s="32">
        <f/>
        <v/>
      </c>
      <c r="L2887" s="32" t="s">
        <v/>
      </c>
      <c r="M2887" s="32" t="s">
        <v/>
      </c>
      <c r="N2887" s="32" t="s">
        <v/>
      </c>
      <!--$VAR_NUOVA_CELLA_PREZZI$-->
    </row>
    <row r="2888" spans="1:16" ht="10.5" customHeight="1" thickTop="1" thickBot="1">
      <c r="B2888" s="32" t="s">
        <v/>
      </c>
      <c r="C2888" s="23" t="s">
        <v/>
      </c>
      <c r="D2888" s="23" t="s">
        <v>16163</v>
      </c>
      <c r="E2888" s="32">
        <v>2.91</v>
      </c>
      <c r="F2888" s="33">
        <v/>
      </c>
      <c r="G2888" s="34">
        <v/>
      </c>
      <c r="H2888" s="35">
        <v/>
      </c>
      <c r="I2888" s="36">
        <f>ROUND(PRODUCT(E2888:H2888),2)</f>
        <v>2.91</v>
      </c>
      <c r="J2888" s="32">
        <v/>
      </c>
      <c r="K2888" s="32">
        <f/>
        <v/>
      </c>
      <c r="L2888" s="32" t="s">
        <v/>
      </c>
      <c r="M2888" s="32" t="s">
        <v/>
      </c>
      <c r="N2888" s="32" t="s">
        <v/>
      </c>
      <!--$VAR_NUOVA_CELLA_PREZZI$-->
    </row>
    <row r="2889" spans="1:16" ht="10.5" customHeight="1" thickTop="1" thickBot="1">
      <c r="B2889" s="32" t="s">
        <v/>
      </c>
      <c r="C2889" s="23" t="s">
        <v/>
      </c>
      <c r="D2889" s="23" t="s">
        <v>16170</v>
      </c>
      <c r="E2889" s="32">
        <v>8.78</v>
      </c>
      <c r="F2889" s="33">
        <v/>
      </c>
      <c r="G2889" s="34">
        <v/>
      </c>
      <c r="H2889" s="35">
        <v/>
      </c>
      <c r="I2889" s="36">
        <f>ROUND(PRODUCT(E2889:H2889),2)</f>
        <v>8.78</v>
      </c>
      <c r="J2889" s="32">
        <v/>
      </c>
      <c r="K2889" s="32">
        <f/>
        <v/>
      </c>
      <c r="L2889" s="32" t="s">
        <v/>
      </c>
      <c r="M2889" s="32" t="s">
        <v/>
      </c>
      <c r="N2889" s="32" t="s">
        <v/>
      </c>
      <!--$VAR_NUOVA_CELLA_PREZZI$-->
    </row>
    <row r="2890" spans="1:16" ht="10.5" customHeight="1" thickTop="1" thickBot="1">
      <c r="B2890" s="32" t="s">
        <v/>
      </c>
      <c r="C2890" s="23" t="s">
        <v/>
      </c>
      <c r="D2890" s="23" t="s">
        <v>16177</v>
      </c>
      <c r="E2890" s="32">
        <v>15.71</v>
      </c>
      <c r="F2890" s="33">
        <v/>
      </c>
      <c r="G2890" s="34">
        <v/>
      </c>
      <c r="H2890" s="35">
        <v/>
      </c>
      <c r="I2890" s="36">
        <f>ROUND(PRODUCT(E2890:H2890),2)</f>
        <v>15.71</v>
      </c>
      <c r="J2890" s="32">
        <v/>
      </c>
      <c r="K2890" s="32">
        <f/>
        <v/>
      </c>
      <c r="L2890" s="32" t="s">
        <v/>
      </c>
      <c r="M2890" s="32" t="s">
        <v/>
      </c>
      <c r="N2890" s="32" t="s">
        <v/>
      </c>
      <!--$VAR_NUOVA_CELLA_PREZZI$-->
    </row>
    <row r="2891" spans="1:16" ht="10.5" customHeight="1" thickTop="1" thickBot="1">
      <c r="B2891" s="32" t="s">
        <v/>
      </c>
      <c r="C2891" s="23" t="s">
        <v/>
      </c>
      <c r="D2891" s="23" t="s">
        <v>16184</v>
      </c>
      <c r="E2891" s="32">
        <v>11.71</v>
      </c>
      <c r="F2891" s="33">
        <v/>
      </c>
      <c r="G2891" s="34">
        <v/>
      </c>
      <c r="H2891" s="35">
        <v/>
      </c>
      <c r="I2891" s="36">
        <f>ROUND(PRODUCT(E2891:H2891),2)</f>
        <v>11.71</v>
      </c>
      <c r="J2891" s="32">
        <v/>
      </c>
      <c r="K2891" s="32">
        <f/>
        <v/>
      </c>
      <c r="L2891" s="32" t="s">
        <v/>
      </c>
      <c r="M2891" s="32" t="s">
        <v/>
      </c>
      <c r="N2891" s="32" t="s">
        <v/>
      </c>
      <!--$VAR_NUOVA_CELLA_PREZZI$-->
    </row>
    <row r="2892" spans="1:16" ht="10.5" customHeight="1" thickTop="1" thickBot="1">
      <c r="B2892" s="32" t="s">
        <v/>
      </c>
      <c r="C2892" s="23" t="s">
        <v/>
      </c>
      <c r="D2892" s="23" t="s">
        <v>16191</v>
      </c>
      <c r="E2892" s="32">
        <v>2.91</v>
      </c>
      <c r="F2892" s="33">
        <v/>
      </c>
      <c r="G2892" s="34">
        <v/>
      </c>
      <c r="H2892" s="35">
        <v/>
      </c>
      <c r="I2892" s="36">
        <f>ROUND(PRODUCT(E2892:H2892),2)</f>
        <v>2.91</v>
      </c>
      <c r="J2892" s="32">
        <v/>
      </c>
      <c r="K2892" s="32">
        <f/>
        <v/>
      </c>
      <c r="L2892" s="32" t="s">
        <v/>
      </c>
      <c r="M2892" s="32" t="s">
        <v/>
      </c>
      <c r="N2892" s="32" t="s">
        <v/>
      </c>
      <!--$VAR_NUOVA_CELLA_PREZZI$-->
    </row>
    <row r="2893" spans="1:16" ht="10.5" customHeight="1" thickTop="1" thickBot="1">
      <c r="B2893" s="32" t="s">
        <v/>
      </c>
      <c r="C2893" s="23" t="s">
        <v/>
      </c>
      <c r="D2893" s="23" t="s">
        <v>16198</v>
      </c>
      <c r="E2893" s="32">
        <v>12.75</v>
      </c>
      <c r="F2893" s="33">
        <v/>
      </c>
      <c r="G2893" s="34">
        <v/>
      </c>
      <c r="H2893" s="35">
        <v/>
      </c>
      <c r="I2893" s="36">
        <f>ROUND(PRODUCT(E2893:H2893),2)</f>
        <v>12.75</v>
      </c>
      <c r="J2893" s="32">
        <v/>
      </c>
      <c r="K2893" s="32">
        <f/>
        <v/>
      </c>
      <c r="L2893" s="32" t="s">
        <v/>
      </c>
      <c r="M2893" s="32" t="s">
        <v/>
      </c>
      <c r="N2893" s="32" t="s">
        <v/>
      </c>
      <!--$VAR_NUOVA_CELLA_PREZZI$-->
    </row>
    <row r="2894" spans="1:16" ht="10.5" customHeight="1" thickTop="1" thickBot="1">
      <c r="B2894" s="32" t="s">
        <v/>
      </c>
      <c r="C2894" s="23" t="s">
        <v/>
      </c>
      <c r="D2894" s="23" t="s">
        <v>16205</v>
      </c>
      <c r="E2894" s="32">
        <v>10.48</v>
      </c>
      <c r="F2894" s="33">
        <v/>
      </c>
      <c r="G2894" s="34">
        <v/>
      </c>
      <c r="H2894" s="35">
        <v/>
      </c>
      <c r="I2894" s="36">
        <f>ROUND(PRODUCT(E2894:H2894),2)</f>
        <v>10.48</v>
      </c>
      <c r="J2894" s="32">
        <v/>
      </c>
      <c r="K2894" s="32">
        <f/>
        <v/>
      </c>
      <c r="L2894" s="32" t="s">
        <v/>
      </c>
      <c r="M2894" s="32" t="s">
        <v/>
      </c>
      <c r="N2894" s="32" t="s">
        <v/>
      </c>
      <!--$VAR_NUOVA_CELLA_PREZZI$-->
    </row>
    <row r="2895" spans="1:16" ht="10.5" customHeight="1" thickTop="1" thickBot="1">
      <c r="B2895" s="32" t="s">
        <v/>
      </c>
      <c r="C2895" s="23" t="s">
        <v/>
      </c>
      <c r="D2895" s="23" t="s">
        <v>16212</v>
      </c>
      <c r="E2895" s="32">
        <v>1.75</v>
      </c>
      <c r="F2895" s="33">
        <v/>
      </c>
      <c r="G2895" s="34">
        <v/>
      </c>
      <c r="H2895" s="35">
        <v/>
      </c>
      <c r="I2895" s="36">
        <f>ROUND(PRODUCT(E2895:H2895),2)</f>
        <v>1.75</v>
      </c>
      <c r="J2895" s="32">
        <v/>
      </c>
      <c r="K2895" s="32">
        <f/>
        <v/>
      </c>
      <c r="L2895" s="32" t="s">
        <v/>
      </c>
      <c r="M2895" s="32" t="s">
        <v/>
      </c>
      <c r="N2895" s="32" t="s">
        <v/>
      </c>
      <!--$VAR_NUOVA_CELLA_PREZZI$-->
    </row>
    <row r="2896" spans="1:16" ht="10.5" customHeight="1" thickTop="1" thickBot="1">
      <c r="B2896" s="32" t="s">
        <v/>
      </c>
      <c r="C2896" s="23" t="s">
        <v/>
      </c>
      <c r="D2896" s="23" t="s">
        <v>16219</v>
      </c>
      <c r="E2896" s="32">
        <v>6.33</v>
      </c>
      <c r="F2896" s="33">
        <v/>
      </c>
      <c r="G2896" s="34">
        <v/>
      </c>
      <c r="H2896" s="35">
        <v/>
      </c>
      <c r="I2896" s="36">
        <f>ROUND(PRODUCT(E2896:H2896),2)</f>
        <v>6.33</v>
      </c>
      <c r="J2896" s="32">
        <v/>
      </c>
      <c r="K2896" s="32">
        <f/>
        <v/>
      </c>
      <c r="L2896" s="32" t="s">
        <v/>
      </c>
      <c r="M2896" s="32" t="s">
        <v/>
      </c>
      <c r="N2896" s="32" t="s">
        <v/>
      </c>
      <!--$VAR_NUOVA_CELLA_PREZZI$-->
    </row>
    <row r="2897" spans="1:16" ht="10.5" customHeight="1" thickTop="1" thickBot="1">
      <c r="B2897" s="32" t="s">
        <v/>
      </c>
      <c r="C2897" s="23" t="s">
        <v/>
      </c>
      <c r="D2897" s="23" t="s">
        <v>16226</v>
      </c>
      <c r="E2897" s="32">
        <v>18.07</v>
      </c>
      <c r="F2897" s="33">
        <v/>
      </c>
      <c r="G2897" s="34">
        <v/>
      </c>
      <c r="H2897" s="35">
        <v/>
      </c>
      <c r="I2897" s="36">
        <f>ROUND(PRODUCT(E2897:H2897),2)</f>
        <v>18.07</v>
      </c>
      <c r="J2897" s="32">
        <v/>
      </c>
      <c r="K2897" s="32">
        <f/>
        <v/>
      </c>
      <c r="L2897" s="32" t="s">
        <v/>
      </c>
      <c r="M2897" s="32" t="s">
        <v/>
      </c>
      <c r="N2897" s="32" t="s">
        <v/>
      </c>
      <!--$VAR_NUOVA_CELLA_PREZZI$-->
    </row>
    <row r="2898" spans="1:16" ht="10.5" customHeight="1" thickTop="1" thickBot="1">
      <c r="B2898" s="32" t="s">
        <v/>
      </c>
      <c r="C2898" s="23" t="s">
        <v/>
      </c>
      <c r="D2898" s="23" t="s">
        <v>16233</v>
      </c>
      <c r="E2898" s="32">
        <v>16.98</v>
      </c>
      <c r="F2898" s="33">
        <v/>
      </c>
      <c r="G2898" s="34">
        <v/>
      </c>
      <c r="H2898" s="35">
        <v/>
      </c>
      <c r="I2898" s="36">
        <f>ROUND(PRODUCT(E2898:H2898),2)</f>
        <v>16.98</v>
      </c>
      <c r="J2898" s="32">
        <v/>
      </c>
      <c r="K2898" s="32">
        <f/>
        <v/>
      </c>
      <c r="L2898" s="32" t="s">
        <v/>
      </c>
      <c r="M2898" s="32" t="s">
        <v/>
      </c>
      <c r="N2898" s="32" t="s">
        <v/>
      </c>
      <!--$VAR_NUOVA_CELLA_PREZZI$-->
    </row>
    <row r="2899" spans="1:16" ht="10.5" customHeight="1" thickTop="1" thickBot="1">
      <c r="B2899" s="32" t="s">
        <v/>
      </c>
      <c r="C2899" s="23" t="s">
        <v/>
      </c>
      <c r="D2899" s="23" t="s">
        <v>16240</v>
      </c>
      <c r="E2899" s="32">
        <v>14.64</v>
      </c>
      <c r="F2899" s="33">
        <v/>
      </c>
      <c r="G2899" s="34">
        <v/>
      </c>
      <c r="H2899" s="35">
        <v/>
      </c>
      <c r="I2899" s="36">
        <f>ROUND(PRODUCT(E2899:H2899),2)</f>
        <v>14.64</v>
      </c>
      <c r="J2899" s="32">
        <v/>
      </c>
      <c r="K2899" s="32">
        <f/>
        <v/>
      </c>
      <c r="L2899" s="32" t="s">
        <v/>
      </c>
      <c r="M2899" s="32" t="s">
        <v/>
      </c>
      <c r="N2899" s="32" t="s">
        <v/>
      </c>
      <!--$VAR_NUOVA_CELLA_PREZZI$-->
    </row>
    <row r="2900" spans="1:16" ht="10.5" customHeight="1" thickTop="1" thickBot="1">
      <c r="B2900" s="32" t="s">
        <v/>
      </c>
      <c r="C2900" s="23" t="s">
        <v/>
      </c>
      <c r="D2900" s="23" t="s">
        <v>16247</v>
      </c>
      <c r="E2900" s="32">
        <v>21.88</v>
      </c>
      <c r="F2900" s="33">
        <v/>
      </c>
      <c r="G2900" s="34">
        <v/>
      </c>
      <c r="H2900" s="35">
        <v/>
      </c>
      <c r="I2900" s="36">
        <f>ROUND(PRODUCT(E2900:H2900),2)</f>
        <v>21.88</v>
      </c>
      <c r="J2900" s="32">
        <v/>
      </c>
      <c r="K2900" s="32">
        <f/>
        <v/>
      </c>
      <c r="L2900" s="32" t="s">
        <v/>
      </c>
      <c r="M2900" s="32" t="s">
        <v/>
      </c>
      <c r="N2900" s="32" t="s">
        <v/>
      </c>
      <!--$VAR_NUOVA_CELLA_PREZZI$-->
    </row>
    <row r="2901" spans="1:16" ht="10.5" customHeight="1" thickTop="1" thickBot="1">
      <c r="B2901" s="32" t="s">
        <v/>
      </c>
      <c r="C2901" s="23" t="s">
        <v/>
      </c>
      <c r="D2901" s="23" t="s">
        <v>16254</v>
      </c>
      <c r="E2901" s="32">
        <v>13.66</v>
      </c>
      <c r="F2901" s="33">
        <v/>
      </c>
      <c r="G2901" s="34">
        <v/>
      </c>
      <c r="H2901" s="35">
        <v/>
      </c>
      <c r="I2901" s="36">
        <f>ROUND(PRODUCT(E2901:H2901),2)</f>
        <v>13.66</v>
      </c>
      <c r="J2901" s="32">
        <v/>
      </c>
      <c r="K2901" s="32">
        <f/>
        <v/>
      </c>
      <c r="L2901" s="32" t="s">
        <v/>
      </c>
      <c r="M2901" s="32" t="s">
        <v/>
      </c>
      <c r="N2901" s="32" t="s">
        <v/>
      </c>
      <!--$VAR_NUOVA_CELLA_PREZZI$-->
    </row>
    <row r="2902" spans="1:16" ht="10.5" customHeight="1" thickTop="1" thickBot="1">
      <c r="B2902" s="32" t="s">
        <v/>
      </c>
      <c r="C2902" s="23" t="s">
        <v/>
      </c>
      <c r="D2902" s="23" t="s">
        <v>16261</v>
      </c>
      <c r="E2902" s="32">
        <v>4.24</v>
      </c>
      <c r="F2902" s="33">
        <v/>
      </c>
      <c r="G2902" s="34">
        <v/>
      </c>
      <c r="H2902" s="35">
        <v/>
      </c>
      <c r="I2902" s="36">
        <f>ROUND(PRODUCT(E2902:H2902),2)</f>
        <v>4.24</v>
      </c>
      <c r="J2902" s="32">
        <v/>
      </c>
      <c r="K2902" s="32">
        <f/>
        <v/>
      </c>
      <c r="L2902" s="32" t="s">
        <v/>
      </c>
      <c r="M2902" s="32" t="s">
        <v/>
      </c>
      <c r="N2902" s="32" t="s">
        <v/>
      </c>
      <!--$VAR_NUOVA_CELLA_PREZZI$-->
    </row>
    <row r="2903" spans="1:16" ht="10.5" customHeight="1" thickTop="1" thickBot="1">
      <c r="B2903" s="32" t="s">
        <v/>
      </c>
      <c r="C2903" s="23" t="s">
        <v/>
      </c>
      <c r="D2903" s="23" t="s">
        <v>16268</v>
      </c>
      <c r="E2903" s="32">
        <v>7.39</v>
      </c>
      <c r="F2903" s="33">
        <v/>
      </c>
      <c r="G2903" s="34">
        <v/>
      </c>
      <c r="H2903" s="35">
        <v/>
      </c>
      <c r="I2903" s="36">
        <f>ROUND(PRODUCT(E2903:H2903),2)</f>
        <v>7.39</v>
      </c>
      <c r="J2903" s="32">
        <v/>
      </c>
      <c r="K2903" s="32">
        <f/>
        <v/>
      </c>
      <c r="L2903" s="32" t="s">
        <v/>
      </c>
      <c r="M2903" s="32" t="s">
        <v/>
      </c>
      <c r="N2903" s="32" t="s">
        <v/>
      </c>
      <!--$VAR_NUOVA_CELLA_PREZZI$-->
    </row>
    <row r="2904" spans="1:16" ht="10.5" customHeight="1" thickTop="1" thickBot="1">
      <c r="B2904" s="32" t="s">
        <v/>
      </c>
      <c r="C2904" s="23" t="s">
        <v/>
      </c>
      <c r="D2904" s="23" t="s">
        <v>16275</v>
      </c>
      <c r="E2904" s="32">
        <v>10.06</v>
      </c>
      <c r="F2904" s="33">
        <v/>
      </c>
      <c r="G2904" s="34">
        <v/>
      </c>
      <c r="H2904" s="35">
        <v/>
      </c>
      <c r="I2904" s="36">
        <f>ROUND(PRODUCT(E2904:H2904),2)</f>
        <v>10.06</v>
      </c>
      <c r="J2904" s="32">
        <v/>
      </c>
      <c r="K2904" s="32">
        <f/>
        <v/>
      </c>
      <c r="L2904" s="32" t="s">
        <v/>
      </c>
      <c r="M2904" s="32" t="s">
        <v/>
      </c>
      <c r="N2904" s="32" t="s">
        <v/>
      </c>
      <!--$VAR_NUOVA_CELLA_PREZZI$-->
    </row>
    <row r="2905" spans="1:16" ht="10.5" customHeight="1" thickTop="1" thickBot="1">
      <c r="B2905" s="32" t="s">
        <v/>
      </c>
      <c r="C2905" s="23" t="s">
        <v/>
      </c>
      <c r="D2905" s="23" t="s">
        <v>16282</v>
      </c>
      <c r="E2905" s="32">
        <v/>
      </c>
      <c r="F2905" s="33">
        <v/>
      </c>
      <c r="G2905" s="34">
        <v/>
      </c>
      <c r="H2905" s="35">
        <v>0</v>
      </c>
      <c r="I2905" s="36">
        <f>ROUND(PRODUCT(E2905:H2905),2)</f>
        <v>0.00</v>
      </c>
      <c r="J2905" s="32">
        <v/>
      </c>
      <c r="K2905" s="32">
        <f/>
        <v/>
      </c>
      <c r="L2905" s="32" t="s">
        <v/>
      </c>
      <c r="M2905" s="32" t="s">
        <v/>
      </c>
      <c r="N2905" s="32" t="s">
        <v/>
      </c>
      <!--$VAR_NUOVA_CELLA_PREZZI$-->
    </row>
    <row r="2906" spans="1:16" ht="10.5" customHeight="1" thickTop="1" thickBot="1">
      <c r="B2906" s="32" t="s">
        <v/>
      </c>
      <c r="C2906" s="23" t="s">
        <v/>
      </c>
      <c r="D2906" s="23" t="s">
        <v>16289</v>
      </c>
      <c r="E2906" s="32">
        <v>7.61</v>
      </c>
      <c r="F2906" s="33">
        <v/>
      </c>
      <c r="G2906" s="34">
        <v/>
      </c>
      <c r="H2906" s="35">
        <v/>
      </c>
      <c r="I2906" s="36">
        <f>ROUND(PRODUCT(E2906:H2906),2)</f>
        <v>7.61</v>
      </c>
      <c r="J2906" s="32">
        <v/>
      </c>
      <c r="K2906" s="32">
        <f/>
        <v/>
      </c>
      <c r="L2906" s="32" t="s">
        <v/>
      </c>
      <c r="M2906" s="32" t="s">
        <v/>
      </c>
      <c r="N2906" s="32" t="s">
        <v/>
      </c>
      <!--$VAR_NUOVA_CELLA_PREZZI$-->
    </row>
    <row r="2907" spans="1:16" ht="10.5" customHeight="1" thickTop="1" thickBot="1">
      <c r="B2907" s="32" t="s">
        <v/>
      </c>
      <c r="C2907" s="23" t="s">
        <v/>
      </c>
      <c r="D2907" s="23" t="s">
        <v>16296</v>
      </c>
      <c r="E2907" s="32">
        <v>9.24</v>
      </c>
      <c r="F2907" s="33">
        <v/>
      </c>
      <c r="G2907" s="34">
        <v/>
      </c>
      <c r="H2907" s="35">
        <v/>
      </c>
      <c r="I2907" s="36">
        <f>ROUND(PRODUCT(E2907:H2907),2)</f>
        <v>9.24</v>
      </c>
      <c r="J2907" s="32">
        <v/>
      </c>
      <c r="K2907" s="32">
        <f/>
        <v/>
      </c>
      <c r="L2907" s="32" t="s">
        <v/>
      </c>
      <c r="M2907" s="32" t="s">
        <v/>
      </c>
      <c r="N2907" s="32" t="s">
        <v/>
      </c>
      <!--$VAR_NUOVA_CELLA_PREZZI$-->
    </row>
    <row r="2908" spans="1:16" ht="10.5" customHeight="1" thickTop="1" thickBot="1">
      <c r="B2908" s="32" t="s">
        <v/>
      </c>
      <c r="C2908" s="23" t="s">
        <v/>
      </c>
      <c r="D2908" s="23" t="s">
        <v>16303</v>
      </c>
      <c r="E2908" s="32">
        <v>7.38</v>
      </c>
      <c r="F2908" s="33">
        <v/>
      </c>
      <c r="G2908" s="34">
        <v/>
      </c>
      <c r="H2908" s="35">
        <v/>
      </c>
      <c r="I2908" s="36">
        <f>ROUND(PRODUCT(E2908:H2908),2)</f>
        <v>7.38</v>
      </c>
      <c r="J2908" s="32">
        <v/>
      </c>
      <c r="K2908" s="32">
        <f/>
        <v/>
      </c>
      <c r="L2908" s="32" t="s">
        <v/>
      </c>
      <c r="M2908" s="32" t="s">
        <v/>
      </c>
      <c r="N2908" s="32" t="s">
        <v/>
      </c>
      <!--$VAR_NUOVA_CELLA_PREZZI$-->
    </row>
    <row r="2909" spans="1:16" ht="10.5" customHeight="1" thickTop="1" thickBot="1">
      <c r="B2909" s="32" t="s">
        <v/>
      </c>
      <c r="C2909" s="23" t="s">
        <v/>
      </c>
      <c r="D2909" s="23" t="s">
        <v>16310</v>
      </c>
      <c r="E2909" s="32">
        <v>6.24</v>
      </c>
      <c r="F2909" s="33">
        <v/>
      </c>
      <c r="G2909" s="34">
        <v/>
      </c>
      <c r="H2909" s="35">
        <v/>
      </c>
      <c r="I2909" s="36">
        <f>ROUND(PRODUCT(E2909:H2909),2)</f>
        <v>6.24</v>
      </c>
      <c r="J2909" s="32">
        <v/>
      </c>
      <c r="K2909" s="32">
        <f/>
        <v/>
      </c>
      <c r="L2909" s="32" t="s">
        <v/>
      </c>
      <c r="M2909" s="32" t="s">
        <v/>
      </c>
      <c r="N2909" s="32" t="s">
        <v/>
      </c>
      <!--$VAR_NUOVA_CELLA_PREZZI$-->
    </row>
    <row r="2910" spans="1:16" ht="10.5" customHeight="1" thickTop="1" thickBot="1">
      <c r="B2910" s="32" t="s">
        <v/>
      </c>
      <c r="C2910" s="23" t="s">
        <v/>
      </c>
      <c r="D2910" s="23" t="s">
        <v>16317</v>
      </c>
      <c r="E2910" s="32">
        <v>9.00</v>
      </c>
      <c r="F2910" s="33">
        <v/>
      </c>
      <c r="G2910" s="34">
        <v/>
      </c>
      <c r="H2910" s="35">
        <v/>
      </c>
      <c r="I2910" s="36">
        <f>ROUND(PRODUCT(E2910:H2910),2)</f>
        <v>9.00</v>
      </c>
      <c r="J2910" s="32">
        <v/>
      </c>
      <c r="K2910" s="32">
        <f/>
        <v/>
      </c>
      <c r="L2910" s="32" t="s">
        <v/>
      </c>
      <c r="M2910" s="32" t="s">
        <v/>
      </c>
      <c r="N2910" s="32" t="s">
        <v/>
      </c>
      <!--$VAR_NUOVA_CELLA_PREZZI$-->
    </row>
    <row r="2911" spans="1:16" ht="10.5" customHeight="1" thickTop="1" thickBot="1">
      <c r="B2911" s="32" t="s">
        <v/>
      </c>
      <c r="C2911" s="23" t="s">
        <v/>
      </c>
      <c r="D2911" s="23" t="s">
        <v>16324</v>
      </c>
      <c r="E2911" s="32">
        <v>2.99</v>
      </c>
      <c r="F2911" s="33">
        <v/>
      </c>
      <c r="G2911" s="34">
        <v/>
      </c>
      <c r="H2911" s="35">
        <v/>
      </c>
      <c r="I2911" s="36">
        <f>ROUND(PRODUCT(E2911:H2911),2)</f>
        <v>2.99</v>
      </c>
      <c r="J2911" s="32">
        <v/>
      </c>
      <c r="K2911" s="32">
        <f/>
        <v/>
      </c>
      <c r="L2911" s="32" t="s">
        <v/>
      </c>
      <c r="M2911" s="32" t="s">
        <v/>
      </c>
      <c r="N2911" s="32" t="s">
        <v/>
      </c>
      <!--$VAR_NUOVA_CELLA_PREZZI$-->
    </row>
    <row r="2912" spans="1:16" ht="10.5" customHeight="1" thickTop="1" thickBot="1">
      <c r="B2912" s="32" t="s">
        <v/>
      </c>
      <c r="C2912" s="23" t="s">
        <v/>
      </c>
      <c r="D2912" s="23" t="s">
        <v>16331</v>
      </c>
      <c r="E2912" s="32">
        <v>9.09</v>
      </c>
      <c r="F2912" s="33">
        <v/>
      </c>
      <c r="G2912" s="34">
        <v/>
      </c>
      <c r="H2912" s="35">
        <v/>
      </c>
      <c r="I2912" s="36">
        <f>ROUND(PRODUCT(E2912:H2912),2)</f>
        <v>9.09</v>
      </c>
      <c r="J2912" s="32">
        <v/>
      </c>
      <c r="K2912" s="32">
        <f/>
        <v/>
      </c>
      <c r="L2912" s="32" t="s">
        <v/>
      </c>
      <c r="M2912" s="32" t="s">
        <v/>
      </c>
      <c r="N2912" s="32" t="s">
        <v/>
      </c>
      <!--$VAR_NUOVA_CELLA_PREZZI$-->
    </row>
    <row r="2913" spans="1:16" ht="10.5" customHeight="1" thickTop="1" thickBot="1">
      <c r="B2913" s="32" t="s">
        <v/>
      </c>
      <c r="C2913" s="23" t="s">
        <v/>
      </c>
      <c r="D2913" s="23" t="s">
        <v>16338</v>
      </c>
      <c r="E2913" s="32">
        <v>2.21</v>
      </c>
      <c r="F2913" s="33">
        <v/>
      </c>
      <c r="G2913" s="34">
        <v/>
      </c>
      <c r="H2913" s="35">
        <v/>
      </c>
      <c r="I2913" s="36">
        <f>ROUND(PRODUCT(E2913:H2913),2)</f>
        <v>2.21</v>
      </c>
      <c r="J2913" s="32">
        <v/>
      </c>
      <c r="K2913" s="32">
        <f/>
        <v/>
      </c>
      <c r="L2913" s="32" t="s">
        <v/>
      </c>
      <c r="M2913" s="32" t="s">
        <v/>
      </c>
      <c r="N2913" s="32" t="s">
        <v/>
      </c>
      <!--$VAR_NUOVA_CELLA_PREZZI$-->
    </row>
    <row r="2914" spans="1:16" ht="10.5" customHeight="1" thickTop="1" thickBot="1">
      <c r="B2914" s="32" t="s">
        <v/>
      </c>
      <c r="C2914" s="23" t="s">
        <v/>
      </c>
      <c r="D2914" s="23" t="s">
        <v>16345</v>
      </c>
      <c r="E2914" s="32">
        <v>7.70</v>
      </c>
      <c r="F2914" s="33">
        <v/>
      </c>
      <c r="G2914" s="34">
        <v/>
      </c>
      <c r="H2914" s="35">
        <v/>
      </c>
      <c r="I2914" s="36">
        <f>ROUND(PRODUCT(E2914:H2914),2)</f>
        <v>7.70</v>
      </c>
      <c r="J2914" s="32">
        <v/>
      </c>
      <c r="K2914" s="32">
        <f/>
        <v/>
      </c>
      <c r="L2914" s="32" t="s">
        <v/>
      </c>
      <c r="M2914" s="32" t="s">
        <v/>
      </c>
      <c r="N2914" s="32" t="s">
        <v/>
      </c>
      <!--$VAR_NUOVA_CELLA_PREZZI$-->
    </row>
    <row r="2915" spans="1:16" ht="10.5" customHeight="1" thickTop="1" thickBot="1">
      <c r="B2915" s="32" t="s">
        <v/>
      </c>
      <c r="C2915" s="23" t="s">
        <v/>
      </c>
      <c r="D2915" s="23" t="s">
        <v>16352</v>
      </c>
      <c r="E2915" s="32">
        <v>7.86</v>
      </c>
      <c r="F2915" s="33">
        <v/>
      </c>
      <c r="G2915" s="34">
        <v/>
      </c>
      <c r="H2915" s="35">
        <v/>
      </c>
      <c r="I2915" s="36">
        <f>ROUND(PRODUCT(E2915:H2915),2)</f>
        <v>7.86</v>
      </c>
      <c r="J2915" s="32">
        <v/>
      </c>
      <c r="K2915" s="32">
        <f/>
        <v/>
      </c>
      <c r="L2915" s="32" t="s">
        <v/>
      </c>
      <c r="M2915" s="32" t="s">
        <v/>
      </c>
      <c r="N2915" s="32" t="s">
        <v/>
      </c>
      <!--$VAR_NUOVA_CELLA_PREZZI$-->
    </row>
    <row r="2916" spans="1:16" ht="10.5" customHeight="1" thickTop="1" thickBot="1">
      <c r="B2916" s="32" t="s">
        <v/>
      </c>
      <c r="C2916" s="23" t="s">
        <v/>
      </c>
      <c r="D2916" s="23" t="s">
        <v>16359</v>
      </c>
      <c r="E2916" s="32">
        <v>8.96</v>
      </c>
      <c r="F2916" s="33">
        <v/>
      </c>
      <c r="G2916" s="34">
        <v/>
      </c>
      <c r="H2916" s="35">
        <v/>
      </c>
      <c r="I2916" s="36">
        <f>ROUND(PRODUCT(E2916:H2916),2)</f>
        <v>8.96</v>
      </c>
      <c r="J2916" s="32">
        <v/>
      </c>
      <c r="K2916" s="32">
        <f/>
        <v/>
      </c>
      <c r="L2916" s="32" t="s">
        <v/>
      </c>
      <c r="M2916" s="32" t="s">
        <v/>
      </c>
      <c r="N2916" s="32" t="s">
        <v/>
      </c>
      <!--$VAR_NUOVA_CELLA_PREZZI$-->
    </row>
    <row r="2917" spans="1:16" ht="10.5" customHeight="1" thickTop="1" thickBot="1">
      <c r="B2917" s="32" t="s">
        <v/>
      </c>
      <c r="C2917" s="23" t="s">
        <v/>
      </c>
      <c r="D2917" s="23" t="s">
        <v>16366</v>
      </c>
      <c r="E2917" s="32">
        <v>6.53</v>
      </c>
      <c r="F2917" s="33">
        <v/>
      </c>
      <c r="G2917" s="34">
        <v/>
      </c>
      <c r="H2917" s="35">
        <v/>
      </c>
      <c r="I2917" s="36">
        <f>ROUND(PRODUCT(E2917:H2917),2)</f>
        <v>6.53</v>
      </c>
      <c r="J2917" s="32">
        <v/>
      </c>
      <c r="K2917" s="32">
        <f/>
        <v/>
      </c>
      <c r="L2917" s="32" t="s">
        <v/>
      </c>
      <c r="M2917" s="32" t="s">
        <v/>
      </c>
      <c r="N2917" s="32" t="s">
        <v/>
      </c>
      <!--$VAR_NUOVA_CELLA_PREZZI$-->
    </row>
    <row r="2918" spans="1:16" ht="10.5" customHeight="1" thickTop="1" thickBot="1">
      <c r="B2918" s="32" t="s">
        <v/>
      </c>
      <c r="C2918" s="23" t="s">
        <v/>
      </c>
      <c r="D2918" s="23" t="s">
        <v>16373</v>
      </c>
      <c r="E2918" s="32">
        <v/>
      </c>
      <c r="F2918" s="33">
        <v/>
      </c>
      <c r="G2918" s="34">
        <v/>
      </c>
      <c r="H2918" s="35">
        <v>0</v>
      </c>
      <c r="I2918" s="36">
        <f>ROUND(PRODUCT(E2918:H2918),2)</f>
        <v>0.00</v>
      </c>
      <c r="J2918" s="32">
        <v/>
      </c>
      <c r="K2918" s="32">
        <f/>
        <v/>
      </c>
      <c r="L2918" s="32" t="s">
        <v/>
      </c>
      <c r="M2918" s="32" t="s">
        <v/>
      </c>
      <c r="N2918" s="32" t="s">
        <v/>
      </c>
      <!--$VAR_NUOVA_CELLA_PREZZI$-->
    </row>
    <row r="2919" spans="1:16" ht="10.5" customHeight="1" thickTop="1" thickBot="1">
      <c r="B2919" s="32" t="s">
        <v/>
      </c>
      <c r="C2919" s="23" t="s">
        <v/>
      </c>
      <c r="D2919" s="23" t="s">
        <v>16380</v>
      </c>
      <c r="E2919" s="32">
        <v>1.70</v>
      </c>
      <c r="F2919" s="33">
        <v/>
      </c>
      <c r="G2919" s="34">
        <v/>
      </c>
      <c r="H2919" s="35">
        <v/>
      </c>
      <c r="I2919" s="36">
        <f>ROUND(PRODUCT(E2919:H2919),2)</f>
        <v>1.70</v>
      </c>
      <c r="J2919" s="32">
        <v/>
      </c>
      <c r="K2919" s="32">
        <f/>
        <v/>
      </c>
      <c r="L2919" s="32" t="s">
        <v/>
      </c>
      <c r="M2919" s="32" t="s">
        <v/>
      </c>
      <c r="N2919" s="32" t="s">
        <v/>
      </c>
      <!--$VAR_NUOVA_CELLA_PREZZI$-->
    </row>
    <row r="2920" spans="1:16" ht="10.5" customHeight="1" thickTop="1" thickBot="1">
      <c r="B2920" s="32" t="s">
        <v/>
      </c>
      <c r="C2920" s="23" t="s">
        <v/>
      </c>
      <c r="D2920" s="23" t="s">
        <v>16387</v>
      </c>
      <c r="E2920" s="32">
        <v>12.00</v>
      </c>
      <c r="F2920" s="33">
        <v/>
      </c>
      <c r="G2920" s="34">
        <v/>
      </c>
      <c r="H2920" s="35">
        <v/>
      </c>
      <c r="I2920" s="36">
        <f>ROUND(PRODUCT(E2920:H2920),2)</f>
        <v>12.00</v>
      </c>
      <c r="J2920" s="32">
        <v/>
      </c>
      <c r="K2920" s="32">
        <f/>
        <v/>
      </c>
      <c r="L2920" s="32" t="s">
        <v/>
      </c>
      <c r="M2920" s="32" t="s">
        <v/>
      </c>
      <c r="N2920" s="32" t="s">
        <v/>
      </c>
      <!--$VAR_NUOVA_CELLA_PREZZI$-->
    </row>
    <row r="2921" spans="1:16" ht="10.5" customHeight="1" thickTop="1" thickBot="1">
      <c r="B2921" s="32" t="s">
        <v/>
      </c>
      <c r="C2921" s="23" t="s">
        <v/>
      </c>
      <c r="D2921" s="23" t="s">
        <v>16394</v>
      </c>
      <c r="E2921" s="32">
        <v/>
      </c>
      <c r="F2921" s="33">
        <v/>
      </c>
      <c r="G2921" s="34">
        <v/>
      </c>
      <c r="H2921" s="35">
        <v>0</v>
      </c>
      <c r="I2921" s="36">
        <f>ROUND(PRODUCT(E2921:H2921),2)</f>
        <v>0.00</v>
      </c>
      <c r="J2921" s="32">
        <v/>
      </c>
      <c r="K2921" s="32">
        <f/>
        <v/>
      </c>
      <c r="L2921" s="32" t="s">
        <v/>
      </c>
      <c r="M2921" s="32" t="s">
        <v/>
      </c>
      <c r="N2921" s="32" t="s">
        <v/>
      </c>
      <!--$VAR_NUOVA_CELLA_PREZZI$-->
    </row>
    <row r="2922" spans="1:16" ht="10.5" customHeight="1" thickTop="1" thickBot="1">
      <c r="B2922" s="32" t="s">
        <v/>
      </c>
      <c r="C2922" s="23" t="s">
        <v/>
      </c>
      <c r="D2922" s="23" t="s">
        <v>16401</v>
      </c>
      <c r="E2922" s="32">
        <v/>
      </c>
      <c r="F2922" s="33">
        <v/>
      </c>
      <c r="G2922" s="34">
        <v/>
      </c>
      <c r="H2922" s="35">
        <v>0</v>
      </c>
      <c r="I2922" s="36">
        <f>ROUND(PRODUCT(E2922:H2922),2)</f>
        <v>0.00</v>
      </c>
      <c r="J2922" s="32">
        <v/>
      </c>
      <c r="K2922" s="32">
        <f/>
        <v/>
      </c>
      <c r="L2922" s="32" t="s">
        <v/>
      </c>
      <c r="M2922" s="32" t="s">
        <v/>
      </c>
      <c r="N2922" s="32" t="s">
        <v/>
      </c>
      <!--$VAR_NUOVA_CELLA_PREZZI$-->
    </row>
    <row r="2923" spans="1:16" ht="10.5" customHeight="1" thickTop="1" thickBot="1">
      <c r="B2923" s="32" t="s">
        <v/>
      </c>
      <c r="C2923" s="23" t="s">
        <v/>
      </c>
      <c r="D2923" s="23" t="s">
        <v>16408</v>
      </c>
      <c r="E2923" s="32">
        <v>2.00</v>
      </c>
      <c r="F2923" s="33">
        <v>0.38</v>
      </c>
      <c r="G2923" s="34">
        <v/>
      </c>
      <c r="H2923" s="35">
        <v>2.250</v>
      </c>
      <c r="I2923" s="36">
        <f>ROUND(PRODUCT(E2923:H2923),2)</f>
        <v>1.71</v>
      </c>
      <c r="J2923" s="32">
        <v/>
      </c>
      <c r="K2923" s="32">
        <f/>
        <v/>
      </c>
      <c r="L2923" s="32" t="s">
        <v/>
      </c>
      <c r="M2923" s="32" t="s">
        <v/>
      </c>
      <c r="N2923" s="32" t="s">
        <v/>
      </c>
      <!--$VAR_NUOVA_CELLA_PREZZI$-->
    </row>
    <row r="2924" spans="1:16" ht="10.5" customHeight="1" thickTop="1" thickBot="1">
      <c r="B2924" s="32" t="s">
        <v/>
      </c>
      <c r="C2924" s="23" t="s">
        <v/>
      </c>
      <c r="D2924" s="23" t="s">
        <v>16415</v>
      </c>
      <c r="E2924" s="32">
        <v/>
      </c>
      <c r="F2924" s="33">
        <v>0.34</v>
      </c>
      <c r="G2924" s="34">
        <v>1.220</v>
      </c>
      <c r="H2924" s="35">
        <v/>
      </c>
      <c r="I2924" s="36">
        <f>ROUND(PRODUCT(E2924:H2924),2)</f>
        <v>0.41</v>
      </c>
      <c r="J2924" s="32">
        <v/>
      </c>
      <c r="K2924" s="32">
        <f/>
        <v/>
      </c>
      <c r="L2924" s="32" t="s">
        <v/>
      </c>
      <c r="M2924" s="32" t="s">
        <v/>
      </c>
      <c r="N2924" s="32" t="s">
        <v/>
      </c>
      <!--$VAR_NUOVA_CELLA_PREZZI$-->
    </row>
    <row r="2925" spans="1:16" ht="10.5" customHeight="1" thickTop="1" thickBot="1">
      <c r="B2925" s="32" t="s">
        <v/>
      </c>
      <c r="C2925" s="23" t="s">
        <v/>
      </c>
      <c r="D2925" s="23" t="s">
        <v>16422</v>
      </c>
      <c r="E2925" s="32">
        <v>2.00</v>
      </c>
      <c r="F2925" s="33">
        <v>0.31</v>
      </c>
      <c r="G2925" s="34">
        <v/>
      </c>
      <c r="H2925" s="35">
        <v>2.000</v>
      </c>
      <c r="I2925" s="36">
        <f>ROUND(PRODUCT(E2925:H2925),2)</f>
        <v>1.24</v>
      </c>
      <c r="J2925" s="32">
        <v/>
      </c>
      <c r="K2925" s="32">
        <f/>
        <v/>
      </c>
      <c r="L2925" s="32" t="s">
        <v/>
      </c>
      <c r="M2925" s="32" t="s">
        <v/>
      </c>
      <c r="N2925" s="32" t="s">
        <v/>
      </c>
      <!--$VAR_NUOVA_CELLA_PREZZI$-->
    </row>
    <row r="2926" spans="1:16" ht="10.5" customHeight="1" thickTop="1" thickBot="1">
      <c r="B2926" s="32" t="s">
        <v/>
      </c>
      <c r="C2926" s="23" t="s">
        <v/>
      </c>
      <c r="D2926" s="23" t="s">
        <v>16429</v>
      </c>
      <c r="E2926" s="32">
        <v/>
      </c>
      <c r="F2926" s="33">
        <v>0.31</v>
      </c>
      <c r="G2926" s="34">
        <v>0.840</v>
      </c>
      <c r="H2926" s="35">
        <v/>
      </c>
      <c r="I2926" s="36">
        <f>ROUND(PRODUCT(E2926:H2926),2)</f>
        <v>0.26</v>
      </c>
      <c r="J2926" s="32">
        <v/>
      </c>
      <c r="K2926" s="32">
        <f/>
        <v/>
      </c>
      <c r="L2926" s="32" t="s">
        <v/>
      </c>
      <c r="M2926" s="32" t="s">
        <v/>
      </c>
      <c r="N2926" s="32" t="s">
        <v/>
      </c>
      <!--$VAR_NUOVA_CELLA_PREZZI$-->
    </row>
    <row r="2927" spans="1:16" ht="10.5" customHeight="1" thickTop="1" thickBot="1">
      <c r="B2927" s="32" t="s">
        <v/>
      </c>
      <c r="C2927" s="23" t="s">
        <v/>
      </c>
      <c r="D2927" s="23" t="s">
        <v>16436</v>
      </c>
      <c r="E2927" s="32">
        <v>2.00</v>
      </c>
      <c r="F2927" s="33">
        <v>0.49</v>
      </c>
      <c r="G2927" s="34">
        <v/>
      </c>
      <c r="H2927" s="35">
        <v>2.200</v>
      </c>
      <c r="I2927" s="36">
        <f>ROUND(PRODUCT(E2927:H2927),2)</f>
        <v>2.16</v>
      </c>
      <c r="J2927" s="32">
        <v/>
      </c>
      <c r="K2927" s="32">
        <f/>
        <v/>
      </c>
      <c r="L2927" s="32" t="s">
        <v/>
      </c>
      <c r="M2927" s="32" t="s">
        <v/>
      </c>
      <c r="N2927" s="32" t="s">
        <v/>
      </c>
      <!--$VAR_NUOVA_CELLA_PREZZI$-->
    </row>
    <row r="2928" spans="1:16" ht="10.5" customHeight="1" thickTop="1" thickBot="1">
      <c r="B2928" s="32" t="s">
        <v/>
      </c>
      <c r="C2928" s="23" t="s">
        <v/>
      </c>
      <c r="D2928" s="23" t="s">
        <v>16443</v>
      </c>
      <c r="E2928" s="32">
        <v/>
      </c>
      <c r="F2928" s="33">
        <v>0.49</v>
      </c>
      <c r="G2928" s="34">
        <v>1.090</v>
      </c>
      <c r="H2928" s="35">
        <v/>
      </c>
      <c r="I2928" s="36">
        <f>ROUND(PRODUCT(E2928:H2928),2)</f>
        <v>0.53</v>
      </c>
      <c r="J2928" s="32">
        <v/>
      </c>
      <c r="K2928" s="32">
        <f/>
        <v/>
      </c>
      <c r="L2928" s="32" t="s">
        <v/>
      </c>
      <c r="M2928" s="32" t="s">
        <v/>
      </c>
      <c r="N2928" s="32" t="s">
        <v/>
      </c>
      <!--$VAR_NUOVA_CELLA_PREZZI$-->
    </row>
    <row r="2929" spans="1:16" ht="10.5" customHeight="1" thickTop="1" thickBot="1">
      <c r="B2929" s="32" t="s">
        <v/>
      </c>
      <c r="C2929" s="23" t="s">
        <v/>
      </c>
      <c r="D2929" s="23" t="s">
        <v>16450</v>
      </c>
      <c r="E2929" s="32">
        <v>2.00</v>
      </c>
      <c r="F2929" s="33">
        <v>0.33</v>
      </c>
      <c r="G2929" s="34">
        <v/>
      </c>
      <c r="H2929" s="35">
        <v>1.900</v>
      </c>
      <c r="I2929" s="36">
        <f>ROUND(PRODUCT(E2929:H2929),2)</f>
        <v>1.25</v>
      </c>
      <c r="J2929" s="32">
        <v/>
      </c>
      <c r="K2929" s="32">
        <f/>
        <v/>
      </c>
      <c r="L2929" s="32" t="s">
        <v/>
      </c>
      <c r="M2929" s="32" t="s">
        <v/>
      </c>
      <c r="N2929" s="32" t="s">
        <v/>
      </c>
      <!--$VAR_NUOVA_CELLA_PREZZI$-->
    </row>
    <row r="2930" spans="1:16" ht="10.5" customHeight="1" thickTop="1" thickBot="1">
      <c r="B2930" s="32" t="s">
        <v/>
      </c>
      <c r="C2930" s="23" t="s">
        <v/>
      </c>
      <c r="D2930" s="23" t="s">
        <v>16457</v>
      </c>
      <c r="E2930" s="32">
        <v/>
      </c>
      <c r="F2930" s="33">
        <v>0.33</v>
      </c>
      <c r="G2930" s="34">
        <v>0.770</v>
      </c>
      <c r="H2930" s="35">
        <v/>
      </c>
      <c r="I2930" s="36">
        <f>ROUND(PRODUCT(E2930:H2930),2)</f>
        <v>0.25</v>
      </c>
      <c r="J2930" s="32">
        <v/>
      </c>
      <c r="K2930" s="32">
        <f/>
        <v/>
      </c>
      <c r="L2930" s="32" t="s">
        <v/>
      </c>
      <c r="M2930" s="32" t="s">
        <v/>
      </c>
      <c r="N2930" s="32" t="s">
        <v/>
      </c>
      <!--$VAR_NUOVA_CELLA_PREZZI$-->
    </row>
    <row r="2931" spans="1:16" ht="10.5" customHeight="1" thickTop="1" thickBot="1">
      <c r="B2931" s="32" t="s">
        <v/>
      </c>
      <c r="C2931" s="23" t="s">
        <v/>
      </c>
      <c r="D2931" s="23" t="s">
        <v>16464</v>
      </c>
      <c r="E2931" s="32">
        <v>2.00</v>
      </c>
      <c r="F2931" s="33">
        <v>0.33</v>
      </c>
      <c r="G2931" s="34">
        <v/>
      </c>
      <c r="H2931" s="35">
        <v>2.150</v>
      </c>
      <c r="I2931" s="36">
        <f>ROUND(PRODUCT(E2931:H2931),2)</f>
        <v>1.42</v>
      </c>
      <c r="J2931" s="32">
        <v/>
      </c>
      <c r="K2931" s="32">
        <f/>
        <v/>
      </c>
      <c r="L2931" s="32" t="s">
        <v/>
      </c>
      <c r="M2931" s="32" t="s">
        <v/>
      </c>
      <c r="N2931" s="32" t="s">
        <v/>
      </c>
      <!--$VAR_NUOVA_CELLA_PREZZI$-->
    </row>
    <row r="2932" spans="1:16" ht="10.5" customHeight="1" thickTop="1" thickBot="1">
      <c r="B2932" s="32" t="s">
        <v/>
      </c>
      <c r="C2932" s="23" t="s">
        <v/>
      </c>
      <c r="D2932" s="23" t="s">
        <v>16471</v>
      </c>
      <c r="E2932" s="32">
        <v/>
      </c>
      <c r="F2932" s="33">
        <v>0.33</v>
      </c>
      <c r="G2932" s="34">
        <v>1.120</v>
      </c>
      <c r="H2932" s="35">
        <v/>
      </c>
      <c r="I2932" s="36">
        <f>ROUND(PRODUCT(E2932:H2932),2)</f>
        <v>0.37</v>
      </c>
      <c r="J2932" s="32">
        <v/>
      </c>
      <c r="K2932" s="32">
        <f/>
        <v/>
      </c>
      <c r="L2932" s="32" t="s">
        <v/>
      </c>
      <c r="M2932" s="32" t="s">
        <v/>
      </c>
      <c r="N2932" s="32" t="s">
        <v/>
      </c>
      <!--$VAR_NUOVA_CELLA_PREZZI$-->
    </row>
    <row r="2933" spans="1:16" ht="10.5" customHeight="1" thickTop="1" thickBot="1">
      <c r="B2933" s="32" t="s">
        <v/>
      </c>
      <c r="C2933" s="23" t="s">
        <v/>
      </c>
      <c r="D2933" s="23" t="s">
        <v>16478</v>
      </c>
      <c r="E2933" s="32">
        <v>2.00</v>
      </c>
      <c r="F2933" s="33">
        <v>0.31</v>
      </c>
      <c r="G2933" s="34">
        <v/>
      </c>
      <c r="H2933" s="35">
        <v>1.230</v>
      </c>
      <c r="I2933" s="36">
        <f>ROUND(PRODUCT(E2933:H2933),2)</f>
        <v>0.76</v>
      </c>
      <c r="J2933" s="32">
        <v/>
      </c>
      <c r="K2933" s="32">
        <f/>
        <v/>
      </c>
      <c r="L2933" s="32" t="s">
        <v/>
      </c>
      <c r="M2933" s="32" t="s">
        <v/>
      </c>
      <c r="N2933" s="32" t="s">
        <v/>
      </c>
      <!--$VAR_NUOVA_CELLA_PREZZI$-->
    </row>
    <row r="2934" spans="1:16" ht="10.5" customHeight="1" thickTop="1" thickBot="1">
      <c r="B2934" s="32" t="s">
        <v/>
      </c>
      <c r="C2934" s="23" t="s">
        <v/>
      </c>
      <c r="D2934" s="23" t="s">
        <v>16485</v>
      </c>
      <c r="E2934" s="32">
        <v/>
      </c>
      <c r="F2934" s="33">
        <v>0.31</v>
      </c>
      <c r="G2934" s="34">
        <v>1.040</v>
      </c>
      <c r="H2934" s="35">
        <v/>
      </c>
      <c r="I2934" s="36">
        <f>ROUND(PRODUCT(E2934:H2934),2)</f>
        <v>0.32</v>
      </c>
      <c r="J2934" s="32">
        <v/>
      </c>
      <c r="K2934" s="32">
        <f/>
        <v/>
      </c>
      <c r="L2934" s="32" t="s">
        <v/>
      </c>
      <c r="M2934" s="32" t="s">
        <v/>
      </c>
      <c r="N2934" s="32" t="s">
        <v/>
      </c>
      <!--$VAR_NUOVA_CELLA_PREZZI$-->
    </row>
    <row r="2935" spans="1:16" ht="10.5" customHeight="1" thickTop="1" thickBot="1">
      <c r="B2935" s="32" t="s">
        <v/>
      </c>
      <c r="C2935" s="23" t="s">
        <v/>
      </c>
      <c r="D2935" s="23" t="s">
        <v>16492</v>
      </c>
      <c r="E2935" s="32">
        <v>2.00</v>
      </c>
      <c r="F2935" s="33">
        <v>0.31</v>
      </c>
      <c r="G2935" s="34">
        <v/>
      </c>
      <c r="H2935" s="35">
        <v>1.200</v>
      </c>
      <c r="I2935" s="36">
        <f>ROUND(PRODUCT(E2935:H2935),2)</f>
        <v>0.74</v>
      </c>
      <c r="J2935" s="32">
        <v/>
      </c>
      <c r="K2935" s="32">
        <f/>
        <v/>
      </c>
      <c r="L2935" s="32" t="s">
        <v/>
      </c>
      <c r="M2935" s="32" t="s">
        <v/>
      </c>
      <c r="N2935" s="32" t="s">
        <v/>
      </c>
      <!--$VAR_NUOVA_CELLA_PREZZI$-->
    </row>
    <row r="2936" spans="1:16" ht="10.5" customHeight="1" thickTop="1" thickBot="1">
      <c r="B2936" s="32" t="s">
        <v/>
      </c>
      <c r="C2936" s="23" t="s">
        <v/>
      </c>
      <c r="D2936" s="23" t="s">
        <v>16499</v>
      </c>
      <c r="E2936" s="32">
        <v/>
      </c>
      <c r="F2936" s="33">
        <v>0.31</v>
      </c>
      <c r="G2936" s="34">
        <v>1.090</v>
      </c>
      <c r="H2936" s="35">
        <v/>
      </c>
      <c r="I2936" s="36">
        <f>ROUND(PRODUCT(E2936:H2936),2)</f>
        <v>0.34</v>
      </c>
      <c r="J2936" s="32">
        <v/>
      </c>
      <c r="K2936" s="32">
        <f/>
        <v/>
      </c>
      <c r="L2936" s="32" t="s">
        <v/>
      </c>
      <c r="M2936" s="32" t="s">
        <v/>
      </c>
      <c r="N2936" s="32" t="s">
        <v/>
      </c>
      <!--$VAR_NUOVA_CELLA_PREZZI$-->
    </row>
    <row r="2937" spans="1:16" ht="10.5" customHeight="1" thickTop="1" thickBot="1">
      <c r="B2937" s="32" t="s">
        <v/>
      </c>
      <c r="C2937" s="23" t="s">
        <v/>
      </c>
      <c r="D2937" s="23" t="s">
        <v>16506</v>
      </c>
      <c r="E2937" s="32">
        <v>2.00</v>
      </c>
      <c r="F2937" s="33">
        <v>0.47</v>
      </c>
      <c r="G2937" s="34">
        <v/>
      </c>
      <c r="H2937" s="35">
        <v>1.930</v>
      </c>
      <c r="I2937" s="36">
        <f>ROUND(PRODUCT(E2937:H2937),2)</f>
        <v>1.81</v>
      </c>
      <c r="J2937" s="32">
        <v/>
      </c>
      <c r="K2937" s="32">
        <f/>
        <v/>
      </c>
      <c r="L2937" s="32" t="s">
        <v/>
      </c>
      <c r="M2937" s="32" t="s">
        <v/>
      </c>
      <c r="N2937" s="32" t="s">
        <v/>
      </c>
      <!--$VAR_NUOVA_CELLA_PREZZI$-->
    </row>
    <row r="2938" spans="1:16" ht="10.5" customHeight="1" thickTop="1" thickBot="1">
      <c r="B2938" s="32" t="s">
        <v/>
      </c>
      <c r="C2938" s="23" t="s">
        <v/>
      </c>
      <c r="D2938" s="23" t="s">
        <v>16513</v>
      </c>
      <c r="E2938" s="32">
        <v/>
      </c>
      <c r="F2938" s="33">
        <v>0.47</v>
      </c>
      <c r="G2938" s="34">
        <v>1.380</v>
      </c>
      <c r="H2938" s="35">
        <v/>
      </c>
      <c r="I2938" s="36">
        <f>ROUND(PRODUCT(E2938:H2938),2)</f>
        <v>0.65</v>
      </c>
      <c r="J2938" s="32">
        <v/>
      </c>
      <c r="K2938" s="32">
        <f/>
        <v/>
      </c>
      <c r="L2938" s="32" t="s">
        <v/>
      </c>
      <c r="M2938" s="32" t="s">
        <v/>
      </c>
      <c r="N2938" s="32" t="s">
        <v/>
      </c>
      <!--$VAR_NUOVA_CELLA_PREZZI$-->
    </row>
    <row r="2939" spans="1:16" ht="10.5" customHeight="1" thickTop="1" thickBot="1">
      <c r="B2939" s="32" t="s">
        <v/>
      </c>
      <c r="C2939" s="23" t="s">
        <v/>
      </c>
      <c r="D2939" s="23" t="s">
        <v>16520</v>
      </c>
      <c r="E2939" s="32">
        <v>2.00</v>
      </c>
      <c r="F2939" s="33">
        <v>0.46</v>
      </c>
      <c r="G2939" s="34">
        <v/>
      </c>
      <c r="H2939" s="35">
        <v>1.900</v>
      </c>
      <c r="I2939" s="36">
        <f>ROUND(PRODUCT(E2939:H2939),2)</f>
        <v>1.75</v>
      </c>
      <c r="J2939" s="32">
        <v/>
      </c>
      <c r="K2939" s="32">
        <f/>
        <v/>
      </c>
      <c r="L2939" s="32" t="s">
        <v/>
      </c>
      <c r="M2939" s="32" t="s">
        <v/>
      </c>
      <c r="N2939" s="32" t="s">
        <v/>
      </c>
      <!--$VAR_NUOVA_CELLA_PREZZI$-->
    </row>
    <row r="2940" spans="1:16" ht="10.5" customHeight="1" thickTop="1" thickBot="1">
      <c r="B2940" s="32" t="s">
        <v/>
      </c>
      <c r="C2940" s="23" t="s">
        <v/>
      </c>
      <c r="D2940" s="23" t="s">
        <v>16527</v>
      </c>
      <c r="E2940" s="32">
        <v/>
      </c>
      <c r="F2940" s="33">
        <v>0.46</v>
      </c>
      <c r="G2940" s="34">
        <v>0.930</v>
      </c>
      <c r="H2940" s="35">
        <v/>
      </c>
      <c r="I2940" s="36">
        <f>ROUND(PRODUCT(E2940:H2940),2)</f>
        <v>0.43</v>
      </c>
      <c r="J2940" s="32">
        <v/>
      </c>
      <c r="K2940" s="32">
        <f/>
        <v/>
      </c>
      <c r="L2940" s="32" t="s">
        <v/>
      </c>
      <c r="M2940" s="32" t="s">
        <v/>
      </c>
      <c r="N2940" s="32" t="s">
        <v/>
      </c>
      <!--$VAR_NUOVA_CELLA_PREZZI$-->
    </row>
    <row r="2941" spans="1:16" ht="10.5" customHeight="1" thickTop="1" thickBot="1">
      <c r="B2941" s="32" t="s">
        <v/>
      </c>
      <c r="C2941" s="23" t="s">
        <v/>
      </c>
      <c r="D2941" s="23" t="s">
        <v>16534</v>
      </c>
      <c r="E2941" s="32">
        <v>2.00</v>
      </c>
      <c r="F2941" s="33">
        <v>0.49</v>
      </c>
      <c r="G2941" s="34">
        <v/>
      </c>
      <c r="H2941" s="35">
        <v>1.900</v>
      </c>
      <c r="I2941" s="36">
        <f>ROUND(PRODUCT(E2941:H2941),2)</f>
        <v>1.86</v>
      </c>
      <c r="J2941" s="32">
        <v/>
      </c>
      <c r="K2941" s="32">
        <f/>
        <v/>
      </c>
      <c r="L2941" s="32" t="s">
        <v/>
      </c>
      <c r="M2941" s="32" t="s">
        <v/>
      </c>
      <c r="N2941" s="32" t="s">
        <v/>
      </c>
      <!--$VAR_NUOVA_CELLA_PREZZI$-->
    </row>
    <row r="2942" spans="1:16" ht="10.5" customHeight="1" thickTop="1" thickBot="1">
      <c r="B2942" s="32" t="s">
        <v/>
      </c>
      <c r="C2942" s="23" t="s">
        <v/>
      </c>
      <c r="D2942" s="23" t="s">
        <v>16541</v>
      </c>
      <c r="E2942" s="32">
        <v/>
      </c>
      <c r="F2942" s="33">
        <v>0.49</v>
      </c>
      <c r="G2942" s="34">
        <v>0.880</v>
      </c>
      <c r="H2942" s="35">
        <v/>
      </c>
      <c r="I2942" s="36">
        <f>ROUND(PRODUCT(E2942:H2942),2)</f>
        <v>0.43</v>
      </c>
      <c r="J2942" s="32">
        <v/>
      </c>
      <c r="K2942" s="32">
        <f/>
        <v/>
      </c>
      <c r="L2942" s="32" t="s">
        <v/>
      </c>
      <c r="M2942" s="32" t="s">
        <v/>
      </c>
      <c r="N2942" s="32" t="s">
        <v/>
      </c>
      <!--$VAR_NUOVA_CELLA_PREZZI$-->
    </row>
    <row r="2943" spans="1:16" ht="10.5" customHeight="1" thickTop="1" thickBot="1">
      <c r="B2943" s="32" t="s">
        <v/>
      </c>
      <c r="C2943" s="23" t="s">
        <v/>
      </c>
      <c r="D2943" s="23" t="s">
        <v>16548</v>
      </c>
      <c r="E2943" s="32">
        <v>2.00</v>
      </c>
      <c r="F2943" s="33">
        <v>0.40</v>
      </c>
      <c r="G2943" s="34">
        <v/>
      </c>
      <c r="H2943" s="35">
        <v>2.130</v>
      </c>
      <c r="I2943" s="36">
        <f>ROUND(PRODUCT(E2943:H2943),2)</f>
        <v>1.70</v>
      </c>
      <c r="J2943" s="32">
        <v/>
      </c>
      <c r="K2943" s="32">
        <f/>
        <v/>
      </c>
      <c r="L2943" s="32" t="s">
        <v/>
      </c>
      <c r="M2943" s="32" t="s">
        <v/>
      </c>
      <c r="N2943" s="32" t="s">
        <v/>
      </c>
      <!--$VAR_NUOVA_CELLA_PREZZI$-->
    </row>
    <row r="2944" spans="1:16" ht="10.5" customHeight="1" thickTop="1" thickBot="1">
      <c r="B2944" s="32" t="s">
        <v/>
      </c>
      <c r="C2944" s="23" t="s">
        <v/>
      </c>
      <c r="D2944" s="23" t="s">
        <v>16555</v>
      </c>
      <c r="E2944" s="32">
        <v/>
      </c>
      <c r="F2944" s="33">
        <v>0.40</v>
      </c>
      <c r="G2944" s="34">
        <v>1.540</v>
      </c>
      <c r="H2944" s="35">
        <v/>
      </c>
      <c r="I2944" s="36">
        <f>ROUND(PRODUCT(E2944:H2944),2)</f>
        <v>0.62</v>
      </c>
      <c r="J2944" s="32">
        <v/>
      </c>
      <c r="K2944" s="32">
        <f/>
        <v/>
      </c>
      <c r="L2944" s="32" t="s">
        <v/>
      </c>
      <c r="M2944" s="32" t="s">
        <v/>
      </c>
      <c r="N2944" s="32" t="s">
        <v/>
      </c>
      <!--$VAR_NUOVA_CELLA_PREZZI$-->
    </row>
    <row r="2945" spans="1:16" ht="10.5" customHeight="1" thickTop="1" thickBot="1">
      <c r="B2945" s="32" t="s">
        <v/>
      </c>
      <c r="C2945" s="23" t="s">
        <v/>
      </c>
      <c r="D2945" s="23" t="s">
        <v>16562</v>
      </c>
      <c r="E2945" s="32">
        <v>2.00</v>
      </c>
      <c r="F2945" s="33">
        <v>0.17</v>
      </c>
      <c r="G2945" s="34">
        <v/>
      </c>
      <c r="H2945" s="35">
        <v>0.760</v>
      </c>
      <c r="I2945" s="36">
        <f>ROUND(PRODUCT(E2945:H2945),2)</f>
        <v>0.26</v>
      </c>
      <c r="J2945" s="32">
        <v/>
      </c>
      <c r="K2945" s="32">
        <f/>
        <v/>
      </c>
      <c r="L2945" s="32" t="s">
        <v/>
      </c>
      <c r="M2945" s="32" t="s">
        <v/>
      </c>
      <c r="N2945" s="32" t="s">
        <v/>
      </c>
      <!--$VAR_NUOVA_CELLA_PREZZI$-->
    </row>
    <row r="2946" spans="1:16" ht="10.5" customHeight="1" thickTop="1" thickBot="1">
      <c r="B2946" s="32" t="s">
        <v/>
      </c>
      <c r="C2946" s="23" t="s">
        <v/>
      </c>
      <c r="D2946" s="23" t="s">
        <v>16569</v>
      </c>
      <c r="E2946" s="32">
        <v/>
      </c>
      <c r="F2946" s="33">
        <v>0.17</v>
      </c>
      <c r="G2946" s="34">
        <v>0.600</v>
      </c>
      <c r="H2946" s="35">
        <v/>
      </c>
      <c r="I2946" s="36">
        <f>ROUND(PRODUCT(E2946:H2946),2)</f>
        <v>0.10</v>
      </c>
      <c r="J2946" s="32">
        <v/>
      </c>
      <c r="K2946" s="32">
        <f/>
        <v/>
      </c>
      <c r="L2946" s="32" t="s">
        <v/>
      </c>
      <c r="M2946" s="32" t="s">
        <v/>
      </c>
      <c r="N2946" s="32" t="s">
        <v/>
      </c>
      <!--$VAR_NUOVA_CELLA_PREZZI$-->
    </row>
    <row r="2947" spans="1:16" ht="10.5" customHeight="1" thickTop="1" thickBot="1">
      <c r="B2947" s="32" t="s">
        <v/>
      </c>
      <c r="C2947" s="23" t="s">
        <v/>
      </c>
      <c r="D2947" s="23" t="s">
        <v>16576</v>
      </c>
      <c r="E2947" s="32">
        <v>4.00</v>
      </c>
      <c r="F2947" s="33">
        <v>0.27</v>
      </c>
      <c r="G2947" s="34">
        <v/>
      </c>
      <c r="H2947" s="35">
        <v>1.920</v>
      </c>
      <c r="I2947" s="36">
        <f>ROUND(PRODUCT(E2947:H2947),2)</f>
        <v>2.07</v>
      </c>
      <c r="J2947" s="32">
        <v/>
      </c>
      <c r="K2947" s="32">
        <f/>
        <v/>
      </c>
      <c r="L2947" s="32" t="s">
        <v/>
      </c>
      <c r="M2947" s="32" t="s">
        <v/>
      </c>
      <c r="N2947" s="32" t="s">
        <v/>
      </c>
      <!--$VAR_NUOVA_CELLA_PREZZI$-->
    </row>
    <row r="2948" spans="1:16" ht="10.5" customHeight="1" thickTop="1" thickBot="1">
      <c r="B2948" s="32" t="s">
        <v/>
      </c>
      <c r="C2948" s="23" t="s">
        <v/>
      </c>
      <c r="D2948" s="23" t="s">
        <v>16583</v>
      </c>
      <c r="E2948" s="32">
        <v>2.00</v>
      </c>
      <c r="F2948" s="33">
        <v>0.27</v>
      </c>
      <c r="G2948" s="34">
        <v>1.245</v>
      </c>
      <c r="H2948" s="35">
        <v/>
      </c>
      <c r="I2948" s="36">
        <f>ROUND(PRODUCT(E2948:H2948),2)</f>
        <v>0.67</v>
      </c>
      <c r="J2948" s="32">
        <v/>
      </c>
      <c r="K2948" s="32">
        <f/>
        <v/>
      </c>
      <c r="L2948" s="32" t="s">
        <v/>
      </c>
      <c r="M2948" s="32" t="s">
        <v/>
      </c>
      <c r="N2948" s="32" t="s">
        <v/>
      </c>
      <!--$VAR_NUOVA_CELLA_PREZZI$-->
    </row>
    <row r="2949" spans="1:16" ht="10.5" customHeight="1" thickTop="1" thickBot="1">
      <c r="B2949" s="32" t="s">
        <v/>
      </c>
      <c r="C2949" s="23" t="s">
        <v/>
      </c>
      <c r="D2949" s="23" t="s">
        <v>16590</v>
      </c>
      <c r="E2949" s="32">
        <v>2.00</v>
      </c>
      <c r="F2949" s="33">
        <v>0.31</v>
      </c>
      <c r="G2949" s="34">
        <v/>
      </c>
      <c r="H2949" s="35">
        <v>2.040</v>
      </c>
      <c r="I2949" s="36">
        <f>ROUND(PRODUCT(E2949:H2949),2)</f>
        <v>1.26</v>
      </c>
      <c r="J2949" s="32">
        <v/>
      </c>
      <c r="K2949" s="32">
        <f/>
        <v/>
      </c>
      <c r="L2949" s="32" t="s">
        <v/>
      </c>
      <c r="M2949" s="32" t="s">
        <v/>
      </c>
      <c r="N2949" s="32" t="s">
        <v/>
      </c>
      <!--$VAR_NUOVA_CELLA_PREZZI$-->
    </row>
    <row r="2950" spans="1:16" ht="10.5" customHeight="1" thickTop="1" thickBot="1">
      <c r="B2950" s="32" t="s">
        <v/>
      </c>
      <c r="C2950" s="23" t="s">
        <v/>
      </c>
      <c r="D2950" s="23" t="s">
        <v>16597</v>
      </c>
      <c r="E2950" s="32">
        <v/>
      </c>
      <c r="F2950" s="33">
        <v>0.31</v>
      </c>
      <c r="G2950" s="34">
        <v>1.460</v>
      </c>
      <c r="H2950" s="35">
        <v/>
      </c>
      <c r="I2950" s="36">
        <f>ROUND(PRODUCT(E2950:H2950),2)</f>
        <v>0.45</v>
      </c>
      <c r="J2950" s="32">
        <v/>
      </c>
      <c r="K2950" s="32">
        <f/>
        <v/>
      </c>
      <c r="L2950" s="32" t="s">
        <v/>
      </c>
      <c r="M2950" s="32" t="s">
        <v/>
      </c>
      <c r="N2950" s="32" t="s">
        <v/>
      </c>
      <!--$VAR_NUOVA_CELLA_PREZZI$-->
    </row>
    <row r="2951" spans="1:16" ht="10.5" customHeight="1" thickTop="1" thickBot="1">
      <c r="B2951" s="32" t="s">
        <v/>
      </c>
      <c r="C2951" s="23" t="s">
        <v/>
      </c>
      <c r="D2951" s="23" t="s">
        <v>16604</v>
      </c>
      <c r="E2951" s="32">
        <v/>
      </c>
      <c r="F2951" s="33">
        <v>0.53</v>
      </c>
      <c r="G2951" s="34">
        <v>8.750</v>
      </c>
      <c r="H2951" s="35">
        <v/>
      </c>
      <c r="I2951" s="36">
        <f>ROUND(PRODUCT(E2951:H2951),2)</f>
        <v>4.64</v>
      </c>
      <c r="J2951" s="32">
        <v/>
      </c>
      <c r="K2951" s="32">
        <f/>
        <v/>
      </c>
      <c r="L2951" s="32" t="s">
        <v/>
      </c>
      <c r="M2951" s="32" t="s">
        <v/>
      </c>
      <c r="N2951" s="32" t="s">
        <v/>
      </c>
      <!--$VAR_NUOVA_CELLA_PREZZI$-->
    </row>
    <row r="2952" spans="1:16" ht="10.5" customHeight="1" thickTop="1" thickBot="1">
      <c r="B2952" s="32" t="s">
        <v/>
      </c>
      <c r="C2952" s="23" t="s">
        <v/>
      </c>
      <c r="D2952" s="23" t="s">
        <v>16611</v>
      </c>
      <c r="E2952" s="32">
        <v>4.00</v>
      </c>
      <c r="F2952" s="33">
        <v>0.37</v>
      </c>
      <c r="G2952" s="34">
        <v/>
      </c>
      <c r="H2952" s="35">
        <v>2.130</v>
      </c>
      <c r="I2952" s="36">
        <f>ROUND(PRODUCT(E2952:H2952),2)</f>
        <v>3.15</v>
      </c>
      <c r="J2952" s="32">
        <v/>
      </c>
      <c r="K2952" s="32">
        <f/>
        <v/>
      </c>
      <c r="L2952" s="32" t="s">
        <v/>
      </c>
      <c r="M2952" s="32" t="s">
        <v/>
      </c>
      <c r="N2952" s="32" t="s">
        <v/>
      </c>
      <!--$VAR_NUOVA_CELLA_PREZZI$-->
    </row>
    <row r="2953" spans="1:16" ht="10.5" customHeight="1" thickTop="1" thickBot="1">
      <c r="B2953" s="32" t="s">
        <v/>
      </c>
      <c r="C2953" s="23" t="s">
        <v/>
      </c>
      <c r="D2953" s="23" t="s">
        <v>16618</v>
      </c>
      <c r="E2953" s="32">
        <v/>
      </c>
      <c r="F2953" s="33">
        <v>0.37</v>
      </c>
      <c r="G2953" s="34">
        <v>1.880</v>
      </c>
      <c r="H2953" s="35">
        <v/>
      </c>
      <c r="I2953" s="36">
        <f>ROUND(PRODUCT(E2953:H2953),2)</f>
        <v>0.70</v>
      </c>
      <c r="J2953" s="32">
        <v/>
      </c>
      <c r="K2953" s="32">
        <f/>
        <v/>
      </c>
      <c r="L2953" s="32" t="s">
        <v/>
      </c>
      <c r="M2953" s="32" t="s">
        <v/>
      </c>
      <c r="N2953" s="32" t="s">
        <v/>
      </c>
      <!--$VAR_NUOVA_CELLA_PREZZI$-->
    </row>
    <row r="2954" spans="1:16" ht="10.5" customHeight="1" thickTop="1" thickBot="1">
      <c r="B2954" s="32" t="s">
        <v/>
      </c>
      <c r="C2954" s="23" t="s">
        <v/>
      </c>
      <c r="D2954" s="23" t="s">
        <v>16625</v>
      </c>
      <c r="E2954" s="32">
        <v/>
      </c>
      <c r="F2954" s="33">
        <v>0.45</v>
      </c>
      <c r="G2954" s="34">
        <v>8.750</v>
      </c>
      <c r="H2954" s="35">
        <v/>
      </c>
      <c r="I2954" s="36">
        <f>ROUND(PRODUCT(E2954:H2954),2)</f>
        <v>3.94</v>
      </c>
      <c r="J2954" s="32">
        <v/>
      </c>
      <c r="K2954" s="32">
        <f/>
        <v/>
      </c>
      <c r="L2954" s="32" t="s">
        <v/>
      </c>
      <c r="M2954" s="32" t="s">
        <v/>
      </c>
      <c r="N2954" s="32" t="s">
        <v/>
      </c>
      <!--$VAR_NUOVA_CELLA_PREZZI$-->
    </row>
    <row r="2955" spans="1:16" ht="10.5" customHeight="1" thickTop="1" thickBot="1">
      <c r="B2955" s="32" t="s">
        <v/>
      </c>
      <c r="C2955" s="23" t="s">
        <v/>
      </c>
      <c r="D2955" s="23" t="s">
        <v>16632</v>
      </c>
      <c r="E2955" s="32">
        <v>2.00</v>
      </c>
      <c r="F2955" s="33">
        <v>0.48</v>
      </c>
      <c r="G2955" s="34">
        <v/>
      </c>
      <c r="H2955" s="35">
        <v>2.070</v>
      </c>
      <c r="I2955" s="36">
        <f>ROUND(PRODUCT(E2955:H2955),2)</f>
        <v>1.99</v>
      </c>
      <c r="J2955" s="32">
        <v/>
      </c>
      <c r="K2955" s="32">
        <f/>
        <v/>
      </c>
      <c r="L2955" s="32" t="s">
        <v/>
      </c>
      <c r="M2955" s="32" t="s">
        <v/>
      </c>
      <c r="N2955" s="32" t="s">
        <v/>
      </c>
      <!--$VAR_NUOVA_CELLA_PREZZI$-->
    </row>
    <row r="2956" spans="1:16" ht="10.5" customHeight="1" thickTop="1" thickBot="1">
      <c r="B2956" s="32" t="s">
        <v/>
      </c>
      <c r="C2956" s="23" t="s">
        <v/>
      </c>
      <c r="D2956" s="23" t="s">
        <v>16639</v>
      </c>
      <c r="E2956" s="32">
        <v/>
      </c>
      <c r="F2956" s="33">
        <v>0.48</v>
      </c>
      <c r="G2956" s="34">
        <v>1.060</v>
      </c>
      <c r="H2956" s="35">
        <v/>
      </c>
      <c r="I2956" s="36">
        <f>ROUND(PRODUCT(E2956:H2956),2)</f>
        <v>0.51</v>
      </c>
      <c r="J2956" s="32">
        <v/>
      </c>
      <c r="K2956" s="32">
        <f/>
        <v/>
      </c>
      <c r="L2956" s="32" t="s">
        <v/>
      </c>
      <c r="M2956" s="32" t="s">
        <v/>
      </c>
      <c r="N2956" s="32" t="s">
        <v/>
      </c>
      <!--$VAR_NUOVA_CELLA_PREZZI$-->
    </row>
    <row r="2957" spans="1:16" ht="10.5" customHeight="1" thickTop="1" thickBot="1">
      <c r="B2957" s="32" t="s">
        <v/>
      </c>
      <c r="C2957" s="23" t="s">
        <v/>
      </c>
      <c r="D2957" s="23" t="s">
        <v>16646</v>
      </c>
      <c r="E2957" s="32">
        <v>2.00</v>
      </c>
      <c r="F2957" s="33">
        <v>0.30</v>
      </c>
      <c r="G2957" s="34">
        <v/>
      </c>
      <c r="H2957" s="35">
        <v>2.150</v>
      </c>
      <c r="I2957" s="36">
        <f>ROUND(PRODUCT(E2957:H2957),2)</f>
        <v>1.29</v>
      </c>
      <c r="J2957" s="32">
        <v/>
      </c>
      <c r="K2957" s="32">
        <f/>
        <v/>
      </c>
      <c r="L2957" s="32" t="s">
        <v/>
      </c>
      <c r="M2957" s="32" t="s">
        <v/>
      </c>
      <c r="N2957" s="32" t="s">
        <v/>
      </c>
      <!--$VAR_NUOVA_CELLA_PREZZI$-->
    </row>
    <row r="2958" spans="1:16" ht="10.5" customHeight="1" thickTop="1" thickBot="1">
      <c r="B2958" s="32" t="s">
        <v/>
      </c>
      <c r="C2958" s="23" t="s">
        <v/>
      </c>
      <c r="D2958" s="23" t="s">
        <v>16653</v>
      </c>
      <c r="E2958" s="32">
        <v/>
      </c>
      <c r="F2958" s="33">
        <v>0.30</v>
      </c>
      <c r="G2958" s="34">
        <v>1.390</v>
      </c>
      <c r="H2958" s="35">
        <v/>
      </c>
      <c r="I2958" s="36">
        <f>ROUND(PRODUCT(E2958:H2958),2)</f>
        <v>0.42</v>
      </c>
      <c r="J2958" s="32">
        <v/>
      </c>
      <c r="K2958" s="32">
        <f/>
        <v/>
      </c>
      <c r="L2958" s="32" t="s">
        <v/>
      </c>
      <c r="M2958" s="32" t="s">
        <v/>
      </c>
      <c r="N2958" s="32" t="s">
        <v/>
      </c>
      <!--$VAR_NUOVA_CELLA_PREZZI$-->
    </row>
    <row r="2959" spans="1:16" ht="10.5" customHeight="1" thickTop="1" thickBot="1">
      <c r="B2959" s="32" t="s">
        <v/>
      </c>
      <c r="C2959" s="23" t="s">
        <v/>
      </c>
      <c r="D2959" s="23" t="s">
        <v>16660</v>
      </c>
      <c r="E2959" s="32">
        <v>2.00</v>
      </c>
      <c r="F2959" s="33">
        <v>0.47</v>
      </c>
      <c r="G2959" s="34">
        <v/>
      </c>
      <c r="H2959" s="35">
        <v>2.850</v>
      </c>
      <c r="I2959" s="36">
        <f>ROUND(PRODUCT(E2959:H2959),2)</f>
        <v>2.68</v>
      </c>
      <c r="J2959" s="32">
        <v/>
      </c>
      <c r="K2959" s="32">
        <f/>
        <v/>
      </c>
      <c r="L2959" s="32" t="s">
        <v/>
      </c>
      <c r="M2959" s="32" t="s">
        <v/>
      </c>
      <c r="N2959" s="32" t="s">
        <v/>
      </c>
      <!--$VAR_NUOVA_CELLA_PREZZI$-->
    </row>
    <row r="2960" spans="1:16" ht="10.5" customHeight="1" thickTop="1" thickBot="1">
      <c r="B2960" s="32" t="s">
        <v/>
      </c>
      <c r="C2960" s="23" t="s">
        <v/>
      </c>
      <c r="D2960" s="23" t="s">
        <v>16667</v>
      </c>
      <c r="E2960" s="32">
        <v/>
      </c>
      <c r="F2960" s="33">
        <v>0.47</v>
      </c>
      <c r="G2960" s="34">
        <v>1.790</v>
      </c>
      <c r="H2960" s="35">
        <v/>
      </c>
      <c r="I2960" s="36">
        <f>ROUND(PRODUCT(E2960:H2960),2)</f>
        <v>0.84</v>
      </c>
      <c r="J2960" s="32">
        <v/>
      </c>
      <c r="K2960" s="32">
        <f/>
        <v/>
      </c>
      <c r="L2960" s="32" t="s">
        <v/>
      </c>
      <c r="M2960" s="32" t="s">
        <v/>
      </c>
      <c r="N2960" s="32" t="s">
        <v/>
      </c>
      <!--$VAR_NUOVA_CELLA_PREZZI$-->
    </row>
    <row r="2961" spans="1:16" ht="10.5" customHeight="1" thickTop="1" thickBot="1">
      <c r="B2961" s="32" t="s">
        <v/>
      </c>
      <c r="C2961" s="23" t="s">
        <v/>
      </c>
      <c r="D2961" s="23" t="s">
        <v>16674</v>
      </c>
      <c r="E2961" s="32">
        <v>2.00</v>
      </c>
      <c r="F2961" s="33">
        <v>0.33</v>
      </c>
      <c r="G2961" s="34">
        <v/>
      </c>
      <c r="H2961" s="35">
        <v>1.450</v>
      </c>
      <c r="I2961" s="36">
        <f>ROUND(PRODUCT(E2961:H2961),2)</f>
        <v>0.96</v>
      </c>
      <c r="J2961" s="32">
        <v/>
      </c>
      <c r="K2961" s="32">
        <f/>
        <v/>
      </c>
      <c r="L2961" s="32" t="s">
        <v/>
      </c>
      <c r="M2961" s="32" t="s">
        <v/>
      </c>
      <c r="N2961" s="32" t="s">
        <v/>
      </c>
      <!--$VAR_NUOVA_CELLA_PREZZI$-->
    </row>
    <row r="2962" spans="1:16" ht="10.5" customHeight="1" thickTop="1" thickBot="1">
      <c r="B2962" s="32" t="s">
        <v/>
      </c>
      <c r="C2962" s="23" t="s">
        <v/>
      </c>
      <c r="D2962" s="23" t="s">
        <v>16681</v>
      </c>
      <c r="E2962" s="32">
        <v>2.00</v>
      </c>
      <c r="F2962" s="33">
        <v>0.32</v>
      </c>
      <c r="G2962" s="34">
        <v/>
      </c>
      <c r="H2962" s="35">
        <v>2.000</v>
      </c>
      <c r="I2962" s="36">
        <f>ROUND(PRODUCT(E2962:H2962),2)</f>
        <v>1.28</v>
      </c>
      <c r="J2962" s="32">
        <v/>
      </c>
      <c r="K2962" s="32">
        <f/>
        <v/>
      </c>
      <c r="L2962" s="32" t="s">
        <v/>
      </c>
      <c r="M2962" s="32" t="s">
        <v/>
      </c>
      <c r="N2962" s="32" t="s">
        <v/>
      </c>
      <!--$VAR_NUOVA_CELLA_PREZZI$-->
    </row>
    <row r="2963" spans="1:16" ht="10.5" customHeight="1" thickTop="1" thickBot="1">
      <c r="B2963" s="32" t="s">
        <v/>
      </c>
      <c r="C2963" s="23" t="s">
        <v/>
      </c>
      <c r="D2963" s="23" t="s">
        <v>16688</v>
      </c>
      <c r="E2963" s="32">
        <v/>
      </c>
      <c r="F2963" s="33">
        <v>0.32</v>
      </c>
      <c r="G2963" s="34">
        <v>0.750</v>
      </c>
      <c r="H2963" s="35">
        <v>2.000</v>
      </c>
      <c r="I2963" s="36">
        <f>ROUND(PRODUCT(E2963:H2963),2)</f>
        <v>0.48</v>
      </c>
      <c r="J2963" s="32">
        <v/>
      </c>
      <c r="K2963" s="32">
        <f/>
        <v/>
      </c>
      <c r="L2963" s="32" t="s">
        <v/>
      </c>
      <c r="M2963" s="32" t="s">
        <v/>
      </c>
      <c r="N2963" s="32" t="s">
        <v/>
      </c>
      <!--$VAR_NUOVA_CELLA_PREZZI$-->
    </row>
    <row r="2964" spans="1:16" ht="10.5" customHeight="1" thickTop="1" thickBot="1">
      <c r="B2964" s="32" t="s">
        <v/>
      </c>
      <c r="C2964" s="23" t="s">
        <v/>
      </c>
      <c r="D2964" s="23" t="s">
        <v>16695</v>
      </c>
      <c r="E2964" s="32">
        <v>2.00</v>
      </c>
      <c r="F2964" s="33">
        <v>0.31</v>
      </c>
      <c r="G2964" s="34">
        <v/>
      </c>
      <c r="H2964" s="35">
        <v>2.100</v>
      </c>
      <c r="I2964" s="36">
        <f>ROUND(PRODUCT(E2964:H2964),2)</f>
        <v>1.30</v>
      </c>
      <c r="J2964" s="32">
        <v/>
      </c>
      <c r="K2964" s="32">
        <f/>
        <v/>
      </c>
      <c r="L2964" s="32" t="s">
        <v/>
      </c>
      <c r="M2964" s="32" t="s">
        <v/>
      </c>
      <c r="N2964" s="32" t="s">
        <v/>
      </c>
      <!--$VAR_NUOVA_CELLA_PREZZI$-->
    </row>
    <row r="2965" spans="1:16" ht="10.5" customHeight="1" thickTop="1" thickBot="1">
      <c r="B2965" s="32" t="s">
        <v/>
      </c>
      <c r="C2965" s="23" t="s">
        <v/>
      </c>
      <c r="D2965" s="23" t="s">
        <v>16702</v>
      </c>
      <c r="E2965" s="32">
        <v/>
      </c>
      <c r="F2965" s="33">
        <v>0.31</v>
      </c>
      <c r="G2965" s="34">
        <v>1.120</v>
      </c>
      <c r="H2965" s="35">
        <v/>
      </c>
      <c r="I2965" s="36">
        <f>ROUND(PRODUCT(E2965:H2965),2)</f>
        <v>0.35</v>
      </c>
      <c r="J2965" s="32">
        <v/>
      </c>
      <c r="K2965" s="32">
        <f/>
        <v/>
      </c>
      <c r="L2965" s="32" t="s">
        <v/>
      </c>
      <c r="M2965" s="32" t="s">
        <v/>
      </c>
      <c r="N2965" s="32" t="s">
        <v/>
      </c>
      <!--$VAR_NUOVA_CELLA_PREZZI$-->
    </row>
    <row r="2966" spans="1:16" ht="10.5" customHeight="1" thickTop="1" thickBot="1">
      <c r="B2966" s="32" t="s">
        <v/>
      </c>
      <c r="C2966" s="23" t="s">
        <v/>
      </c>
      <c r="D2966" s="23" t="s">
        <v>16709</v>
      </c>
      <c r="E2966" s="32">
        <v>2.00</v>
      </c>
      <c r="F2966" s="33">
        <v>0.32</v>
      </c>
      <c r="G2966" s="34">
        <v/>
      </c>
      <c r="H2966" s="35">
        <v>1.970</v>
      </c>
      <c r="I2966" s="36">
        <f>ROUND(PRODUCT(E2966:H2966),2)</f>
        <v>1.26</v>
      </c>
      <c r="J2966" s="32">
        <v/>
      </c>
      <c r="K2966" s="32">
        <f/>
        <v/>
      </c>
      <c r="L2966" s="32" t="s">
        <v/>
      </c>
      <c r="M2966" s="32" t="s">
        <v/>
      </c>
      <c r="N2966" s="32" t="s">
        <v/>
      </c>
      <!--$VAR_NUOVA_CELLA_PREZZI$-->
    </row>
    <row r="2967" spans="1:16" ht="10.5" customHeight="1" thickTop="1" thickBot="1">
      <c r="B2967" s="32" t="s">
        <v/>
      </c>
      <c r="C2967" s="23" t="s">
        <v/>
      </c>
      <c r="D2967" s="23" t="s">
        <v>16716</v>
      </c>
      <c r="E2967" s="32">
        <v>2.00</v>
      </c>
      <c r="F2967" s="33">
        <v>0.48</v>
      </c>
      <c r="G2967" s="34">
        <v/>
      </c>
      <c r="H2967" s="35">
        <v>1.900</v>
      </c>
      <c r="I2967" s="36">
        <f>ROUND(PRODUCT(E2967:H2967),2)</f>
        <v>1.82</v>
      </c>
      <c r="J2967" s="32">
        <v/>
      </c>
      <c r="K2967" s="32">
        <f/>
        <v/>
      </c>
      <c r="L2967" s="32" t="s">
        <v/>
      </c>
      <c r="M2967" s="32" t="s">
        <v/>
      </c>
      <c r="N2967" s="32" t="s">
        <v/>
      </c>
      <!--$VAR_NUOVA_CELLA_PREZZI$-->
    </row>
    <row r="2968" spans="1:16" ht="10.5" customHeight="1" thickTop="1" thickBot="1">
      <c r="B2968" s="32" t="s">
        <v/>
      </c>
      <c r="C2968" s="23" t="s">
        <v/>
      </c>
      <c r="D2968" s="23" t="s">
        <v>16723</v>
      </c>
      <c r="E2968" s="32">
        <v/>
      </c>
      <c r="F2968" s="33">
        <v>0.48</v>
      </c>
      <c r="G2968" s="34">
        <v>0.740</v>
      </c>
      <c r="H2968" s="35">
        <v/>
      </c>
      <c r="I2968" s="36">
        <f>ROUND(PRODUCT(E2968:H2968),2)</f>
        <v>0.36</v>
      </c>
      <c r="J2968" s="32">
        <v/>
      </c>
      <c r="K2968" s="32">
        <f/>
        <v/>
      </c>
      <c r="L2968" s="32" t="s">
        <v/>
      </c>
      <c r="M2968" s="32" t="s">
        <v/>
      </c>
      <c r="N2968" s="32" t="s">
        <v/>
      </c>
      <!--$VAR_NUOVA_CELLA_PREZZI$-->
    </row>
    <row r="2969" spans="1:16" ht="10.5" customHeight="1" thickTop="1" thickBot="1">
      <c r="B2969" s="32" t="s">
        <v/>
      </c>
      <c r="C2969" s="23" t="s">
        <v/>
      </c>
      <c r="D2969" s="23" t="s">
        <v>16730</v>
      </c>
      <c r="E2969" s="32">
        <v>2.00</v>
      </c>
      <c r="F2969" s="33">
        <v>0.48</v>
      </c>
      <c r="G2969" s="34">
        <v/>
      </c>
      <c r="H2969" s="35">
        <v>1.860</v>
      </c>
      <c r="I2969" s="36">
        <f>ROUND(PRODUCT(E2969:H2969),2)</f>
        <v>1.79</v>
      </c>
      <c r="J2969" s="32">
        <v/>
      </c>
      <c r="K2969" s="32">
        <f/>
        <v/>
      </c>
      <c r="L2969" s="32" t="s">
        <v/>
      </c>
      <c r="M2969" s="32" t="s">
        <v/>
      </c>
      <c r="N2969" s="32" t="s">
        <v/>
      </c>
      <!--$VAR_NUOVA_CELLA_PREZZI$-->
    </row>
    <row r="2970" spans="1:16" ht="10.5" customHeight="1" thickTop="1" thickBot="1">
      <c r="B2970" s="32" t="s">
        <v/>
      </c>
      <c r="C2970" s="23" t="s">
        <v/>
      </c>
      <c r="D2970" s="23" t="s">
        <v>16737</v>
      </c>
      <c r="E2970" s="32">
        <v>2.00</v>
      </c>
      <c r="F2970" s="33">
        <v>0.30</v>
      </c>
      <c r="G2970" s="34">
        <v/>
      </c>
      <c r="H2970" s="35">
        <v>1.970</v>
      </c>
      <c r="I2970" s="36">
        <f>ROUND(PRODUCT(E2970:H2970),2)</f>
        <v>1.18</v>
      </c>
      <c r="J2970" s="32">
        <v/>
      </c>
      <c r="K2970" s="32">
        <f/>
        <v/>
      </c>
      <c r="L2970" s="32" t="s">
        <v/>
      </c>
      <c r="M2970" s="32" t="s">
        <v/>
      </c>
      <c r="N2970" s="32" t="s">
        <v/>
      </c>
      <!--$VAR_NUOVA_CELLA_PREZZI$-->
    </row>
    <row r="2971" spans="1:16" ht="10.5" customHeight="1" thickTop="1" thickBot="1">
      <c r="B2971" s="32" t="s">
        <v/>
      </c>
      <c r="C2971" s="23" t="s">
        <v/>
      </c>
      <c r="D2971" s="23" t="s">
        <v>16744</v>
      </c>
      <c r="E2971" s="32">
        <v/>
      </c>
      <c r="F2971" s="33">
        <v>0.30</v>
      </c>
      <c r="G2971" s="34">
        <v>1.380</v>
      </c>
      <c r="H2971" s="35">
        <v/>
      </c>
      <c r="I2971" s="36">
        <f>ROUND(PRODUCT(E2971:H2971),2)</f>
        <v>0.41</v>
      </c>
      <c r="J2971" s="32">
        <v/>
      </c>
      <c r="K2971" s="32">
        <f/>
        <v/>
      </c>
      <c r="L2971" s="32" t="s">
        <v/>
      </c>
      <c r="M2971" s="32" t="s">
        <v/>
      </c>
      <c r="N2971" s="32" t="s">
        <v/>
      </c>
      <!--$VAR_NUOVA_CELLA_PREZZI$-->
    </row>
    <row r="2972" spans="1:16" ht="10.5" customHeight="1" thickTop="1" thickBot="1">
      <c r="B2972" s="32" t="s">
        <v/>
      </c>
      <c r="C2972" s="23" t="s">
        <v/>
      </c>
      <c r="D2972" s="23" t="s">
        <v>16751</v>
      </c>
      <c r="E2972" s="32">
        <v>2.00</v>
      </c>
      <c r="F2972" s="33">
        <v>0.30</v>
      </c>
      <c r="G2972" s="34">
        <v/>
      </c>
      <c r="H2972" s="35">
        <v>1.950</v>
      </c>
      <c r="I2972" s="36">
        <f>ROUND(PRODUCT(E2972:H2972),2)</f>
        <v>1.17</v>
      </c>
      <c r="J2972" s="32">
        <v/>
      </c>
      <c r="K2972" s="32">
        <f/>
        <v/>
      </c>
      <c r="L2972" s="32" t="s">
        <v/>
      </c>
      <c r="M2972" s="32" t="s">
        <v/>
      </c>
      <c r="N2972" s="32" t="s">
        <v/>
      </c>
      <!--$VAR_NUOVA_CELLA_PREZZI$-->
    </row>
    <row r="2973" spans="1:16" ht="10.5" customHeight="1" thickTop="1" thickBot="1">
      <c r="B2973" s="32" t="s">
        <v/>
      </c>
      <c r="C2973" s="23" t="s">
        <v/>
      </c>
      <c r="D2973" s="23" t="s">
        <v>16758</v>
      </c>
      <c r="E2973" s="32">
        <v/>
      </c>
      <c r="F2973" s="33">
        <v>0.30</v>
      </c>
      <c r="G2973" s="34">
        <v>1.370</v>
      </c>
      <c r="H2973" s="35">
        <v/>
      </c>
      <c r="I2973" s="36">
        <f>ROUND(PRODUCT(E2973:H2973),2)</f>
        <v>0.41</v>
      </c>
      <c r="J2973" s="32">
        <v/>
      </c>
      <c r="K2973" s="32">
        <f/>
        <v/>
      </c>
      <c r="L2973" s="32" t="s">
        <v/>
      </c>
      <c r="M2973" s="32" t="s">
        <v/>
      </c>
      <c r="N2973" s="32" t="s">
        <v/>
      </c>
      <!--$VAR_NUOVA_CELLA_PREZZI$-->
    </row>
    <row r="2974" spans="1:16" ht="10.5" customHeight="1" thickTop="1" thickBot="1">
      <c r="B2974" s="32" t="s">
        <v/>
      </c>
      <c r="C2974" s="23" t="s">
        <v/>
      </c>
      <c r="D2974" s="23" t="s">
        <v>16765</v>
      </c>
      <c r="E2974" s="32">
        <v>2.00</v>
      </c>
      <c r="F2974" s="33">
        <v>0.30</v>
      </c>
      <c r="G2974" s="34">
        <v/>
      </c>
      <c r="H2974" s="35">
        <v>1.910</v>
      </c>
      <c r="I2974" s="36">
        <f>ROUND(PRODUCT(E2974:H2974),2)</f>
        <v>1.15</v>
      </c>
      <c r="J2974" s="32">
        <v/>
      </c>
      <c r="K2974" s="32">
        <f/>
        <v/>
      </c>
      <c r="L2974" s="32" t="s">
        <v/>
      </c>
      <c r="M2974" s="32" t="s">
        <v/>
      </c>
      <c r="N2974" s="32" t="s">
        <v/>
      </c>
      <!--$VAR_NUOVA_CELLA_PREZZI$-->
    </row>
    <row r="2975" spans="1:16" ht="10.5" customHeight="1" thickTop="1" thickBot="1">
      <c r="B2975" s="32" t="s">
        <v/>
      </c>
      <c r="C2975" s="23" t="s">
        <v/>
      </c>
      <c r="D2975" s="23" t="s">
        <v>16772</v>
      </c>
      <c r="E2975" s="32">
        <v/>
      </c>
      <c r="F2975" s="33">
        <v>0.30</v>
      </c>
      <c r="G2975" s="34">
        <v>1.210</v>
      </c>
      <c r="H2975" s="35">
        <v>1.910</v>
      </c>
      <c r="I2975" s="36">
        <f>ROUND(PRODUCT(E2975:H2975),2)</f>
        <v>0.69</v>
      </c>
      <c r="J2975" s="32">
        <v/>
      </c>
      <c r="K2975" s="32">
        <f/>
        <v/>
      </c>
      <c r="L2975" s="32" t="s">
        <v/>
      </c>
      <c r="M2975" s="32" t="s">
        <v/>
      </c>
      <c r="N2975" s="32" t="s">
        <v/>
      </c>
      <!--$VAR_NUOVA_CELLA_PREZZI$-->
    </row>
    <row r="2976" spans="1:16" ht="10.5" customHeight="1" thickTop="1" thickBot="1">
      <c r="B2976" s="32" t="s">
        <v/>
      </c>
      <c r="C2976" s="23" t="s">
        <v/>
      </c>
      <c r="D2976" s="23" t="s">
        <v>16779</v>
      </c>
      <c r="E2976" s="32">
        <v>2.00</v>
      </c>
      <c r="F2976" s="33">
        <v>0.26</v>
      </c>
      <c r="G2976" s="34">
        <v/>
      </c>
      <c r="H2976" s="35">
        <v>2.040</v>
      </c>
      <c r="I2976" s="36">
        <f>ROUND(PRODUCT(E2976:H2976),2)</f>
        <v>1.06</v>
      </c>
      <c r="J2976" s="32">
        <v/>
      </c>
      <c r="K2976" s="32">
        <f/>
        <v/>
      </c>
      <c r="L2976" s="32" t="s">
        <v/>
      </c>
      <c r="M2976" s="32" t="s">
        <v/>
      </c>
      <c r="N2976" s="32" t="s">
        <v/>
      </c>
      <!--$VAR_NUOVA_CELLA_PREZZI$-->
    </row>
    <row r="2977" spans="1:16" ht="10.5" customHeight="1" thickTop="1" thickBot="1">
      <c r="B2977" s="32" t="s">
        <v/>
      </c>
      <c r="C2977" s="23" t="s">
        <v/>
      </c>
      <c r="D2977" s="23" t="s">
        <v>16786</v>
      </c>
      <c r="E2977" s="32">
        <v/>
      </c>
      <c r="F2977" s="33">
        <v>0.26</v>
      </c>
      <c r="G2977" s="34">
        <v>1.150</v>
      </c>
      <c r="H2977" s="35">
        <v/>
      </c>
      <c r="I2977" s="36">
        <f>ROUND(PRODUCT(E2977:H2977),2)</f>
        <v>0.30</v>
      </c>
      <c r="J2977" s="32">
        <v/>
      </c>
      <c r="K2977" s="32">
        <f/>
        <v/>
      </c>
      <c r="L2977" s="32" t="s">
        <v/>
      </c>
      <c r="M2977" s="32" t="s">
        <v/>
      </c>
      <c r="N2977" s="32" t="s">
        <v/>
      </c>
      <!--$VAR_NUOVA_CELLA_PREZZI$-->
    </row>
    <row r="2978" spans="1:16" ht="10.5" customHeight="1" thickTop="1" thickBot="1">
      <c r="B2978" s="32" t="s">
        <v/>
      </c>
      <c r="C2978" s="23" t="s">
        <v/>
      </c>
      <c r="D2978" s="23" t="s">
        <v>16793</v>
      </c>
      <c r="E2978" s="32">
        <v/>
      </c>
      <c r="F2978" s="33">
        <v/>
      </c>
      <c r="G2978" s="34">
        <v/>
      </c>
      <c r="H2978" s="35">
        <v>0</v>
      </c>
      <c r="I2978" s="36">
        <f>ROUND(PRODUCT(E2978:H2978),2)</f>
        <v>0.00</v>
      </c>
      <c r="J2978" s="32">
        <v/>
      </c>
      <c r="K2978" s="32">
        <f/>
        <v/>
      </c>
      <c r="L2978" s="32" t="s">
        <v/>
      </c>
      <c r="M2978" s="32" t="s">
        <v/>
      </c>
      <c r="N2978" s="32" t="s">
        <v/>
      </c>
      <!--$VAR_NUOVA_CELLA_PREZZI$-->
    </row>
    <row r="2979" spans="1:16" ht="10.5" customHeight="1" thickTop="1" thickBot="1">
      <c r="B2979" s="32" t="s">
        <v/>
      </c>
      <c r="C2979" s="23" t="s">
        <v/>
      </c>
      <c r="D2979" s="23" t="s">
        <v>16800</v>
      </c>
      <c r="E2979" s="32">
        <v>2.00</v>
      </c>
      <c r="F2979" s="33">
        <v>0.28</v>
      </c>
      <c r="G2979" s="34">
        <v/>
      </c>
      <c r="H2979" s="35">
        <v>1.920</v>
      </c>
      <c r="I2979" s="36">
        <f>ROUND(PRODUCT(E2979:H2979),2)</f>
        <v>1.08</v>
      </c>
      <c r="J2979" s="32">
        <v/>
      </c>
      <c r="K2979" s="32">
        <f/>
        <v/>
      </c>
      <c r="L2979" s="32" t="s">
        <v/>
      </c>
      <c r="M2979" s="32" t="s">
        <v/>
      </c>
      <c r="N2979" s="32" t="s">
        <v/>
      </c>
      <!--$VAR_NUOVA_CELLA_PREZZI$-->
    </row>
    <row r="2980" spans="1:16" ht="10.5" customHeight="1" thickTop="1" thickBot="1">
      <c r="B2980" s="32" t="s">
        <v/>
      </c>
      <c r="C2980" s="23" t="s">
        <v/>
      </c>
      <c r="D2980" s="23" t="s">
        <v>16807</v>
      </c>
      <c r="E2980" s="32">
        <v/>
      </c>
      <c r="F2980" s="33">
        <v>0.28</v>
      </c>
      <c r="G2980" s="34">
        <v>1.320</v>
      </c>
      <c r="H2980" s="35">
        <v/>
      </c>
      <c r="I2980" s="36">
        <f>ROUND(PRODUCT(E2980:H2980),2)</f>
        <v>0.37</v>
      </c>
      <c r="J2980" s="32">
        <v/>
      </c>
      <c r="K2980" s="32">
        <f/>
        <v/>
      </c>
      <c r="L2980" s="32" t="s">
        <v/>
      </c>
      <c r="M2980" s="32" t="s">
        <v/>
      </c>
      <c r="N2980" s="32" t="s">
        <v/>
      </c>
      <!--$VAR_NUOVA_CELLA_PREZZI$-->
    </row>
    <row r="2981" spans="1:16" ht="10.5" customHeight="1" thickTop="1" thickBot="1">
      <c r="B2981" s="32" t="s">
        <v/>
      </c>
      <c r="C2981" s="23" t="s">
        <v/>
      </c>
      <c r="D2981" s="23" t="s">
        <v>16814</v>
      </c>
      <c r="E2981" s="32">
        <v>2.00</v>
      </c>
      <c r="F2981" s="33">
        <v>0.48</v>
      </c>
      <c r="G2981" s="34">
        <v/>
      </c>
      <c r="H2981" s="35">
        <v>2.100</v>
      </c>
      <c r="I2981" s="36">
        <f>ROUND(PRODUCT(E2981:H2981),2)</f>
        <v>2.02</v>
      </c>
      <c r="J2981" s="32">
        <v/>
      </c>
      <c r="K2981" s="32">
        <f/>
        <v/>
      </c>
      <c r="L2981" s="32" t="s">
        <v/>
      </c>
      <c r="M2981" s="32" t="s">
        <v/>
      </c>
      <c r="N2981" s="32" t="s">
        <v/>
      </c>
      <!--$VAR_NUOVA_CELLA_PREZZI$-->
    </row>
    <row r="2982" spans="1:16" ht="10.5" customHeight="1" thickTop="1" thickBot="1">
      <c r="B2982" s="32" t="s">
        <v/>
      </c>
      <c r="C2982" s="23" t="s">
        <v/>
      </c>
      <c r="D2982" s="23" t="s">
        <v>16821</v>
      </c>
      <c r="E2982" s="32">
        <v/>
      </c>
      <c r="F2982" s="33">
        <v>0.48</v>
      </c>
      <c r="G2982" s="34">
        <v>0.890</v>
      </c>
      <c r="H2982" s="35">
        <v/>
      </c>
      <c r="I2982" s="36">
        <f>ROUND(PRODUCT(E2982:H2982),2)</f>
        <v>0.43</v>
      </c>
      <c r="J2982" s="32">
        <v/>
      </c>
      <c r="K2982" s="32">
        <f/>
        <v/>
      </c>
      <c r="L2982" s="32" t="s">
        <v/>
      </c>
      <c r="M2982" s="32" t="s">
        <v/>
      </c>
      <c r="N2982" s="32" t="s">
        <v/>
      </c>
      <!--$VAR_NUOVA_CELLA_PREZZI$-->
    </row>
    <row r="2983" spans="1:16" ht="10.5" customHeight="1" thickTop="1" thickBot="1">
      <c r="B2983" s="32" t="s">
        <v/>
      </c>
      <c r="C2983" s="23" t="s">
        <v/>
      </c>
      <c r="D2983" s="23" t="s">
        <v>16828</v>
      </c>
      <c r="E2983" s="32">
        <v>2.00</v>
      </c>
      <c r="F2983" s="33">
        <v>0.35</v>
      </c>
      <c r="G2983" s="34">
        <v/>
      </c>
      <c r="H2983" s="35">
        <v>1.860</v>
      </c>
      <c r="I2983" s="36">
        <f>ROUND(PRODUCT(E2983:H2983),2)</f>
        <v>1.30</v>
      </c>
      <c r="J2983" s="32">
        <v/>
      </c>
      <c r="K2983" s="32">
        <f/>
        <v/>
      </c>
      <c r="L2983" s="32" t="s">
        <v/>
      </c>
      <c r="M2983" s="32" t="s">
        <v/>
      </c>
      <c r="N2983" s="32" t="s">
        <v/>
      </c>
      <!--$VAR_NUOVA_CELLA_PREZZI$-->
    </row>
    <row r="2984" spans="1:16" ht="10.5" customHeight="1" thickTop="1" thickBot="1">
      <c r="B2984" s="32" t="s">
        <v/>
      </c>
      <c r="C2984" s="23" t="s">
        <v/>
      </c>
      <c r="D2984" s="23" t="s">
        <v>16835</v>
      </c>
      <c r="E2984" s="32">
        <v/>
      </c>
      <c r="F2984" s="33">
        <v>0.35</v>
      </c>
      <c r="G2984" s="34">
        <v>1.460</v>
      </c>
      <c r="H2984" s="35">
        <v/>
      </c>
      <c r="I2984" s="36">
        <f>ROUND(PRODUCT(E2984:H2984),2)</f>
        <v>0.51</v>
      </c>
      <c r="J2984" s="32">
        <v/>
      </c>
      <c r="K2984" s="32">
        <f/>
        <v/>
      </c>
      <c r="L2984" s="32" t="s">
        <v/>
      </c>
      <c r="M2984" s="32" t="s">
        <v/>
      </c>
      <c r="N2984" s="32" t="s">
        <v/>
      </c>
      <!--$VAR_NUOVA_CELLA_PREZZI$-->
    </row>
    <row r="2985" spans="1:16" ht="10.5" customHeight="1" thickTop="1" thickBot="1">
      <c r="B2985" s="32" t="s">
        <v/>
      </c>
      <c r="C2985" s="23" t="s">
        <v/>
      </c>
      <c r="D2985" s="23" t="s">
        <v>16842</v>
      </c>
      <c r="E2985" s="32">
        <v>2.00</v>
      </c>
      <c r="F2985" s="33">
        <v>0.45</v>
      </c>
      <c r="G2985" s="34">
        <v/>
      </c>
      <c r="H2985" s="35">
        <v>2.100</v>
      </c>
      <c r="I2985" s="36">
        <f>ROUND(PRODUCT(E2985:H2985),2)</f>
        <v>1.89</v>
      </c>
      <c r="J2985" s="32">
        <v/>
      </c>
      <c r="K2985" s="32">
        <f/>
        <v/>
      </c>
      <c r="L2985" s="32" t="s">
        <v/>
      </c>
      <c r="M2985" s="32" t="s">
        <v/>
      </c>
      <c r="N2985" s="32" t="s">
        <v/>
      </c>
      <!--$VAR_NUOVA_CELLA_PREZZI$-->
    </row>
    <row r="2986" spans="1:16" ht="10.5" customHeight="1" thickTop="1" thickBot="1">
      <c r="B2986" s="32" t="s">
        <v/>
      </c>
      <c r="C2986" s="23" t="s">
        <v/>
      </c>
      <c r="D2986" s="23" t="s">
        <v>16849</v>
      </c>
      <c r="E2986" s="32">
        <v/>
      </c>
      <c r="F2986" s="33">
        <v>0.45</v>
      </c>
      <c r="G2986" s="34">
        <v>0.830</v>
      </c>
      <c r="H2986" s="35">
        <v/>
      </c>
      <c r="I2986" s="36">
        <f>ROUND(PRODUCT(E2986:H2986),2)</f>
        <v>0.37</v>
      </c>
      <c r="J2986" s="32">
        <v/>
      </c>
      <c r="K2986" s="32">
        <f/>
        <v/>
      </c>
      <c r="L2986" s="32" t="s">
        <v/>
      </c>
      <c r="M2986" s="32" t="s">
        <v/>
      </c>
      <c r="N2986" s="32" t="s">
        <v/>
      </c>
      <!--$VAR_NUOVA_CELLA_PREZZI$-->
    </row>
    <row r="2987" spans="1:16" ht="10.5" customHeight="1" thickTop="1" thickBot="1">
      <c r="B2987" s="32" t="s">
        <v/>
      </c>
      <c r="C2987" s="23" t="s">
        <v/>
      </c>
      <c r="D2987" s="23" t="s">
        <v>16856</v>
      </c>
      <c r="E2987" s="32">
        <v>2.00</v>
      </c>
      <c r="F2987" s="33">
        <v>0.31</v>
      </c>
      <c r="G2987" s="34">
        <v/>
      </c>
      <c r="H2987" s="35">
        <v>1.930</v>
      </c>
      <c r="I2987" s="36">
        <f>ROUND(PRODUCT(E2987:H2987),2)</f>
        <v>1.20</v>
      </c>
      <c r="J2987" s="32">
        <v/>
      </c>
      <c r="K2987" s="32">
        <f/>
        <v/>
      </c>
      <c r="L2987" s="32" t="s">
        <v/>
      </c>
      <c r="M2987" s="32" t="s">
        <v/>
      </c>
      <c r="N2987" s="32" t="s">
        <v/>
      </c>
      <!--$VAR_NUOVA_CELLA_PREZZI$-->
    </row>
    <row r="2988" spans="1:16" ht="10.5" customHeight="1" thickTop="1" thickBot="1">
      <c r="B2988" s="32" t="s">
        <v/>
      </c>
      <c r="C2988" s="23" t="s">
        <v/>
      </c>
      <c r="D2988" s="23" t="s">
        <v>16863</v>
      </c>
      <c r="E2988" s="32">
        <v/>
      </c>
      <c r="F2988" s="33">
        <v>0.31</v>
      </c>
      <c r="G2988" s="34">
        <v>1.340</v>
      </c>
      <c r="H2988" s="35">
        <v/>
      </c>
      <c r="I2988" s="36">
        <f>ROUND(PRODUCT(E2988:H2988),2)</f>
        <v>0.42</v>
      </c>
      <c r="J2988" s="32">
        <v/>
      </c>
      <c r="K2988" s="32">
        <f/>
        <v/>
      </c>
      <c r="L2988" s="32" t="s">
        <v/>
      </c>
      <c r="M2988" s="32" t="s">
        <v/>
      </c>
      <c r="N2988" s="32" t="s">
        <v/>
      </c>
      <!--$VAR_NUOVA_CELLA_PREZZI$-->
    </row>
    <row r="2989" spans="1:16" ht="10.5" customHeight="1" thickTop="1" thickBot="1">
      <c r="B2989" s="32" t="s">
        <v/>
      </c>
      <c r="C2989" s="23" t="s">
        <v/>
      </c>
      <c r="D2989" s="23" t="s">
        <v>16870</v>
      </c>
      <c r="E2989" s="32">
        <v>4.00</v>
      </c>
      <c r="F2989" s="33">
        <v>0.26</v>
      </c>
      <c r="G2989" s="34">
        <v/>
      </c>
      <c r="H2989" s="35">
        <v>1.800</v>
      </c>
      <c r="I2989" s="36">
        <f>ROUND(PRODUCT(E2989:H2989),2)</f>
        <v>1.87</v>
      </c>
      <c r="J2989" s="32">
        <v/>
      </c>
      <c r="K2989" s="32">
        <f/>
        <v/>
      </c>
      <c r="L2989" s="32" t="s">
        <v/>
      </c>
      <c r="M2989" s="32" t="s">
        <v/>
      </c>
      <c r="N2989" s="32" t="s">
        <v/>
      </c>
      <!--$VAR_NUOVA_CELLA_PREZZI$-->
    </row>
    <row r="2990" spans="1:16" ht="10.5" customHeight="1" thickTop="1" thickBot="1">
      <c r="B2990" s="32" t="s">
        <v/>
      </c>
      <c r="C2990" s="23" t="s">
        <v/>
      </c>
      <c r="D2990" s="23" t="s">
        <v>16877</v>
      </c>
      <c r="E2990" s="32">
        <v>2.00</v>
      </c>
      <c r="F2990" s="33">
        <v>0.26</v>
      </c>
      <c r="G2990" s="34">
        <v>1.260</v>
      </c>
      <c r="H2990" s="35">
        <v/>
      </c>
      <c r="I2990" s="36">
        <f>ROUND(PRODUCT(E2990:H2990),2)</f>
        <v>0.66</v>
      </c>
      <c r="J2990" s="32">
        <v/>
      </c>
      <c r="K2990" s="32">
        <f/>
        <v/>
      </c>
      <c r="L2990" s="32" t="s">
        <v/>
      </c>
      <c r="M2990" s="32" t="s">
        <v/>
      </c>
      <c r="N2990" s="32" t="s">
        <v/>
      </c>
      <!--$VAR_NUOVA_CELLA_PREZZI$-->
    </row>
    <row r="2991" spans="1:16" ht="10.5" customHeight="1" thickTop="1" thickBot="1">
      <c r="B2991" s="32" t="s">
        <v/>
      </c>
      <c r="C2991" s="23" t="s">
        <v/>
      </c>
      <c r="D2991" s="32" t="s">
        <v/>
      </c>
      <c r="E2991" s="32">
        <v/>
      </c>
      <c r="F2991" s="33">
        <v/>
      </c>
      <c r="G2991" s="34">
        <v/>
      </c>
      <c r="H2991" s="35">
        <v/>
      </c>
      <c r="I2991" s="36">
        <f/>
        <v/>
      </c>
      <c r="J2991" s="32">
        <v/>
      </c>
      <c r="K2991" s="32">
        <f/>
        <v/>
      </c>
      <c r="L2991" s="32" t="s">
        <v/>
      </c>
      <c r="M2991" s="32" t="s">
        <v/>
      </c>
      <c r="N2991" s="32" t="s">
        <v>16884</v>
      </c>
      <!--$VAR_NUOVA_CELLA_PREZZI$-->
    </row>
    <row r="2992" spans="1:16" ht="10.5" customHeight="1" thickTop="1" thickBot="1">
      <c r="B2992" s="32" t="s">
        <v/>
      </c>
      <c r="C2992" s="23" t="s">
        <v/>
      </c>
      <c r="D2992" s="32" t="s">
        <v>16885</v>
      </c>
      <c r="E2992" s="32">
        <v/>
      </c>
      <c r="F2992" s="33">
        <v/>
      </c>
      <c r="G2992" s="34">
        <v/>
      </c>
      <c r="H2992" s="35">
        <v/>
      </c>
      <c r="I2992" s="36">
        <f>ROUND(SUM(I2876:I2991),2)</f>
        <v>406.80</v>
      </c>
      <c r="J2992" s="32">
        <v>10.19</v>
      </c>
      <c r="K2992" s="32">
        <f>ROUND(PRODUCT(I2992:J2992),2)</f>
        <v>4145.29</v>
      </c>
      <c r="L2992" s="32" t="s">
        <v/>
      </c>
      <c r="M2992" s="32" t="s">
        <v/>
      </c>
      <c r="N2992" s="32" t="s">
        <v/>
      </c>
      <!--$VAR_NUOVA_CELLA_PREZZI$-->
    </row>
    <row r="2993" spans="1:16" ht="10.5" customHeight="1" thickTop="1" thickBot="1">
      <c r="B2993" s="32" t="s">
        <v/>
      </c>
      <c r="C2993" s="23" t="s">
        <v/>
      </c>
      <c r="D2993" s="32" t="s">
        <v>16891</v>
      </c>
      <c r="E2993" s="32">
        <v/>
      </c>
      <c r="F2993" s="33">
        <v/>
      </c>
      <c r="G2993" s="34">
        <v/>
      </c>
      <c r="H2993" s="35">
        <v/>
      </c>
      <c r="I2993" s="36">
        <f/>
        <v/>
      </c>
      <c r="J2993" s="32">
        <v/>
      </c>
      <c r="K2993" s="32">
        <f/>
        <v/>
      </c>
      <c r="L2993" s="32" t="s">
        <v/>
      </c>
      <c r="M2993" s="32" t="s">
        <v/>
      </c>
      <c r="N2993" s="32" t="s">
        <v/>
      </c>
      <!--$VAR_NUOVA_CELLA_PREZZI$-->
    </row>
    <row r="2994" spans="1:16" ht="34.1666666666667" customHeight="1" thickTop="1" thickBot="1">
      <c r="B2994" s="32" t="s">
        <v>16892</v>
      </c>
      <c r="C2994" s="23" t="s">
        <v>16893</v>
      </c>
      <c r="D2994" s="62" t="s">
        <v>16894</v>
      </c>
      <c r="E2994" s="32">
        <v/>
      </c>
      <c r="F2994" s="33">
        <v/>
      </c>
      <c r="G2994" s="34">
        <v/>
      </c>
      <c r="H2994" s="35">
        <v/>
      </c>
      <c r="I2994" s="36">
        <f/>
        <v/>
      </c>
      <c r="J2994" s="32">
        <v/>
      </c>
      <c r="K2994" s="32">
        <f/>
        <v/>
      </c>
      <c r="L2994" s="32" t="s">
        <v/>
      </c>
      <c r="M2994" s="32" t="s">
        <v/>
      </c>
      <c r="N2994" s="32" t="s">
        <v/>
      </c>
      <!--$VAR_NUOVA_CELLA_PREZZI$-->
    </row>
    <row r="2995" spans="1:16" ht="10.5" customHeight="1" thickTop="1" thickBot="1">
      <c r="B2995" s="32" t="s">
        <v/>
      </c>
      <c r="C2995" s="23" t="s">
        <v/>
      </c>
      <c r="D2995" s="23" t="s">
        <v>16895</v>
      </c>
      <c r="E2995" s="32">
        <v/>
      </c>
      <c r="F2995" s="33">
        <v/>
      </c>
      <c r="G2995" s="34">
        <v/>
      </c>
      <c r="H2995" s="35">
        <v/>
      </c>
      <c r="I2995" s="36">
        <f/>
        <v/>
      </c>
      <c r="J2995" s="32">
        <v/>
      </c>
      <c r="K2995" s="32">
        <f/>
        <v/>
      </c>
      <c r="L2995" s="32" t="s">
        <v/>
      </c>
      <c r="M2995" s="32" t="s">
        <v/>
      </c>
      <c r="N2995" s="32" t="s">
        <v/>
      </c>
      <!--$VAR_NUOVA_CELLA_PREZZI$-->
    </row>
    <row r="2996" spans="1:16" ht="10.5" customHeight="1" thickTop="1" thickBot="1">
      <c r="B2996" s="32" t="s">
        <v/>
      </c>
      <c r="C2996" s="23" t="s">
        <v/>
      </c>
      <c r="D2996" s="23" t="s">
        <v>16896</v>
      </c>
      <c r="E2996" s="32">
        <v/>
      </c>
      <c r="F2996" s="33">
        <v/>
      </c>
      <c r="G2996" s="34">
        <v/>
      </c>
      <c r="H2996" s="35">
        <v/>
      </c>
      <c r="I2996" s="36">
        <f>ROUND(PRODUCT(E2996:H2996,406.80),2)</f>
        <v>406.80</v>
      </c>
      <c r="J2996" s="32">
        <v/>
      </c>
      <c r="K2996" s="32">
        <f/>
        <v/>
      </c>
      <c r="L2996" s="32" t="s">
        <v/>
      </c>
      <c r="M2996" s="32" t="s">
        <v/>
      </c>
      <c r="N2996" s="32" t="s">
        <v/>
      </c>
      <!--$VAR_NUOVA_CELLA_PREZZI$-->
    </row>
    <row r="2997" spans="1:16" ht="10.5" customHeight="1" thickTop="1" thickBot="1">
      <c r="B2997" s="32" t="s">
        <v/>
      </c>
      <c r="C2997" s="23" t="s">
        <v/>
      </c>
      <c r="D2997" s="32" t="s">
        <v/>
      </c>
      <c r="E2997" s="32">
        <v/>
      </c>
      <c r="F2997" s="33">
        <v/>
      </c>
      <c r="G2997" s="34">
        <v/>
      </c>
      <c r="H2997" s="35">
        <v/>
      </c>
      <c r="I2997" s="36">
        <f/>
        <v/>
      </c>
      <c r="J2997" s="32">
        <v/>
      </c>
      <c r="K2997" s="32">
        <f/>
        <v/>
      </c>
      <c r="L2997" s="32" t="s">
        <v/>
      </c>
      <c r="M2997" s="32" t="s">
        <v/>
      </c>
      <c r="N2997" s="32" t="s">
        <v>16903</v>
      </c>
      <!--$VAR_NUOVA_CELLA_PREZZI$-->
    </row>
    <row r="2998" spans="1:16" ht="10.5" customHeight="1" thickTop="1" thickBot="1">
      <c r="B2998" s="32" t="s">
        <v/>
      </c>
      <c r="C2998" s="23" t="s">
        <v/>
      </c>
      <c r="D2998" s="32" t="s">
        <v>16904</v>
      </c>
      <c r="E2998" s="32">
        <v/>
      </c>
      <c r="F2998" s="33">
        <v/>
      </c>
      <c r="G2998" s="34">
        <v/>
      </c>
      <c r="H2998" s="35">
        <v/>
      </c>
      <c r="I2998" s="36">
        <f>ROUND(SUM(I2995:I2997),2)</f>
        <v>406.80</v>
      </c>
      <c r="J2998" s="32">
        <v>7.28</v>
      </c>
      <c r="K2998" s="32">
        <f>ROUND(PRODUCT(I2998:J2998),2)</f>
        <v>2961.50</v>
      </c>
      <c r="L2998" s="32" t="s">
        <v/>
      </c>
      <c r="M2998" s="32" t="s">
        <v/>
      </c>
      <c r="N2998" s="32" t="s">
        <v/>
      </c>
      <!--$VAR_NUOVA_CELLA_PREZZI$-->
    </row>
    <row r="2999" spans="1:16" ht="10.5" customHeight="1" thickTop="1" thickBot="1">
      <c r="B2999" s="32" t="s">
        <v/>
      </c>
      <c r="C2999" s="23" t="s">
        <v/>
      </c>
      <c r="D2999" s="32" t="s">
        <v>16910</v>
      </c>
      <c r="E2999" s="32">
        <v/>
      </c>
      <c r="F2999" s="33">
        <v/>
      </c>
      <c r="G2999" s="34">
        <v/>
      </c>
      <c r="H2999" s="35">
        <v/>
      </c>
      <c r="I2999" s="36">
        <f/>
        <v/>
      </c>
      <c r="J2999" s="32">
        <v/>
      </c>
      <c r="K2999" s="32">
        <f/>
        <v/>
      </c>
      <c r="L2999" s="32" t="s">
        <v/>
      </c>
      <c r="M2999" s="32" t="s">
        <v/>
      </c>
      <c r="N2999" s="32" t="s">
        <v/>
      </c>
      <!--$VAR_NUOVA_CELLA_PREZZI$-->
    </row>
    <row r="3000" spans="1:16" ht="50.3333333333333" customHeight="1" thickTop="1" thickBot="1">
      <c r="B3000" s="32" t="s">
        <v>16911</v>
      </c>
      <c r="C3000" s="23" t="s">
        <v>16912</v>
      </c>
      <c r="D3000" s="62" t="s">
        <v>16913</v>
      </c>
      <c r="E3000" s="32">
        <v/>
      </c>
      <c r="F3000" s="33">
        <v/>
      </c>
      <c r="G3000" s="34">
        <v/>
      </c>
      <c r="H3000" s="35">
        <v/>
      </c>
      <c r="I3000" s="36">
        <f/>
        <v/>
      </c>
      <c r="J3000" s="32">
        <v/>
      </c>
      <c r="K3000" s="32">
        <f/>
        <v/>
      </c>
      <c r="L3000" s="32" t="s">
        <v/>
      </c>
      <c r="M3000" s="32" t="s">
        <v/>
      </c>
      <c r="N3000" s="32" t="s">
        <v/>
      </c>
      <!--$VAR_NUOVA_CELLA_PREZZI$-->
    </row>
    <row r="3001" spans="1:16" ht="10.5" customHeight="1" thickTop="1" thickBot="1">
      <c r="B3001" s="32" t="s">
        <v/>
      </c>
      <c r="C3001" s="23" t="s">
        <v/>
      </c>
      <c r="D3001" s="23" t="s">
        <v>16914</v>
      </c>
      <c r="E3001" s="32">
        <v/>
      </c>
      <c r="F3001" s="33">
        <v/>
      </c>
      <c r="G3001" s="34">
        <v/>
      </c>
      <c r="H3001" s="35">
        <v/>
      </c>
      <c r="I3001" s="36">
        <f/>
        <v/>
      </c>
      <c r="J3001" s="32">
        <v/>
      </c>
      <c r="K3001" s="32">
        <f/>
        <v/>
      </c>
      <c r="L3001" s="32" t="s">
        <v/>
      </c>
      <c r="M3001" s="32" t="s">
        <v/>
      </c>
      <c r="N3001" s="32" t="s">
        <v/>
      </c>
      <!--$VAR_NUOVA_CELLA_PREZZI$-->
    </row>
    <row r="3002" spans="1:16" ht="10.5" customHeight="1" thickTop="1" thickBot="1">
      <c r="B3002" s="32" t="s">
        <v/>
      </c>
      <c r="C3002" s="23" t="s">
        <v/>
      </c>
      <c r="D3002" s="23" t="s">
        <v>16915</v>
      </c>
      <c r="E3002" s="32">
        <v/>
      </c>
      <c r="F3002" s="33">
        <v/>
      </c>
      <c r="G3002" s="34">
        <v/>
      </c>
      <c r="H3002" s="35">
        <v/>
      </c>
      <c r="I3002" s="36">
        <f>ROUND(PRODUCT(E3002:H3002,633.46),2)</f>
        <v>633.46</v>
      </c>
      <c r="J3002" s="32">
        <v/>
      </c>
      <c r="K3002" s="32">
        <f/>
        <v/>
      </c>
      <c r="L3002" s="32" t="s">
        <v/>
      </c>
      <c r="M3002" s="32" t="s">
        <v/>
      </c>
      <c r="N3002" s="32" t="s">
        <v/>
      </c>
      <!--$VAR_NUOVA_CELLA_PREZZI$-->
    </row>
    <row r="3003" spans="1:16" ht="10.5" customHeight="1" thickTop="1" thickBot="1">
      <c r="B3003" s="32" t="s">
        <v/>
      </c>
      <c r="C3003" s="23" t="s">
        <v/>
      </c>
      <c r="D3003" s="32" t="s">
        <v/>
      </c>
      <c r="E3003" s="32">
        <v/>
      </c>
      <c r="F3003" s="33">
        <v/>
      </c>
      <c r="G3003" s="34">
        <v/>
      </c>
      <c r="H3003" s="35">
        <v/>
      </c>
      <c r="I3003" s="36">
        <f/>
        <v/>
      </c>
      <c r="J3003" s="32">
        <v/>
      </c>
      <c r="K3003" s="32">
        <f/>
        <v/>
      </c>
      <c r="L3003" s="32" t="s">
        <v/>
      </c>
      <c r="M3003" s="32" t="s">
        <v/>
      </c>
      <c r="N3003" s="32" t="s">
        <v>16922</v>
      </c>
      <!--$VAR_NUOVA_CELLA_PREZZI$-->
    </row>
    <row r="3004" spans="1:16" ht="10.5" customHeight="1" thickTop="1" thickBot="1">
      <c r="B3004" s="32" t="s">
        <v/>
      </c>
      <c r="C3004" s="23" t="s">
        <v/>
      </c>
      <c r="D3004" s="32" t="s">
        <v>16923</v>
      </c>
      <c r="E3004" s="32">
        <v/>
      </c>
      <c r="F3004" s="33">
        <v/>
      </c>
      <c r="G3004" s="34">
        <v/>
      </c>
      <c r="H3004" s="35">
        <v/>
      </c>
      <c r="I3004" s="36">
        <f>ROUND(SUM(I3001:I3003),2)</f>
        <v>633.46</v>
      </c>
      <c r="J3004" s="32">
        <v>8.49</v>
      </c>
      <c r="K3004" s="32">
        <f>ROUND(PRODUCT(I3004:J3004),2)</f>
        <v>5378.08</v>
      </c>
      <c r="L3004" s="32" t="s">
        <v/>
      </c>
      <c r="M3004" s="32" t="s">
        <v/>
      </c>
      <c r="N3004" s="32" t="s">
        <v/>
      </c>
      <!--$VAR_NUOVA_CELLA_PREZZI$-->
    </row>
    <row r="3005" spans="1:16" ht="10.5" customHeight="1" thickTop="1" thickBot="1">
      <c r="B3005" s="32" t="s">
        <v/>
      </c>
      <c r="C3005" s="23" t="s">
        <v/>
      </c>
      <c r="D3005" s="32" t="s">
        <v>16929</v>
      </c>
      <c r="E3005" s="32">
        <v/>
      </c>
      <c r="F3005" s="33">
        <v/>
      </c>
      <c r="G3005" s="34">
        <v/>
      </c>
      <c r="H3005" s="35">
        <v/>
      </c>
      <c r="I3005" s="36">
        <f/>
        <v/>
      </c>
      <c r="J3005" s="32">
        <v/>
      </c>
      <c r="K3005" s="32">
        <f/>
        <v/>
      </c>
      <c r="L3005" s="32" t="s">
        <v/>
      </c>
      <c r="M3005" s="32" t="s">
        <v/>
      </c>
      <c r="N3005" s="32" t="s">
        <v/>
      </c>
      <!--$VAR_NUOVA_CELLA_PREZZI$-->
    </row>
    <row r="3006" spans="1:16" ht="138.666666666667" customHeight="1" thickTop="1" thickBot="1">
      <c r="B3006" s="32" t="s">
        <v>16930</v>
      </c>
      <c r="C3006" s="23" t="s">
        <v>16931</v>
      </c>
      <c r="D3006" s="62" t="s">
        <v>16932</v>
      </c>
      <c r="E3006" s="32">
        <v/>
      </c>
      <c r="F3006" s="33">
        <v/>
      </c>
      <c r="G3006" s="34">
        <v/>
      </c>
      <c r="H3006" s="35">
        <v/>
      </c>
      <c r="I3006" s="36">
        <f/>
        <v/>
      </c>
      <c r="J3006" s="32">
        <v/>
      </c>
      <c r="K3006" s="32">
        <f/>
        <v/>
      </c>
      <c r="L3006" s="32" t="s">
        <v/>
      </c>
      <c r="M3006" s="32" t="s">
        <v/>
      </c>
      <c r="N3006" s="32" t="s">
        <v/>
      </c>
      <!--$VAR_NUOVA_CELLA_PREZZI$-->
    </row>
    <row r="3007" spans="1:16" ht="10.5" customHeight="1" thickTop="1" thickBot="1">
      <c r="B3007" s="32" t="s">
        <v/>
      </c>
      <c r="C3007" s="23" t="s">
        <v/>
      </c>
      <c r="D3007" s="23" t="s">
        <v>16933</v>
      </c>
      <c r="E3007" s="32">
        <v/>
      </c>
      <c r="F3007" s="33">
        <v/>
      </c>
      <c r="G3007" s="34">
        <v/>
      </c>
      <c r="H3007" s="35">
        <v/>
      </c>
      <c r="I3007" s="36">
        <f/>
        <v/>
      </c>
      <c r="J3007" s="32">
        <v/>
      </c>
      <c r="K3007" s="32">
        <f/>
        <v/>
      </c>
      <c r="L3007" s="32" t="s">
        <v/>
      </c>
      <c r="M3007" s="32" t="s">
        <v/>
      </c>
      <c r="N3007" s="32" t="s">
        <v/>
      </c>
      <!--$VAR_NUOVA_CELLA_PREZZI$-->
    </row>
    <row r="3008" spans="1:16" ht="10.5" customHeight="1" thickTop="1" thickBot="1">
      <c r="B3008" s="32" t="s">
        <v/>
      </c>
      <c r="C3008" s="23" t="s">
        <v/>
      </c>
      <c r="D3008" s="23" t="s">
        <v>16934</v>
      </c>
      <c r="E3008" s="32">
        <v/>
      </c>
      <c r="F3008" s="33">
        <v/>
      </c>
      <c r="G3008" s="34">
        <v/>
      </c>
      <c r="H3008" s="35">
        <v/>
      </c>
      <c r="I3008" s="36">
        <f>ROUND(PRODUCT(E3008:H3008,633.46),2)</f>
        <v>633.46</v>
      </c>
      <c r="J3008" s="32">
        <v/>
      </c>
      <c r="K3008" s="32">
        <f/>
        <v/>
      </c>
      <c r="L3008" s="32" t="s">
        <v/>
      </c>
      <c r="M3008" s="32" t="s">
        <v/>
      </c>
      <c r="N3008" s="32" t="s">
        <v/>
      </c>
      <!--$VAR_NUOVA_CELLA_PREZZI$-->
    </row>
    <row r="3009" spans="1:16" ht="10.5" customHeight="1" thickTop="1" thickBot="1">
      <c r="B3009" s="32" t="s">
        <v/>
      </c>
      <c r="C3009" s="23" t="s">
        <v/>
      </c>
      <c r="D3009" s="23" t="s">
        <v>16941</v>
      </c>
      <c r="E3009" s="32">
        <v/>
      </c>
      <c r="F3009" s="33">
        <v/>
      </c>
      <c r="G3009" s="34">
        <v/>
      </c>
      <c r="H3009" s="35">
        <v>0</v>
      </c>
      <c r="I3009" s="36">
        <f>ROUND(PRODUCT(E3009:H3009),2)</f>
        <v>0.00</v>
      </c>
      <c r="J3009" s="32">
        <v/>
      </c>
      <c r="K3009" s="32">
        <f/>
        <v/>
      </c>
      <c r="L3009" s="32" t="s">
        <v/>
      </c>
      <c r="M3009" s="32" t="s">
        <v/>
      </c>
      <c r="N3009" s="32" t="s">
        <v/>
      </c>
      <!--$VAR_NUOVA_CELLA_PREZZI$-->
    </row>
    <row r="3010" spans="1:16" ht="10.5" customHeight="1" thickTop="1" thickBot="1">
      <c r="B3010" s="32" t="s">
        <v/>
      </c>
      <c r="C3010" s="23" t="s">
        <v/>
      </c>
      <c r="D3010" s="60" t="s">
        <v>16948</v>
      </c>
      <c r="E3010" s="65">
        <v>6.30</v>
      </c>
      <c r="F3010" s="66">
        <v/>
      </c>
      <c r="G3010" s="67">
        <v/>
      </c>
      <c r="H3010" s="68">
        <v/>
      </c>
      <c r="I3010" s="69">
        <f>ROUND(PRODUCT(E3010:H3010,-1),2)</f>
        <v>-6.30</v>
      </c>
      <c r="J3010" s="32">
        <v/>
      </c>
      <c r="K3010" s="32">
        <f/>
        <v/>
      </c>
      <c r="L3010" s="32" t="s">
        <v/>
      </c>
      <c r="M3010" s="32" t="s">
        <v>16955</v>
      </c>
      <c r="N3010" s="32" t="s">
        <v/>
      </c>
      <!--$VAR_NUOVA_CELLA_PREZZI$-->
    </row>
    <row r="3011" spans="1:16" ht="10.5" customHeight="1" thickTop="1" thickBot="1">
      <c r="B3011" s="32" t="s">
        <v/>
      </c>
      <c r="C3011" s="23" t="s">
        <v/>
      </c>
      <c r="D3011" s="60" t="s">
        <v>16956</v>
      </c>
      <c r="E3011" s="65">
        <v>7.41</v>
      </c>
      <c r="F3011" s="66">
        <v/>
      </c>
      <c r="G3011" s="67">
        <v/>
      </c>
      <c r="H3011" s="68">
        <v/>
      </c>
      <c r="I3011" s="69">
        <f>ROUND(PRODUCT(E3011:H3011,-1),2)</f>
        <v>-7.41</v>
      </c>
      <c r="J3011" s="32">
        <v/>
      </c>
      <c r="K3011" s="32">
        <f/>
        <v/>
      </c>
      <c r="L3011" s="32" t="s">
        <v/>
      </c>
      <c r="M3011" s="32" t="s">
        <v>16963</v>
      </c>
      <c r="N3011" s="32" t="s">
        <v/>
      </c>
      <!--$VAR_NUOVA_CELLA_PREZZI$-->
    </row>
    <row r="3012" spans="1:16" ht="10.5" customHeight="1" thickTop="1" thickBot="1">
      <c r="B3012" s="32" t="s">
        <v/>
      </c>
      <c r="C3012" s="23" t="s">
        <v/>
      </c>
      <c r="D3012" s="60" t="s">
        <v>16964</v>
      </c>
      <c r="E3012" s="65">
        <v>6.75</v>
      </c>
      <c r="F3012" s="66">
        <v/>
      </c>
      <c r="G3012" s="67">
        <v/>
      </c>
      <c r="H3012" s="68">
        <v/>
      </c>
      <c r="I3012" s="69">
        <f>ROUND(PRODUCT(E3012:H3012,-1),2)</f>
        <v>-6.75</v>
      </c>
      <c r="J3012" s="32">
        <v/>
      </c>
      <c r="K3012" s="32">
        <f/>
        <v/>
      </c>
      <c r="L3012" s="32" t="s">
        <v/>
      </c>
      <c r="M3012" s="32" t="s">
        <v>16971</v>
      </c>
      <c r="N3012" s="32" t="s">
        <v/>
      </c>
      <!--$VAR_NUOVA_CELLA_PREZZI$-->
    </row>
    <row r="3013" spans="1:16" ht="10.5" customHeight="1" thickTop="1" thickBot="1">
      <c r="B3013" s="32" t="s">
        <v/>
      </c>
      <c r="C3013" s="23" t="s">
        <v/>
      </c>
      <c r="D3013" s="60" t="s">
        <v>16972</v>
      </c>
      <c r="E3013" s="65">
        <v>8.80</v>
      </c>
      <c r="F3013" s="66">
        <v/>
      </c>
      <c r="G3013" s="67">
        <v/>
      </c>
      <c r="H3013" s="68">
        <v/>
      </c>
      <c r="I3013" s="69">
        <f>ROUND(PRODUCT(E3013:H3013,-1),2)</f>
        <v>-8.80</v>
      </c>
      <c r="J3013" s="32">
        <v/>
      </c>
      <c r="K3013" s="32">
        <f/>
        <v/>
      </c>
      <c r="L3013" s="32" t="s">
        <v/>
      </c>
      <c r="M3013" s="32" t="s">
        <v>16979</v>
      </c>
      <c r="N3013" s="32" t="s">
        <v/>
      </c>
      <!--$VAR_NUOVA_CELLA_PREZZI$-->
    </row>
    <row r="3014" spans="1:16" ht="10.5" customHeight="1" thickTop="1" thickBot="1">
      <c r="B3014" s="32" t="s">
        <v/>
      </c>
      <c r="C3014" s="23" t="s">
        <v/>
      </c>
      <c r="D3014" s="23" t="s">
        <v>16980</v>
      </c>
      <c r="E3014" s="32">
        <v/>
      </c>
      <c r="F3014" s="33">
        <v/>
      </c>
      <c r="G3014" s="34">
        <v/>
      </c>
      <c r="H3014" s="35">
        <v>0</v>
      </c>
      <c r="I3014" s="36">
        <f>ROUND(PRODUCT(E3014:H3014),2)</f>
        <v>0.00</v>
      </c>
      <c r="J3014" s="32">
        <v/>
      </c>
      <c r="K3014" s="32">
        <f/>
        <v/>
      </c>
      <c r="L3014" s="32" t="s">
        <v/>
      </c>
      <c r="M3014" s="32" t="s">
        <v/>
      </c>
      <c r="N3014" s="32" t="s">
        <v/>
      </c>
      <!--$VAR_NUOVA_CELLA_PREZZI$-->
    </row>
    <row r="3015" spans="1:16" ht="10.5" customHeight="1" thickTop="1" thickBot="1">
      <c r="B3015" s="32" t="s">
        <v/>
      </c>
      <c r="C3015" s="23" t="s">
        <v/>
      </c>
      <c r="D3015" s="23" t="s">
        <v>16987</v>
      </c>
      <c r="E3015" s="32">
        <v/>
      </c>
      <c r="F3015" s="33">
        <v/>
      </c>
      <c r="G3015" s="34">
        <v/>
      </c>
      <c r="H3015" s="35">
        <v/>
      </c>
      <c r="I3015" s="36">
        <f>ROUND(PRODUCT(E3015:H3015,10.86),2)</f>
        <v>10.86</v>
      </c>
      <c r="J3015" s="32">
        <v/>
      </c>
      <c r="K3015" s="32">
        <f/>
        <v/>
      </c>
      <c r="L3015" s="32" t="s">
        <v/>
      </c>
      <c r="M3015" s="32" t="s">
        <v/>
      </c>
      <c r="N3015" s="32" t="s">
        <v/>
      </c>
      <!--$VAR_NUOVA_CELLA_PREZZI$-->
    </row>
    <row r="3016" spans="1:16" ht="10.5" customHeight="1" thickTop="1" thickBot="1">
      <c r="B3016" s="32" t="s">
        <v/>
      </c>
      <c r="C3016" s="23" t="s">
        <v/>
      </c>
      <c r="D3016" s="23" t="s">
        <v>16994</v>
      </c>
      <c r="E3016" s="32">
        <v/>
      </c>
      <c r="F3016" s="33">
        <v/>
      </c>
      <c r="G3016" s="34">
        <v/>
      </c>
      <c r="H3016" s="35">
        <v>0</v>
      </c>
      <c r="I3016" s="36">
        <f>ROUND(PRODUCT(E3016:H3016),2)</f>
        <v>0.00</v>
      </c>
      <c r="J3016" s="32">
        <v/>
      </c>
      <c r="K3016" s="32">
        <f/>
        <v/>
      </c>
      <c r="L3016" s="32" t="s">
        <v/>
      </c>
      <c r="M3016" s="32" t="s">
        <v/>
      </c>
      <c r="N3016" s="32" t="s">
        <v/>
      </c>
      <!--$VAR_NUOVA_CELLA_PREZZI$-->
    </row>
    <row r="3017" spans="1:16" ht="10.5" customHeight="1" thickTop="1" thickBot="1">
      <c r="B3017" s="32" t="s">
        <v/>
      </c>
      <c r="C3017" s="23" t="s">
        <v/>
      </c>
      <c r="D3017" s="23" t="s">
        <v>17001</v>
      </c>
      <c r="E3017" s="32">
        <v/>
      </c>
      <c r="F3017" s="33">
        <v/>
      </c>
      <c r="G3017" s="34">
        <v/>
      </c>
      <c r="H3017" s="35">
        <v>0</v>
      </c>
      <c r="I3017" s="36">
        <f>ROUND(PRODUCT(E3017:H3017),2)</f>
        <v>0.00</v>
      </c>
      <c r="J3017" s="32">
        <v/>
      </c>
      <c r="K3017" s="32">
        <f/>
        <v/>
      </c>
      <c r="L3017" s="32" t="s">
        <v/>
      </c>
      <c r="M3017" s="32" t="s">
        <v/>
      </c>
      <c r="N3017" s="32" t="s">
        <v/>
      </c>
      <!--$VAR_NUOVA_CELLA_PREZZI$-->
    </row>
    <row r="3018" spans="1:16" ht="10.5" customHeight="1" thickTop="1" thickBot="1">
      <c r="B3018" s="32" t="s">
        <v/>
      </c>
      <c r="C3018" s="23" t="s">
        <v/>
      </c>
      <c r="D3018" s="23" t="s">
        <v>17008</v>
      </c>
      <c r="E3018" s="32">
        <v>2.00</v>
      </c>
      <c r="F3018" s="33">
        <v>0.38</v>
      </c>
      <c r="G3018" s="34">
        <v/>
      </c>
      <c r="H3018" s="35">
        <v>2.250</v>
      </c>
      <c r="I3018" s="36">
        <f>ROUND(PRODUCT(E3018:H3018),2)</f>
        <v>1.71</v>
      </c>
      <c r="J3018" s="32">
        <v/>
      </c>
      <c r="K3018" s="32">
        <f/>
        <v/>
      </c>
      <c r="L3018" s="32" t="s">
        <v/>
      </c>
      <c r="M3018" s="32" t="s">
        <v/>
      </c>
      <c r="N3018" s="32" t="s">
        <v/>
      </c>
      <!--$VAR_NUOVA_CELLA_PREZZI$-->
    </row>
    <row r="3019" spans="1:16" ht="10.5" customHeight="1" thickTop="1" thickBot="1">
      <c r="B3019" s="32" t="s">
        <v/>
      </c>
      <c r="C3019" s="23" t="s">
        <v/>
      </c>
      <c r="D3019" s="23" t="s">
        <v>17015</v>
      </c>
      <c r="E3019" s="32">
        <v/>
      </c>
      <c r="F3019" s="33">
        <v>0.34</v>
      </c>
      <c r="G3019" s="34">
        <v>1.220</v>
      </c>
      <c r="H3019" s="35">
        <v/>
      </c>
      <c r="I3019" s="36">
        <f>ROUND(PRODUCT(E3019:H3019),2)</f>
        <v>0.41</v>
      </c>
      <c r="J3019" s="32">
        <v/>
      </c>
      <c r="K3019" s="32">
        <f/>
        <v/>
      </c>
      <c r="L3019" s="32" t="s">
        <v/>
      </c>
      <c r="M3019" s="32" t="s">
        <v/>
      </c>
      <c r="N3019" s="32" t="s">
        <v/>
      </c>
      <!--$VAR_NUOVA_CELLA_PREZZI$-->
    </row>
    <row r="3020" spans="1:16" ht="10.5" customHeight="1" thickTop="1" thickBot="1">
      <c r="B3020" s="32" t="s">
        <v/>
      </c>
      <c r="C3020" s="23" t="s">
        <v/>
      </c>
      <c r="D3020" s="23" t="s">
        <v>17022</v>
      </c>
      <c r="E3020" s="32">
        <v>2.00</v>
      </c>
      <c r="F3020" s="33">
        <v>0.31</v>
      </c>
      <c r="G3020" s="34">
        <v/>
      </c>
      <c r="H3020" s="35">
        <v>2.000</v>
      </c>
      <c r="I3020" s="36">
        <f>ROUND(PRODUCT(E3020:H3020),2)</f>
        <v>1.24</v>
      </c>
      <c r="J3020" s="32">
        <v/>
      </c>
      <c r="K3020" s="32">
        <f/>
        <v/>
      </c>
      <c r="L3020" s="32" t="s">
        <v/>
      </c>
      <c r="M3020" s="32" t="s">
        <v/>
      </c>
      <c r="N3020" s="32" t="s">
        <v/>
      </c>
      <!--$VAR_NUOVA_CELLA_PREZZI$-->
    </row>
    <row r="3021" spans="1:16" ht="10.5" customHeight="1" thickTop="1" thickBot="1">
      <c r="B3021" s="32" t="s">
        <v/>
      </c>
      <c r="C3021" s="23" t="s">
        <v/>
      </c>
      <c r="D3021" s="23" t="s">
        <v>17029</v>
      </c>
      <c r="E3021" s="32">
        <v/>
      </c>
      <c r="F3021" s="33">
        <v>0.31</v>
      </c>
      <c r="G3021" s="34">
        <v>0.840</v>
      </c>
      <c r="H3021" s="35">
        <v/>
      </c>
      <c r="I3021" s="36">
        <f>ROUND(PRODUCT(E3021:H3021),2)</f>
        <v>0.26</v>
      </c>
      <c r="J3021" s="32">
        <v/>
      </c>
      <c r="K3021" s="32">
        <f/>
        <v/>
      </c>
      <c r="L3021" s="32" t="s">
        <v/>
      </c>
      <c r="M3021" s="32" t="s">
        <v/>
      </c>
      <c r="N3021" s="32" t="s">
        <v/>
      </c>
      <!--$VAR_NUOVA_CELLA_PREZZI$-->
    </row>
    <row r="3022" spans="1:16" ht="10.5" customHeight="1" thickTop="1" thickBot="1">
      <c r="B3022" s="32" t="s">
        <v/>
      </c>
      <c r="C3022" s="23" t="s">
        <v/>
      </c>
      <c r="D3022" s="23" t="s">
        <v>17036</v>
      </c>
      <c r="E3022" s="32">
        <v>2.00</v>
      </c>
      <c r="F3022" s="33">
        <v>0.49</v>
      </c>
      <c r="G3022" s="34">
        <v/>
      </c>
      <c r="H3022" s="35">
        <v>2.200</v>
      </c>
      <c r="I3022" s="36">
        <f>ROUND(PRODUCT(E3022:H3022),2)</f>
        <v>2.16</v>
      </c>
      <c r="J3022" s="32">
        <v/>
      </c>
      <c r="K3022" s="32">
        <f/>
        <v/>
      </c>
      <c r="L3022" s="32" t="s">
        <v/>
      </c>
      <c r="M3022" s="32" t="s">
        <v/>
      </c>
      <c r="N3022" s="32" t="s">
        <v/>
      </c>
      <!--$VAR_NUOVA_CELLA_PREZZI$-->
    </row>
    <row r="3023" spans="1:16" ht="10.5" customHeight="1" thickTop="1" thickBot="1">
      <c r="B3023" s="32" t="s">
        <v/>
      </c>
      <c r="C3023" s="23" t="s">
        <v/>
      </c>
      <c r="D3023" s="23" t="s">
        <v>17043</v>
      </c>
      <c r="E3023" s="32">
        <v/>
      </c>
      <c r="F3023" s="33">
        <v>0.49</v>
      </c>
      <c r="G3023" s="34">
        <v>1.090</v>
      </c>
      <c r="H3023" s="35">
        <v/>
      </c>
      <c r="I3023" s="36">
        <f>ROUND(PRODUCT(E3023:H3023),2)</f>
        <v>0.53</v>
      </c>
      <c r="J3023" s="32">
        <v/>
      </c>
      <c r="K3023" s="32">
        <f/>
        <v/>
      </c>
      <c r="L3023" s="32" t="s">
        <v/>
      </c>
      <c r="M3023" s="32" t="s">
        <v/>
      </c>
      <c r="N3023" s="32" t="s">
        <v/>
      </c>
      <!--$VAR_NUOVA_CELLA_PREZZI$-->
    </row>
    <row r="3024" spans="1:16" ht="10.5" customHeight="1" thickTop="1" thickBot="1">
      <c r="B3024" s="32" t="s">
        <v/>
      </c>
      <c r="C3024" s="23" t="s">
        <v/>
      </c>
      <c r="D3024" s="23" t="s">
        <v>17050</v>
      </c>
      <c r="E3024" s="32">
        <v>2.00</v>
      </c>
      <c r="F3024" s="33">
        <v>0.33</v>
      </c>
      <c r="G3024" s="34">
        <v/>
      </c>
      <c r="H3024" s="35">
        <v>1.900</v>
      </c>
      <c r="I3024" s="36">
        <f>ROUND(PRODUCT(E3024:H3024),2)</f>
        <v>1.25</v>
      </c>
      <c r="J3024" s="32">
        <v/>
      </c>
      <c r="K3024" s="32">
        <f/>
        <v/>
      </c>
      <c r="L3024" s="32" t="s">
        <v/>
      </c>
      <c r="M3024" s="32" t="s">
        <v/>
      </c>
      <c r="N3024" s="32" t="s">
        <v/>
      </c>
      <!--$VAR_NUOVA_CELLA_PREZZI$-->
    </row>
    <row r="3025" spans="1:16" ht="10.5" customHeight="1" thickTop="1" thickBot="1">
      <c r="B3025" s="32" t="s">
        <v/>
      </c>
      <c r="C3025" s="23" t="s">
        <v/>
      </c>
      <c r="D3025" s="23" t="s">
        <v>17057</v>
      </c>
      <c r="E3025" s="32">
        <v/>
      </c>
      <c r="F3025" s="33">
        <v>0.33</v>
      </c>
      <c r="G3025" s="34">
        <v>0.770</v>
      </c>
      <c r="H3025" s="35">
        <v/>
      </c>
      <c r="I3025" s="36">
        <f>ROUND(PRODUCT(E3025:H3025),2)</f>
        <v>0.25</v>
      </c>
      <c r="J3025" s="32">
        <v/>
      </c>
      <c r="K3025" s="32">
        <f/>
        <v/>
      </c>
      <c r="L3025" s="32" t="s">
        <v/>
      </c>
      <c r="M3025" s="32" t="s">
        <v/>
      </c>
      <c r="N3025" s="32" t="s">
        <v/>
      </c>
      <!--$VAR_NUOVA_CELLA_PREZZI$-->
    </row>
    <row r="3026" spans="1:16" ht="10.5" customHeight="1" thickTop="1" thickBot="1">
      <c r="B3026" s="32" t="s">
        <v/>
      </c>
      <c r="C3026" s="23" t="s">
        <v/>
      </c>
      <c r="D3026" s="23" t="s">
        <v>17064</v>
      </c>
      <c r="E3026" s="32">
        <v>2.00</v>
      </c>
      <c r="F3026" s="33">
        <v>0.33</v>
      </c>
      <c r="G3026" s="34">
        <v/>
      </c>
      <c r="H3026" s="35">
        <v>2.150</v>
      </c>
      <c r="I3026" s="36">
        <f>ROUND(PRODUCT(E3026:H3026),2)</f>
        <v>1.42</v>
      </c>
      <c r="J3026" s="32">
        <v/>
      </c>
      <c r="K3026" s="32">
        <f/>
        <v/>
      </c>
      <c r="L3026" s="32" t="s">
        <v/>
      </c>
      <c r="M3026" s="32" t="s">
        <v/>
      </c>
      <c r="N3026" s="32" t="s">
        <v/>
      </c>
      <!--$VAR_NUOVA_CELLA_PREZZI$-->
    </row>
    <row r="3027" spans="1:16" ht="10.5" customHeight="1" thickTop="1" thickBot="1">
      <c r="B3027" s="32" t="s">
        <v/>
      </c>
      <c r="C3027" s="23" t="s">
        <v/>
      </c>
      <c r="D3027" s="23" t="s">
        <v>17071</v>
      </c>
      <c r="E3027" s="32">
        <v/>
      </c>
      <c r="F3027" s="33">
        <v>0.33</v>
      </c>
      <c r="G3027" s="34">
        <v>1.120</v>
      </c>
      <c r="H3027" s="35">
        <v/>
      </c>
      <c r="I3027" s="36">
        <f>ROUND(PRODUCT(E3027:H3027),2)</f>
        <v>0.37</v>
      </c>
      <c r="J3027" s="32">
        <v/>
      </c>
      <c r="K3027" s="32">
        <f/>
        <v/>
      </c>
      <c r="L3027" s="32" t="s">
        <v/>
      </c>
      <c r="M3027" s="32" t="s">
        <v/>
      </c>
      <c r="N3027" s="32" t="s">
        <v/>
      </c>
      <!--$VAR_NUOVA_CELLA_PREZZI$-->
    </row>
    <row r="3028" spans="1:16" ht="10.5" customHeight="1" thickTop="1" thickBot="1">
      <c r="B3028" s="32" t="s">
        <v/>
      </c>
      <c r="C3028" s="23" t="s">
        <v/>
      </c>
      <c r="D3028" s="23" t="s">
        <v>17078</v>
      </c>
      <c r="E3028" s="32">
        <v>2.00</v>
      </c>
      <c r="F3028" s="33">
        <v>0.31</v>
      </c>
      <c r="G3028" s="34">
        <v/>
      </c>
      <c r="H3028" s="35">
        <v>1.230</v>
      </c>
      <c r="I3028" s="36">
        <f>ROUND(PRODUCT(E3028:H3028),2)</f>
        <v>0.76</v>
      </c>
      <c r="J3028" s="32">
        <v/>
      </c>
      <c r="K3028" s="32">
        <f/>
        <v/>
      </c>
      <c r="L3028" s="32" t="s">
        <v/>
      </c>
      <c r="M3028" s="32" t="s">
        <v/>
      </c>
      <c r="N3028" s="32" t="s">
        <v/>
      </c>
      <!--$VAR_NUOVA_CELLA_PREZZI$-->
    </row>
    <row r="3029" spans="1:16" ht="10.5" customHeight="1" thickTop="1" thickBot="1">
      <c r="B3029" s="32" t="s">
        <v/>
      </c>
      <c r="C3029" s="23" t="s">
        <v/>
      </c>
      <c r="D3029" s="23" t="s">
        <v>17085</v>
      </c>
      <c r="E3029" s="32">
        <v/>
      </c>
      <c r="F3029" s="33">
        <v>0.31</v>
      </c>
      <c r="G3029" s="34">
        <v>1.040</v>
      </c>
      <c r="H3029" s="35">
        <v/>
      </c>
      <c r="I3029" s="36">
        <f>ROUND(PRODUCT(E3029:H3029),2)</f>
        <v>0.32</v>
      </c>
      <c r="J3029" s="32">
        <v/>
      </c>
      <c r="K3029" s="32">
        <f/>
        <v/>
      </c>
      <c r="L3029" s="32" t="s">
        <v/>
      </c>
      <c r="M3029" s="32" t="s">
        <v/>
      </c>
      <c r="N3029" s="32" t="s">
        <v/>
      </c>
      <!--$VAR_NUOVA_CELLA_PREZZI$-->
    </row>
    <row r="3030" spans="1:16" ht="10.5" customHeight="1" thickTop="1" thickBot="1">
      <c r="B3030" s="32" t="s">
        <v/>
      </c>
      <c r="C3030" s="23" t="s">
        <v/>
      </c>
      <c r="D3030" s="23" t="s">
        <v>17092</v>
      </c>
      <c r="E3030" s="32">
        <v>2.00</v>
      </c>
      <c r="F3030" s="33">
        <v>0.31</v>
      </c>
      <c r="G3030" s="34">
        <v/>
      </c>
      <c r="H3030" s="35">
        <v>1.200</v>
      </c>
      <c r="I3030" s="36">
        <f>ROUND(PRODUCT(E3030:H3030),2)</f>
        <v>0.74</v>
      </c>
      <c r="J3030" s="32">
        <v/>
      </c>
      <c r="K3030" s="32">
        <f/>
        <v/>
      </c>
      <c r="L3030" s="32" t="s">
        <v/>
      </c>
      <c r="M3030" s="32" t="s">
        <v/>
      </c>
      <c r="N3030" s="32" t="s">
        <v/>
      </c>
      <!--$VAR_NUOVA_CELLA_PREZZI$-->
    </row>
    <row r="3031" spans="1:16" ht="10.5" customHeight="1" thickTop="1" thickBot="1">
      <c r="B3031" s="32" t="s">
        <v/>
      </c>
      <c r="C3031" s="23" t="s">
        <v/>
      </c>
      <c r="D3031" s="23" t="s">
        <v>17099</v>
      </c>
      <c r="E3031" s="32">
        <v/>
      </c>
      <c r="F3031" s="33">
        <v>0.31</v>
      </c>
      <c r="G3031" s="34">
        <v>1.090</v>
      </c>
      <c r="H3031" s="35">
        <v/>
      </c>
      <c r="I3031" s="36">
        <f>ROUND(PRODUCT(E3031:H3031),2)</f>
        <v>0.34</v>
      </c>
      <c r="J3031" s="32">
        <v/>
      </c>
      <c r="K3031" s="32">
        <f/>
        <v/>
      </c>
      <c r="L3031" s="32" t="s">
        <v/>
      </c>
      <c r="M3031" s="32" t="s">
        <v/>
      </c>
      <c r="N3031" s="32" t="s">
        <v/>
      </c>
      <!--$VAR_NUOVA_CELLA_PREZZI$-->
    </row>
    <row r="3032" spans="1:16" ht="10.5" customHeight="1" thickTop="1" thickBot="1">
      <c r="B3032" s="32" t="s">
        <v/>
      </c>
      <c r="C3032" s="23" t="s">
        <v/>
      </c>
      <c r="D3032" s="23" t="s">
        <v>17106</v>
      </c>
      <c r="E3032" s="32">
        <v>2.00</v>
      </c>
      <c r="F3032" s="33">
        <v>0.47</v>
      </c>
      <c r="G3032" s="34">
        <v/>
      </c>
      <c r="H3032" s="35">
        <v>1.930</v>
      </c>
      <c r="I3032" s="36">
        <f>ROUND(PRODUCT(E3032:H3032),2)</f>
        <v>1.81</v>
      </c>
      <c r="J3032" s="32">
        <v/>
      </c>
      <c r="K3032" s="32">
        <f/>
        <v/>
      </c>
      <c r="L3032" s="32" t="s">
        <v/>
      </c>
      <c r="M3032" s="32" t="s">
        <v/>
      </c>
      <c r="N3032" s="32" t="s">
        <v/>
      </c>
      <!--$VAR_NUOVA_CELLA_PREZZI$-->
    </row>
    <row r="3033" spans="1:16" ht="10.5" customHeight="1" thickTop="1" thickBot="1">
      <c r="B3033" s="32" t="s">
        <v/>
      </c>
      <c r="C3033" s="23" t="s">
        <v/>
      </c>
      <c r="D3033" s="23" t="s">
        <v>17113</v>
      </c>
      <c r="E3033" s="32">
        <v/>
      </c>
      <c r="F3033" s="33">
        <v>0.47</v>
      </c>
      <c r="G3033" s="34">
        <v>1.380</v>
      </c>
      <c r="H3033" s="35">
        <v/>
      </c>
      <c r="I3033" s="36">
        <f>ROUND(PRODUCT(E3033:H3033),2)</f>
        <v>0.65</v>
      </c>
      <c r="J3033" s="32">
        <v/>
      </c>
      <c r="K3033" s="32">
        <f/>
        <v/>
      </c>
      <c r="L3033" s="32" t="s">
        <v/>
      </c>
      <c r="M3033" s="32" t="s">
        <v/>
      </c>
      <c r="N3033" s="32" t="s">
        <v/>
      </c>
      <!--$VAR_NUOVA_CELLA_PREZZI$-->
    </row>
    <row r="3034" spans="1:16" ht="10.5" customHeight="1" thickTop="1" thickBot="1">
      <c r="B3034" s="32" t="s">
        <v/>
      </c>
      <c r="C3034" s="23" t="s">
        <v/>
      </c>
      <c r="D3034" s="23" t="s">
        <v>17120</v>
      </c>
      <c r="E3034" s="32">
        <v>2.00</v>
      </c>
      <c r="F3034" s="33">
        <v>0.46</v>
      </c>
      <c r="G3034" s="34">
        <v/>
      </c>
      <c r="H3034" s="35">
        <v>1.900</v>
      </c>
      <c r="I3034" s="36">
        <f>ROUND(PRODUCT(E3034:H3034),2)</f>
        <v>1.75</v>
      </c>
      <c r="J3034" s="32">
        <v/>
      </c>
      <c r="K3034" s="32">
        <f/>
        <v/>
      </c>
      <c r="L3034" s="32" t="s">
        <v/>
      </c>
      <c r="M3034" s="32" t="s">
        <v/>
      </c>
      <c r="N3034" s="32" t="s">
        <v/>
      </c>
      <!--$VAR_NUOVA_CELLA_PREZZI$-->
    </row>
    <row r="3035" spans="1:16" ht="10.5" customHeight="1" thickTop="1" thickBot="1">
      <c r="B3035" s="32" t="s">
        <v/>
      </c>
      <c r="C3035" s="23" t="s">
        <v/>
      </c>
      <c r="D3035" s="23" t="s">
        <v>17127</v>
      </c>
      <c r="E3035" s="32">
        <v/>
      </c>
      <c r="F3035" s="33">
        <v>0.46</v>
      </c>
      <c r="G3035" s="34">
        <v>0.930</v>
      </c>
      <c r="H3035" s="35">
        <v/>
      </c>
      <c r="I3035" s="36">
        <f>ROUND(PRODUCT(E3035:H3035),2)</f>
        <v>0.43</v>
      </c>
      <c r="J3035" s="32">
        <v/>
      </c>
      <c r="K3035" s="32">
        <f/>
        <v/>
      </c>
      <c r="L3035" s="32" t="s">
        <v/>
      </c>
      <c r="M3035" s="32" t="s">
        <v/>
      </c>
      <c r="N3035" s="32" t="s">
        <v/>
      </c>
      <!--$VAR_NUOVA_CELLA_PREZZI$-->
    </row>
    <row r="3036" spans="1:16" ht="10.5" customHeight="1" thickTop="1" thickBot="1">
      <c r="B3036" s="32" t="s">
        <v/>
      </c>
      <c r="C3036" s="23" t="s">
        <v/>
      </c>
      <c r="D3036" s="23" t="s">
        <v>17134</v>
      </c>
      <c r="E3036" s="32">
        <v>2.00</v>
      </c>
      <c r="F3036" s="33">
        <v>0.49</v>
      </c>
      <c r="G3036" s="34">
        <v/>
      </c>
      <c r="H3036" s="35">
        <v>1.900</v>
      </c>
      <c r="I3036" s="36">
        <f>ROUND(PRODUCT(E3036:H3036),2)</f>
        <v>1.86</v>
      </c>
      <c r="J3036" s="32">
        <v/>
      </c>
      <c r="K3036" s="32">
        <f/>
        <v/>
      </c>
      <c r="L3036" s="32" t="s">
        <v/>
      </c>
      <c r="M3036" s="32" t="s">
        <v/>
      </c>
      <c r="N3036" s="32" t="s">
        <v/>
      </c>
      <!--$VAR_NUOVA_CELLA_PREZZI$-->
    </row>
    <row r="3037" spans="1:16" ht="10.5" customHeight="1" thickTop="1" thickBot="1">
      <c r="B3037" s="32" t="s">
        <v/>
      </c>
      <c r="C3037" s="23" t="s">
        <v/>
      </c>
      <c r="D3037" s="23" t="s">
        <v>17141</v>
      </c>
      <c r="E3037" s="32">
        <v/>
      </c>
      <c r="F3037" s="33">
        <v>0.49</v>
      </c>
      <c r="G3037" s="34">
        <v>0.880</v>
      </c>
      <c r="H3037" s="35">
        <v/>
      </c>
      <c r="I3037" s="36">
        <f>ROUND(PRODUCT(E3037:H3037),2)</f>
        <v>0.43</v>
      </c>
      <c r="J3037" s="32">
        <v/>
      </c>
      <c r="K3037" s="32">
        <f/>
        <v/>
      </c>
      <c r="L3037" s="32" t="s">
        <v/>
      </c>
      <c r="M3037" s="32" t="s">
        <v/>
      </c>
      <c r="N3037" s="32" t="s">
        <v/>
      </c>
      <!--$VAR_NUOVA_CELLA_PREZZI$-->
    </row>
    <row r="3038" spans="1:16" ht="10.5" customHeight="1" thickTop="1" thickBot="1">
      <c r="B3038" s="32" t="s">
        <v/>
      </c>
      <c r="C3038" s="23" t="s">
        <v/>
      </c>
      <c r="D3038" s="23" t="s">
        <v>17148</v>
      </c>
      <c r="E3038" s="32">
        <v>2.00</v>
      </c>
      <c r="F3038" s="33">
        <v>0.40</v>
      </c>
      <c r="G3038" s="34">
        <v/>
      </c>
      <c r="H3038" s="35">
        <v>2.130</v>
      </c>
      <c r="I3038" s="36">
        <f>ROUND(PRODUCT(E3038:H3038),2)</f>
        <v>1.70</v>
      </c>
      <c r="J3038" s="32">
        <v/>
      </c>
      <c r="K3038" s="32">
        <f/>
        <v/>
      </c>
      <c r="L3038" s="32" t="s">
        <v/>
      </c>
      <c r="M3038" s="32" t="s">
        <v/>
      </c>
      <c r="N3038" s="32" t="s">
        <v/>
      </c>
      <!--$VAR_NUOVA_CELLA_PREZZI$-->
    </row>
    <row r="3039" spans="1:16" ht="10.5" customHeight="1" thickTop="1" thickBot="1">
      <c r="B3039" s="32" t="s">
        <v/>
      </c>
      <c r="C3039" s="23" t="s">
        <v/>
      </c>
      <c r="D3039" s="23" t="s">
        <v>17155</v>
      </c>
      <c r="E3039" s="32">
        <v/>
      </c>
      <c r="F3039" s="33">
        <v>0.40</v>
      </c>
      <c r="G3039" s="34">
        <v>1.540</v>
      </c>
      <c r="H3039" s="35">
        <v/>
      </c>
      <c r="I3039" s="36">
        <f>ROUND(PRODUCT(E3039:H3039),2)</f>
        <v>0.62</v>
      </c>
      <c r="J3039" s="32">
        <v/>
      </c>
      <c r="K3039" s="32">
        <f/>
        <v/>
      </c>
      <c r="L3039" s="32" t="s">
        <v/>
      </c>
      <c r="M3039" s="32" t="s">
        <v/>
      </c>
      <c r="N3039" s="32" t="s">
        <v/>
      </c>
      <!--$VAR_NUOVA_CELLA_PREZZI$-->
    </row>
    <row r="3040" spans="1:16" ht="10.5" customHeight="1" thickTop="1" thickBot="1">
      <c r="B3040" s="32" t="s">
        <v/>
      </c>
      <c r="C3040" s="23" t="s">
        <v/>
      </c>
      <c r="D3040" s="23" t="s">
        <v>17162</v>
      </c>
      <c r="E3040" s="32">
        <v>2.00</v>
      </c>
      <c r="F3040" s="33">
        <v>0.17</v>
      </c>
      <c r="G3040" s="34">
        <v/>
      </c>
      <c r="H3040" s="35">
        <v>0.760</v>
      </c>
      <c r="I3040" s="36">
        <f>ROUND(PRODUCT(E3040:H3040),2)</f>
        <v>0.26</v>
      </c>
      <c r="J3040" s="32">
        <v/>
      </c>
      <c r="K3040" s="32">
        <f/>
        <v/>
      </c>
      <c r="L3040" s="32" t="s">
        <v/>
      </c>
      <c r="M3040" s="32" t="s">
        <v/>
      </c>
      <c r="N3040" s="32" t="s">
        <v/>
      </c>
      <!--$VAR_NUOVA_CELLA_PREZZI$-->
    </row>
    <row r="3041" spans="1:16" ht="10.5" customHeight="1" thickTop="1" thickBot="1">
      <c r="B3041" s="32" t="s">
        <v/>
      </c>
      <c r="C3041" s="23" t="s">
        <v/>
      </c>
      <c r="D3041" s="23" t="s">
        <v>17169</v>
      </c>
      <c r="E3041" s="32">
        <v/>
      </c>
      <c r="F3041" s="33">
        <v>0.17</v>
      </c>
      <c r="G3041" s="34">
        <v>0.600</v>
      </c>
      <c r="H3041" s="35">
        <v/>
      </c>
      <c r="I3041" s="36">
        <f>ROUND(PRODUCT(E3041:H3041),2)</f>
        <v>0.10</v>
      </c>
      <c r="J3041" s="32">
        <v/>
      </c>
      <c r="K3041" s="32">
        <f/>
        <v/>
      </c>
      <c r="L3041" s="32" t="s">
        <v/>
      </c>
      <c r="M3041" s="32" t="s">
        <v/>
      </c>
      <c r="N3041" s="32" t="s">
        <v/>
      </c>
      <!--$VAR_NUOVA_CELLA_PREZZI$-->
    </row>
    <row r="3042" spans="1:16" ht="10.5" customHeight="1" thickTop="1" thickBot="1">
      <c r="B3042" s="32" t="s">
        <v/>
      </c>
      <c r="C3042" s="23" t="s">
        <v/>
      </c>
      <c r="D3042" s="23" t="s">
        <v>17176</v>
      </c>
      <c r="E3042" s="32">
        <v>4.00</v>
      </c>
      <c r="F3042" s="33">
        <v>0.27</v>
      </c>
      <c r="G3042" s="34">
        <v/>
      </c>
      <c r="H3042" s="35">
        <v>1.920</v>
      </c>
      <c r="I3042" s="36">
        <f>ROUND(PRODUCT(E3042:H3042),2)</f>
        <v>2.07</v>
      </c>
      <c r="J3042" s="32">
        <v/>
      </c>
      <c r="K3042" s="32">
        <f/>
        <v/>
      </c>
      <c r="L3042" s="32" t="s">
        <v/>
      </c>
      <c r="M3042" s="32" t="s">
        <v/>
      </c>
      <c r="N3042" s="32" t="s">
        <v/>
      </c>
      <!--$VAR_NUOVA_CELLA_PREZZI$-->
    </row>
    <row r="3043" spans="1:16" ht="10.5" customHeight="1" thickTop="1" thickBot="1">
      <c r="B3043" s="32" t="s">
        <v/>
      </c>
      <c r="C3043" s="23" t="s">
        <v/>
      </c>
      <c r="D3043" s="23" t="s">
        <v>17183</v>
      </c>
      <c r="E3043" s="32">
        <v>2.00</v>
      </c>
      <c r="F3043" s="33">
        <v>0.27</v>
      </c>
      <c r="G3043" s="34">
        <v>1.245</v>
      </c>
      <c r="H3043" s="35">
        <v/>
      </c>
      <c r="I3043" s="36">
        <f>ROUND(PRODUCT(E3043:H3043),2)</f>
        <v>0.67</v>
      </c>
      <c r="J3043" s="32">
        <v/>
      </c>
      <c r="K3043" s="32">
        <f/>
        <v/>
      </c>
      <c r="L3043" s="32" t="s">
        <v/>
      </c>
      <c r="M3043" s="32" t="s">
        <v/>
      </c>
      <c r="N3043" s="32" t="s">
        <v/>
      </c>
      <!--$VAR_NUOVA_CELLA_PREZZI$-->
    </row>
    <row r="3044" spans="1:16" ht="10.5" customHeight="1" thickTop="1" thickBot="1">
      <c r="B3044" s="32" t="s">
        <v/>
      </c>
      <c r="C3044" s="23" t="s">
        <v/>
      </c>
      <c r="D3044" s="23" t="s">
        <v>17190</v>
      </c>
      <c r="E3044" s="32">
        <v>2.00</v>
      </c>
      <c r="F3044" s="33">
        <v>0.31</v>
      </c>
      <c r="G3044" s="34">
        <v/>
      </c>
      <c r="H3044" s="35">
        <v>2.040</v>
      </c>
      <c r="I3044" s="36">
        <f>ROUND(PRODUCT(E3044:H3044),2)</f>
        <v>1.26</v>
      </c>
      <c r="J3044" s="32">
        <v/>
      </c>
      <c r="K3044" s="32">
        <f/>
        <v/>
      </c>
      <c r="L3044" s="32" t="s">
        <v/>
      </c>
      <c r="M3044" s="32" t="s">
        <v/>
      </c>
      <c r="N3044" s="32" t="s">
        <v/>
      </c>
      <!--$VAR_NUOVA_CELLA_PREZZI$-->
    </row>
    <row r="3045" spans="1:16" ht="10.5" customHeight="1" thickTop="1" thickBot="1">
      <c r="B3045" s="32" t="s">
        <v/>
      </c>
      <c r="C3045" s="23" t="s">
        <v/>
      </c>
      <c r="D3045" s="23" t="s">
        <v>17197</v>
      </c>
      <c r="E3045" s="32">
        <v/>
      </c>
      <c r="F3045" s="33">
        <v>0.31</v>
      </c>
      <c r="G3045" s="34">
        <v>1.460</v>
      </c>
      <c r="H3045" s="35">
        <v/>
      </c>
      <c r="I3045" s="36">
        <f>ROUND(PRODUCT(E3045:H3045),2)</f>
        <v>0.45</v>
      </c>
      <c r="J3045" s="32">
        <v/>
      </c>
      <c r="K3045" s="32">
        <f/>
        <v/>
      </c>
      <c r="L3045" s="32" t="s">
        <v/>
      </c>
      <c r="M3045" s="32" t="s">
        <v/>
      </c>
      <c r="N3045" s="32" t="s">
        <v/>
      </c>
      <!--$VAR_NUOVA_CELLA_PREZZI$-->
    </row>
    <row r="3046" spans="1:16" ht="10.5" customHeight="1" thickTop="1" thickBot="1">
      <c r="B3046" s="32" t="s">
        <v/>
      </c>
      <c r="C3046" s="23" t="s">
        <v/>
      </c>
      <c r="D3046" s="23" t="s">
        <v>17204</v>
      </c>
      <c r="E3046" s="32">
        <v/>
      </c>
      <c r="F3046" s="33">
        <v>0.53</v>
      </c>
      <c r="G3046" s="34">
        <v>8.750</v>
      </c>
      <c r="H3046" s="35">
        <v/>
      </c>
      <c r="I3046" s="36">
        <f>ROUND(PRODUCT(E3046:H3046),2)</f>
        <v>4.64</v>
      </c>
      <c r="J3046" s="32">
        <v/>
      </c>
      <c r="K3046" s="32">
        <f/>
        <v/>
      </c>
      <c r="L3046" s="32" t="s">
        <v/>
      </c>
      <c r="M3046" s="32" t="s">
        <v/>
      </c>
      <c r="N3046" s="32" t="s">
        <v/>
      </c>
      <!--$VAR_NUOVA_CELLA_PREZZI$-->
    </row>
    <row r="3047" spans="1:16" ht="10.5" customHeight="1" thickTop="1" thickBot="1">
      <c r="B3047" s="32" t="s">
        <v/>
      </c>
      <c r="C3047" s="23" t="s">
        <v/>
      </c>
      <c r="D3047" s="23" t="s">
        <v>17211</v>
      </c>
      <c r="E3047" s="32">
        <v>4.00</v>
      </c>
      <c r="F3047" s="33">
        <v>0.37</v>
      </c>
      <c r="G3047" s="34">
        <v/>
      </c>
      <c r="H3047" s="35">
        <v>2.130</v>
      </c>
      <c r="I3047" s="36">
        <f>ROUND(PRODUCT(E3047:H3047),2)</f>
        <v>3.15</v>
      </c>
      <c r="J3047" s="32">
        <v/>
      </c>
      <c r="K3047" s="32">
        <f/>
        <v/>
      </c>
      <c r="L3047" s="32" t="s">
        <v/>
      </c>
      <c r="M3047" s="32" t="s">
        <v/>
      </c>
      <c r="N3047" s="32" t="s">
        <v/>
      </c>
      <!--$VAR_NUOVA_CELLA_PREZZI$-->
    </row>
    <row r="3048" spans="1:16" ht="10.5" customHeight="1" thickTop="1" thickBot="1">
      <c r="B3048" s="32" t="s">
        <v/>
      </c>
      <c r="C3048" s="23" t="s">
        <v/>
      </c>
      <c r="D3048" s="23" t="s">
        <v>17218</v>
      </c>
      <c r="E3048" s="32">
        <v/>
      </c>
      <c r="F3048" s="33">
        <v>0.37</v>
      </c>
      <c r="G3048" s="34">
        <v>1.880</v>
      </c>
      <c r="H3048" s="35">
        <v/>
      </c>
      <c r="I3048" s="36">
        <f>ROUND(PRODUCT(E3048:H3048),2)</f>
        <v>0.70</v>
      </c>
      <c r="J3048" s="32">
        <v/>
      </c>
      <c r="K3048" s="32">
        <f/>
        <v/>
      </c>
      <c r="L3048" s="32" t="s">
        <v/>
      </c>
      <c r="M3048" s="32" t="s">
        <v/>
      </c>
      <c r="N3048" s="32" t="s">
        <v/>
      </c>
      <!--$VAR_NUOVA_CELLA_PREZZI$-->
    </row>
    <row r="3049" spans="1:16" ht="10.5" customHeight="1" thickTop="1" thickBot="1">
      <c r="B3049" s="32" t="s">
        <v/>
      </c>
      <c r="C3049" s="23" t="s">
        <v/>
      </c>
      <c r="D3049" s="23" t="s">
        <v>17225</v>
      </c>
      <c r="E3049" s="32">
        <v/>
      </c>
      <c r="F3049" s="33">
        <v>0.45</v>
      </c>
      <c r="G3049" s="34">
        <v>8.750</v>
      </c>
      <c r="H3049" s="35">
        <v/>
      </c>
      <c r="I3049" s="36">
        <f>ROUND(PRODUCT(E3049:H3049),2)</f>
        <v>3.94</v>
      </c>
      <c r="J3049" s="32">
        <v/>
      </c>
      <c r="K3049" s="32">
        <f/>
        <v/>
      </c>
      <c r="L3049" s="32" t="s">
        <v/>
      </c>
      <c r="M3049" s="32" t="s">
        <v/>
      </c>
      <c r="N3049" s="32" t="s">
        <v/>
      </c>
      <!--$VAR_NUOVA_CELLA_PREZZI$-->
    </row>
    <row r="3050" spans="1:16" ht="10.5" customHeight="1" thickTop="1" thickBot="1">
      <c r="B3050" s="32" t="s">
        <v/>
      </c>
      <c r="C3050" s="23" t="s">
        <v/>
      </c>
      <c r="D3050" s="23" t="s">
        <v>17232</v>
      </c>
      <c r="E3050" s="32">
        <v>2.00</v>
      </c>
      <c r="F3050" s="33">
        <v>0.48</v>
      </c>
      <c r="G3050" s="34">
        <v/>
      </c>
      <c r="H3050" s="35">
        <v>2.070</v>
      </c>
      <c r="I3050" s="36">
        <f>ROUND(PRODUCT(E3050:H3050),2)</f>
        <v>1.99</v>
      </c>
      <c r="J3050" s="32">
        <v/>
      </c>
      <c r="K3050" s="32">
        <f/>
        <v/>
      </c>
      <c r="L3050" s="32" t="s">
        <v/>
      </c>
      <c r="M3050" s="32" t="s">
        <v/>
      </c>
      <c r="N3050" s="32" t="s">
        <v/>
      </c>
      <!--$VAR_NUOVA_CELLA_PREZZI$-->
    </row>
    <row r="3051" spans="1:16" ht="10.5" customHeight="1" thickTop="1" thickBot="1">
      <c r="B3051" s="32" t="s">
        <v/>
      </c>
      <c r="C3051" s="23" t="s">
        <v/>
      </c>
      <c r="D3051" s="23" t="s">
        <v>17239</v>
      </c>
      <c r="E3051" s="32">
        <v/>
      </c>
      <c r="F3051" s="33">
        <v>0.48</v>
      </c>
      <c r="G3051" s="34">
        <v>1.060</v>
      </c>
      <c r="H3051" s="35">
        <v/>
      </c>
      <c r="I3051" s="36">
        <f>ROUND(PRODUCT(E3051:H3051),2)</f>
        <v>0.51</v>
      </c>
      <c r="J3051" s="32">
        <v/>
      </c>
      <c r="K3051" s="32">
        <f/>
        <v/>
      </c>
      <c r="L3051" s="32" t="s">
        <v/>
      </c>
      <c r="M3051" s="32" t="s">
        <v/>
      </c>
      <c r="N3051" s="32" t="s">
        <v/>
      </c>
      <!--$VAR_NUOVA_CELLA_PREZZI$-->
    </row>
    <row r="3052" spans="1:16" ht="10.5" customHeight="1" thickTop="1" thickBot="1">
      <c r="B3052" s="32" t="s">
        <v/>
      </c>
      <c r="C3052" s="23" t="s">
        <v/>
      </c>
      <c r="D3052" s="23" t="s">
        <v>17246</v>
      </c>
      <c r="E3052" s="32">
        <v>2.00</v>
      </c>
      <c r="F3052" s="33">
        <v>0.30</v>
      </c>
      <c r="G3052" s="34">
        <v/>
      </c>
      <c r="H3052" s="35">
        <v>2.150</v>
      </c>
      <c r="I3052" s="36">
        <f>ROUND(PRODUCT(E3052:H3052),2)</f>
        <v>1.29</v>
      </c>
      <c r="J3052" s="32">
        <v/>
      </c>
      <c r="K3052" s="32">
        <f/>
        <v/>
      </c>
      <c r="L3052" s="32" t="s">
        <v/>
      </c>
      <c r="M3052" s="32" t="s">
        <v/>
      </c>
      <c r="N3052" s="32" t="s">
        <v/>
      </c>
      <!--$VAR_NUOVA_CELLA_PREZZI$-->
    </row>
    <row r="3053" spans="1:16" ht="10.5" customHeight="1" thickTop="1" thickBot="1">
      <c r="B3053" s="32" t="s">
        <v/>
      </c>
      <c r="C3053" s="23" t="s">
        <v/>
      </c>
      <c r="D3053" s="23" t="s">
        <v>17253</v>
      </c>
      <c r="E3053" s="32">
        <v/>
      </c>
      <c r="F3053" s="33">
        <v>0.30</v>
      </c>
      <c r="G3053" s="34">
        <v>1.390</v>
      </c>
      <c r="H3053" s="35">
        <v/>
      </c>
      <c r="I3053" s="36">
        <f>ROUND(PRODUCT(E3053:H3053),2)</f>
        <v>0.42</v>
      </c>
      <c r="J3053" s="32">
        <v/>
      </c>
      <c r="K3053" s="32">
        <f/>
        <v/>
      </c>
      <c r="L3053" s="32" t="s">
        <v/>
      </c>
      <c r="M3053" s="32" t="s">
        <v/>
      </c>
      <c r="N3053" s="32" t="s">
        <v/>
      </c>
      <!--$VAR_NUOVA_CELLA_PREZZI$-->
    </row>
    <row r="3054" spans="1:16" ht="10.5" customHeight="1" thickTop="1" thickBot="1">
      <c r="B3054" s="32" t="s">
        <v/>
      </c>
      <c r="C3054" s="23" t="s">
        <v/>
      </c>
      <c r="D3054" s="23" t="s">
        <v>17260</v>
      </c>
      <c r="E3054" s="32">
        <v>2.00</v>
      </c>
      <c r="F3054" s="33">
        <v>0.47</v>
      </c>
      <c r="G3054" s="34">
        <v/>
      </c>
      <c r="H3054" s="35">
        <v>2.850</v>
      </c>
      <c r="I3054" s="36">
        <f>ROUND(PRODUCT(E3054:H3054),2)</f>
        <v>2.68</v>
      </c>
      <c r="J3054" s="32">
        <v/>
      </c>
      <c r="K3054" s="32">
        <f/>
        <v/>
      </c>
      <c r="L3054" s="32" t="s">
        <v/>
      </c>
      <c r="M3054" s="32" t="s">
        <v/>
      </c>
      <c r="N3054" s="32" t="s">
        <v/>
      </c>
      <!--$VAR_NUOVA_CELLA_PREZZI$-->
    </row>
    <row r="3055" spans="1:16" ht="10.5" customHeight="1" thickTop="1" thickBot="1">
      <c r="B3055" s="32" t="s">
        <v/>
      </c>
      <c r="C3055" s="23" t="s">
        <v/>
      </c>
      <c r="D3055" s="23" t="s">
        <v>17267</v>
      </c>
      <c r="E3055" s="32">
        <v/>
      </c>
      <c r="F3055" s="33">
        <v>0.47</v>
      </c>
      <c r="G3055" s="34">
        <v>1.790</v>
      </c>
      <c r="H3055" s="35">
        <v/>
      </c>
      <c r="I3055" s="36">
        <f>ROUND(PRODUCT(E3055:H3055),2)</f>
        <v>0.84</v>
      </c>
      <c r="J3055" s="32">
        <v/>
      </c>
      <c r="K3055" s="32">
        <f/>
        <v/>
      </c>
      <c r="L3055" s="32" t="s">
        <v/>
      </c>
      <c r="M3055" s="32" t="s">
        <v/>
      </c>
      <c r="N3055" s="32" t="s">
        <v/>
      </c>
      <!--$VAR_NUOVA_CELLA_PREZZI$-->
    </row>
    <row r="3056" spans="1:16" ht="10.5" customHeight="1" thickTop="1" thickBot="1">
      <c r="B3056" s="32" t="s">
        <v/>
      </c>
      <c r="C3056" s="23" t="s">
        <v/>
      </c>
      <c r="D3056" s="23" t="s">
        <v>17274</v>
      </c>
      <c r="E3056" s="32">
        <v>2.00</v>
      </c>
      <c r="F3056" s="33">
        <v>0.32</v>
      </c>
      <c r="G3056" s="34">
        <v/>
      </c>
      <c r="H3056" s="35">
        <v>2.000</v>
      </c>
      <c r="I3056" s="36">
        <f>ROUND(PRODUCT(E3056:H3056),2)</f>
        <v>1.28</v>
      </c>
      <c r="J3056" s="32">
        <v/>
      </c>
      <c r="K3056" s="32">
        <f/>
        <v/>
      </c>
      <c r="L3056" s="32" t="s">
        <v/>
      </c>
      <c r="M3056" s="32" t="s">
        <v/>
      </c>
      <c r="N3056" s="32" t="s">
        <v/>
      </c>
      <!--$VAR_NUOVA_CELLA_PREZZI$-->
    </row>
    <row r="3057" spans="1:16" ht="10.5" customHeight="1" thickTop="1" thickBot="1">
      <c r="B3057" s="32" t="s">
        <v/>
      </c>
      <c r="C3057" s="23" t="s">
        <v/>
      </c>
      <c r="D3057" s="23" t="s">
        <v>17281</v>
      </c>
      <c r="E3057" s="32">
        <v/>
      </c>
      <c r="F3057" s="33">
        <v>0.32</v>
      </c>
      <c r="G3057" s="34">
        <v>0.750</v>
      </c>
      <c r="H3057" s="35">
        <v>2.000</v>
      </c>
      <c r="I3057" s="36">
        <f>ROUND(PRODUCT(E3057:H3057),2)</f>
        <v>0.48</v>
      </c>
      <c r="J3057" s="32">
        <v/>
      </c>
      <c r="K3057" s="32">
        <f/>
        <v/>
      </c>
      <c r="L3057" s="32" t="s">
        <v/>
      </c>
      <c r="M3057" s="32" t="s">
        <v/>
      </c>
      <c r="N3057" s="32" t="s">
        <v/>
      </c>
      <!--$VAR_NUOVA_CELLA_PREZZI$-->
    </row>
    <row r="3058" spans="1:16" ht="10.5" customHeight="1" thickTop="1" thickBot="1">
      <c r="B3058" s="32" t="s">
        <v/>
      </c>
      <c r="C3058" s="23" t="s">
        <v/>
      </c>
      <c r="D3058" s="23" t="s">
        <v>17288</v>
      </c>
      <c r="E3058" s="32">
        <v>2.00</v>
      </c>
      <c r="F3058" s="33">
        <v>0.31</v>
      </c>
      <c r="G3058" s="34">
        <v/>
      </c>
      <c r="H3058" s="35">
        <v>2.100</v>
      </c>
      <c r="I3058" s="36">
        <f>ROUND(PRODUCT(E3058:H3058),2)</f>
        <v>1.30</v>
      </c>
      <c r="J3058" s="32">
        <v/>
      </c>
      <c r="K3058" s="32">
        <f/>
        <v/>
      </c>
      <c r="L3058" s="32" t="s">
        <v/>
      </c>
      <c r="M3058" s="32" t="s">
        <v/>
      </c>
      <c r="N3058" s="32" t="s">
        <v/>
      </c>
      <!--$VAR_NUOVA_CELLA_PREZZI$-->
    </row>
    <row r="3059" spans="1:16" ht="10.5" customHeight="1" thickTop="1" thickBot="1">
      <c r="B3059" s="32" t="s">
        <v/>
      </c>
      <c r="C3059" s="23" t="s">
        <v/>
      </c>
      <c r="D3059" s="23" t="s">
        <v>17295</v>
      </c>
      <c r="E3059" s="32">
        <v/>
      </c>
      <c r="F3059" s="33">
        <v>0.31</v>
      </c>
      <c r="G3059" s="34">
        <v>1.120</v>
      </c>
      <c r="H3059" s="35">
        <v/>
      </c>
      <c r="I3059" s="36">
        <f>ROUND(PRODUCT(E3059:H3059),2)</f>
        <v>0.35</v>
      </c>
      <c r="J3059" s="32">
        <v/>
      </c>
      <c r="K3059" s="32">
        <f/>
        <v/>
      </c>
      <c r="L3059" s="32" t="s">
        <v/>
      </c>
      <c r="M3059" s="32" t="s">
        <v/>
      </c>
      <c r="N3059" s="32" t="s">
        <v/>
      </c>
      <!--$VAR_NUOVA_CELLA_PREZZI$-->
    </row>
    <row r="3060" spans="1:16" ht="10.5" customHeight="1" thickTop="1" thickBot="1">
      <c r="B3060" s="32" t="s">
        <v/>
      </c>
      <c r="C3060" s="23" t="s">
        <v/>
      </c>
      <c r="D3060" s="23" t="s">
        <v>17302</v>
      </c>
      <c r="E3060" s="32">
        <v>2.00</v>
      </c>
      <c r="F3060" s="33">
        <v>0.48</v>
      </c>
      <c r="G3060" s="34">
        <v/>
      </c>
      <c r="H3060" s="35">
        <v>1.900</v>
      </c>
      <c r="I3060" s="36">
        <f>ROUND(PRODUCT(E3060:H3060),2)</f>
        <v>1.82</v>
      </c>
      <c r="J3060" s="32">
        <v/>
      </c>
      <c r="K3060" s="32">
        <f/>
        <v/>
      </c>
      <c r="L3060" s="32" t="s">
        <v/>
      </c>
      <c r="M3060" s="32" t="s">
        <v/>
      </c>
      <c r="N3060" s="32" t="s">
        <v/>
      </c>
      <!--$VAR_NUOVA_CELLA_PREZZI$-->
    </row>
    <row r="3061" spans="1:16" ht="10.5" customHeight="1" thickTop="1" thickBot="1">
      <c r="B3061" s="32" t="s">
        <v/>
      </c>
      <c r="C3061" s="23" t="s">
        <v/>
      </c>
      <c r="D3061" s="23" t="s">
        <v>17309</v>
      </c>
      <c r="E3061" s="32">
        <v/>
      </c>
      <c r="F3061" s="33">
        <v>0.48</v>
      </c>
      <c r="G3061" s="34">
        <v>0.740</v>
      </c>
      <c r="H3061" s="35">
        <v/>
      </c>
      <c r="I3061" s="36">
        <f>ROUND(PRODUCT(E3061:H3061),2)</f>
        <v>0.36</v>
      </c>
      <c r="J3061" s="32">
        <v/>
      </c>
      <c r="K3061" s="32">
        <f/>
        <v/>
      </c>
      <c r="L3061" s="32" t="s">
        <v/>
      </c>
      <c r="M3061" s="32" t="s">
        <v/>
      </c>
      <c r="N3061" s="32" t="s">
        <v/>
      </c>
      <!--$VAR_NUOVA_CELLA_PREZZI$-->
    </row>
    <row r="3062" spans="1:16" ht="10.5" customHeight="1" thickTop="1" thickBot="1">
      <c r="B3062" s="32" t="s">
        <v/>
      </c>
      <c r="C3062" s="23" t="s">
        <v/>
      </c>
      <c r="D3062" s="23" t="s">
        <v>17316</v>
      </c>
      <c r="E3062" s="32">
        <v>2.00</v>
      </c>
      <c r="F3062" s="33">
        <v>0.30</v>
      </c>
      <c r="G3062" s="34">
        <v/>
      </c>
      <c r="H3062" s="35">
        <v>1.970</v>
      </c>
      <c r="I3062" s="36">
        <f>ROUND(PRODUCT(E3062:H3062),2)</f>
        <v>1.18</v>
      </c>
      <c r="J3062" s="32">
        <v/>
      </c>
      <c r="K3062" s="32">
        <f/>
        <v/>
      </c>
      <c r="L3062" s="32" t="s">
        <v/>
      </c>
      <c r="M3062" s="32" t="s">
        <v/>
      </c>
      <c r="N3062" s="32" t="s">
        <v/>
      </c>
      <!--$VAR_NUOVA_CELLA_PREZZI$-->
    </row>
    <row r="3063" spans="1:16" ht="10.5" customHeight="1" thickTop="1" thickBot="1">
      <c r="B3063" s="32" t="s">
        <v/>
      </c>
      <c r="C3063" s="23" t="s">
        <v/>
      </c>
      <c r="D3063" s="23" t="s">
        <v>17323</v>
      </c>
      <c r="E3063" s="32">
        <v/>
      </c>
      <c r="F3063" s="33">
        <v>0.30</v>
      </c>
      <c r="G3063" s="34">
        <v>1.380</v>
      </c>
      <c r="H3063" s="35">
        <v/>
      </c>
      <c r="I3063" s="36">
        <f>ROUND(PRODUCT(E3063:H3063),2)</f>
        <v>0.41</v>
      </c>
      <c r="J3063" s="32">
        <v/>
      </c>
      <c r="K3063" s="32">
        <f/>
        <v/>
      </c>
      <c r="L3063" s="32" t="s">
        <v/>
      </c>
      <c r="M3063" s="32" t="s">
        <v/>
      </c>
      <c r="N3063" s="32" t="s">
        <v/>
      </c>
      <!--$VAR_NUOVA_CELLA_PREZZI$-->
    </row>
    <row r="3064" spans="1:16" ht="10.5" customHeight="1" thickTop="1" thickBot="1">
      <c r="B3064" s="32" t="s">
        <v/>
      </c>
      <c r="C3064" s="23" t="s">
        <v/>
      </c>
      <c r="D3064" s="23" t="s">
        <v>17330</v>
      </c>
      <c r="E3064" s="32">
        <v>2.00</v>
      </c>
      <c r="F3064" s="33">
        <v>0.30</v>
      </c>
      <c r="G3064" s="34">
        <v/>
      </c>
      <c r="H3064" s="35">
        <v>1.950</v>
      </c>
      <c r="I3064" s="36">
        <f>ROUND(PRODUCT(E3064:H3064),2)</f>
        <v>1.17</v>
      </c>
      <c r="J3064" s="32">
        <v/>
      </c>
      <c r="K3064" s="32">
        <f/>
        <v/>
      </c>
      <c r="L3064" s="32" t="s">
        <v/>
      </c>
      <c r="M3064" s="32" t="s">
        <v/>
      </c>
      <c r="N3064" s="32" t="s">
        <v/>
      </c>
      <!--$VAR_NUOVA_CELLA_PREZZI$-->
    </row>
    <row r="3065" spans="1:16" ht="10.5" customHeight="1" thickTop="1" thickBot="1">
      <c r="B3065" s="32" t="s">
        <v/>
      </c>
      <c r="C3065" s="23" t="s">
        <v/>
      </c>
      <c r="D3065" s="23" t="s">
        <v>17337</v>
      </c>
      <c r="E3065" s="32">
        <v/>
      </c>
      <c r="F3065" s="33">
        <v>0.30</v>
      </c>
      <c r="G3065" s="34">
        <v>1.370</v>
      </c>
      <c r="H3065" s="35">
        <v/>
      </c>
      <c r="I3065" s="36">
        <f>ROUND(PRODUCT(E3065:H3065),2)</f>
        <v>0.41</v>
      </c>
      <c r="J3065" s="32">
        <v/>
      </c>
      <c r="K3065" s="32">
        <f/>
        <v/>
      </c>
      <c r="L3065" s="32" t="s">
        <v/>
      </c>
      <c r="M3065" s="32" t="s">
        <v/>
      </c>
      <c r="N3065" s="32" t="s">
        <v/>
      </c>
      <!--$VAR_NUOVA_CELLA_PREZZI$-->
    </row>
    <row r="3066" spans="1:16" ht="10.5" customHeight="1" thickTop="1" thickBot="1">
      <c r="B3066" s="32" t="s">
        <v/>
      </c>
      <c r="C3066" s="23" t="s">
        <v/>
      </c>
      <c r="D3066" s="23" t="s">
        <v>17344</v>
      </c>
      <c r="E3066" s="32">
        <v>2.00</v>
      </c>
      <c r="F3066" s="33">
        <v>0.30</v>
      </c>
      <c r="G3066" s="34">
        <v/>
      </c>
      <c r="H3066" s="35">
        <v>1.910</v>
      </c>
      <c r="I3066" s="36">
        <f>ROUND(PRODUCT(E3066:H3066),2)</f>
        <v>1.15</v>
      </c>
      <c r="J3066" s="32">
        <v/>
      </c>
      <c r="K3066" s="32">
        <f/>
        <v/>
      </c>
      <c r="L3066" s="32" t="s">
        <v/>
      </c>
      <c r="M3066" s="32" t="s">
        <v/>
      </c>
      <c r="N3066" s="32" t="s">
        <v/>
      </c>
      <!--$VAR_NUOVA_CELLA_PREZZI$-->
    </row>
    <row r="3067" spans="1:16" ht="10.5" customHeight="1" thickTop="1" thickBot="1">
      <c r="B3067" s="32" t="s">
        <v/>
      </c>
      <c r="C3067" s="23" t="s">
        <v/>
      </c>
      <c r="D3067" s="23" t="s">
        <v>17351</v>
      </c>
      <c r="E3067" s="32">
        <v/>
      </c>
      <c r="F3067" s="33">
        <v>0.30</v>
      </c>
      <c r="G3067" s="34">
        <v>1.210</v>
      </c>
      <c r="H3067" s="35">
        <v>1.910</v>
      </c>
      <c r="I3067" s="36">
        <f>ROUND(PRODUCT(E3067:H3067),2)</f>
        <v>0.69</v>
      </c>
      <c r="J3067" s="32">
        <v/>
      </c>
      <c r="K3067" s="32">
        <f/>
        <v/>
      </c>
      <c r="L3067" s="32" t="s">
        <v/>
      </c>
      <c r="M3067" s="32" t="s">
        <v/>
      </c>
      <c r="N3067" s="32" t="s">
        <v/>
      </c>
      <!--$VAR_NUOVA_CELLA_PREZZI$-->
    </row>
    <row r="3068" spans="1:16" ht="10.5" customHeight="1" thickTop="1" thickBot="1">
      <c r="B3068" s="32" t="s">
        <v/>
      </c>
      <c r="C3068" s="23" t="s">
        <v/>
      </c>
      <c r="D3068" s="23" t="s">
        <v>17358</v>
      </c>
      <c r="E3068" s="32">
        <v>2.00</v>
      </c>
      <c r="F3068" s="33">
        <v>0.26</v>
      </c>
      <c r="G3068" s="34">
        <v/>
      </c>
      <c r="H3068" s="35">
        <v>2.040</v>
      </c>
      <c r="I3068" s="36">
        <f>ROUND(PRODUCT(E3068:H3068),2)</f>
        <v>1.06</v>
      </c>
      <c r="J3068" s="32">
        <v/>
      </c>
      <c r="K3068" s="32">
        <f/>
        <v/>
      </c>
      <c r="L3068" s="32" t="s">
        <v/>
      </c>
      <c r="M3068" s="32" t="s">
        <v/>
      </c>
      <c r="N3068" s="32" t="s">
        <v/>
      </c>
      <!--$VAR_NUOVA_CELLA_PREZZI$-->
    </row>
    <row r="3069" spans="1:16" ht="10.5" customHeight="1" thickTop="1" thickBot="1">
      <c r="B3069" s="32" t="s">
        <v/>
      </c>
      <c r="C3069" s="23" t="s">
        <v/>
      </c>
      <c r="D3069" s="23" t="s">
        <v>17365</v>
      </c>
      <c r="E3069" s="32">
        <v/>
      </c>
      <c r="F3069" s="33">
        <v>0.26</v>
      </c>
      <c r="G3069" s="34">
        <v>1.150</v>
      </c>
      <c r="H3069" s="35">
        <v/>
      </c>
      <c r="I3069" s="36">
        <f>ROUND(PRODUCT(E3069:H3069),2)</f>
        <v>0.30</v>
      </c>
      <c r="J3069" s="32">
        <v/>
      </c>
      <c r="K3069" s="32">
        <f/>
        <v/>
      </c>
      <c r="L3069" s="32" t="s">
        <v/>
      </c>
      <c r="M3069" s="32" t="s">
        <v/>
      </c>
      <c r="N3069" s="32" t="s">
        <v/>
      </c>
      <!--$VAR_NUOVA_CELLA_PREZZI$-->
    </row>
    <row r="3070" spans="1:16" ht="10.5" customHeight="1" thickTop="1" thickBot="1">
      <c r="B3070" s="32" t="s">
        <v/>
      </c>
      <c r="C3070" s="23" t="s">
        <v/>
      </c>
      <c r="D3070" s="23" t="s">
        <v>17372</v>
      </c>
      <c r="E3070" s="32">
        <v/>
      </c>
      <c r="F3070" s="33">
        <v/>
      </c>
      <c r="G3070" s="34">
        <v/>
      </c>
      <c r="H3070" s="35">
        <v>0</v>
      </c>
      <c r="I3070" s="36">
        <f>ROUND(PRODUCT(E3070:H3070),2)</f>
        <v>0.00</v>
      </c>
      <c r="J3070" s="32">
        <v/>
      </c>
      <c r="K3070" s="32">
        <f/>
        <v/>
      </c>
      <c r="L3070" s="32" t="s">
        <v/>
      </c>
      <c r="M3070" s="32" t="s">
        <v/>
      </c>
      <c r="N3070" s="32" t="s">
        <v/>
      </c>
      <!--$VAR_NUOVA_CELLA_PREZZI$-->
    </row>
    <row r="3071" spans="1:16" ht="10.5" customHeight="1" thickTop="1" thickBot="1">
      <c r="B3071" s="32" t="s">
        <v/>
      </c>
      <c r="C3071" s="23" t="s">
        <v/>
      </c>
      <c r="D3071" s="23" t="s">
        <v>17379</v>
      </c>
      <c r="E3071" s="32">
        <v>2.00</v>
      </c>
      <c r="F3071" s="33">
        <v>0.28</v>
      </c>
      <c r="G3071" s="34">
        <v/>
      </c>
      <c r="H3071" s="35">
        <v>1.920</v>
      </c>
      <c r="I3071" s="36">
        <f>ROUND(PRODUCT(E3071:H3071),2)</f>
        <v>1.08</v>
      </c>
      <c r="J3071" s="32">
        <v/>
      </c>
      <c r="K3071" s="32">
        <f/>
        <v/>
      </c>
      <c r="L3071" s="32" t="s">
        <v/>
      </c>
      <c r="M3071" s="32" t="s">
        <v/>
      </c>
      <c r="N3071" s="32" t="s">
        <v/>
      </c>
      <!--$VAR_NUOVA_CELLA_PREZZI$-->
    </row>
    <row r="3072" spans="1:16" ht="10.5" customHeight="1" thickTop="1" thickBot="1">
      <c r="B3072" s="32" t="s">
        <v/>
      </c>
      <c r="C3072" s="23" t="s">
        <v/>
      </c>
      <c r="D3072" s="23" t="s">
        <v>17386</v>
      </c>
      <c r="E3072" s="32">
        <v/>
      </c>
      <c r="F3072" s="33">
        <v>0.28</v>
      </c>
      <c r="G3072" s="34">
        <v>1.320</v>
      </c>
      <c r="H3072" s="35">
        <v/>
      </c>
      <c r="I3072" s="36">
        <f>ROUND(PRODUCT(E3072:H3072),2)</f>
        <v>0.37</v>
      </c>
      <c r="J3072" s="32">
        <v/>
      </c>
      <c r="K3072" s="32">
        <f/>
        <v/>
      </c>
      <c r="L3072" s="32" t="s">
        <v/>
      </c>
      <c r="M3072" s="32" t="s">
        <v/>
      </c>
      <c r="N3072" s="32" t="s">
        <v/>
      </c>
      <!--$VAR_NUOVA_CELLA_PREZZI$-->
    </row>
    <row r="3073" spans="1:16" ht="10.5" customHeight="1" thickTop="1" thickBot="1">
      <c r="B3073" s="32" t="s">
        <v/>
      </c>
      <c r="C3073" s="23" t="s">
        <v/>
      </c>
      <c r="D3073" s="23" t="s">
        <v>17393</v>
      </c>
      <c r="E3073" s="32">
        <v>2.00</v>
      </c>
      <c r="F3073" s="33">
        <v>0.48</v>
      </c>
      <c r="G3073" s="34">
        <v/>
      </c>
      <c r="H3073" s="35">
        <v>2.100</v>
      </c>
      <c r="I3073" s="36">
        <f>ROUND(PRODUCT(E3073:H3073),2)</f>
        <v>2.02</v>
      </c>
      <c r="J3073" s="32">
        <v/>
      </c>
      <c r="K3073" s="32">
        <f/>
        <v/>
      </c>
      <c r="L3073" s="32" t="s">
        <v/>
      </c>
      <c r="M3073" s="32" t="s">
        <v/>
      </c>
      <c r="N3073" s="32" t="s">
        <v/>
      </c>
      <!--$VAR_NUOVA_CELLA_PREZZI$-->
    </row>
    <row r="3074" spans="1:16" ht="10.5" customHeight="1" thickTop="1" thickBot="1">
      <c r="B3074" s="32" t="s">
        <v/>
      </c>
      <c r="C3074" s="23" t="s">
        <v/>
      </c>
      <c r="D3074" s="23" t="s">
        <v>17400</v>
      </c>
      <c r="E3074" s="32">
        <v/>
      </c>
      <c r="F3074" s="33">
        <v>0.48</v>
      </c>
      <c r="G3074" s="34">
        <v>0.890</v>
      </c>
      <c r="H3074" s="35">
        <v/>
      </c>
      <c r="I3074" s="36">
        <f>ROUND(PRODUCT(E3074:H3074),2)</f>
        <v>0.43</v>
      </c>
      <c r="J3074" s="32">
        <v/>
      </c>
      <c r="K3074" s="32">
        <f/>
        <v/>
      </c>
      <c r="L3074" s="32" t="s">
        <v/>
      </c>
      <c r="M3074" s="32" t="s">
        <v/>
      </c>
      <c r="N3074" s="32" t="s">
        <v/>
      </c>
      <!--$VAR_NUOVA_CELLA_PREZZI$-->
    </row>
    <row r="3075" spans="1:16" ht="10.5" customHeight="1" thickTop="1" thickBot="1">
      <c r="B3075" s="32" t="s">
        <v/>
      </c>
      <c r="C3075" s="23" t="s">
        <v/>
      </c>
      <c r="D3075" s="23" t="s">
        <v>17407</v>
      </c>
      <c r="E3075" s="32">
        <v>2.00</v>
      </c>
      <c r="F3075" s="33">
        <v>0.35</v>
      </c>
      <c r="G3075" s="34">
        <v/>
      </c>
      <c r="H3075" s="35">
        <v>1.860</v>
      </c>
      <c r="I3075" s="36">
        <f>ROUND(PRODUCT(E3075:H3075),2)</f>
        <v>1.30</v>
      </c>
      <c r="J3075" s="32">
        <v/>
      </c>
      <c r="K3075" s="32">
        <f/>
        <v/>
      </c>
      <c r="L3075" s="32" t="s">
        <v/>
      </c>
      <c r="M3075" s="32" t="s">
        <v/>
      </c>
      <c r="N3075" s="32" t="s">
        <v/>
      </c>
      <!--$VAR_NUOVA_CELLA_PREZZI$-->
    </row>
    <row r="3076" spans="1:16" ht="10.5" customHeight="1" thickTop="1" thickBot="1">
      <c r="B3076" s="32" t="s">
        <v/>
      </c>
      <c r="C3076" s="23" t="s">
        <v/>
      </c>
      <c r="D3076" s="23" t="s">
        <v>17414</v>
      </c>
      <c r="E3076" s="32">
        <v/>
      </c>
      <c r="F3076" s="33">
        <v>0.35</v>
      </c>
      <c r="G3076" s="34">
        <v>1.460</v>
      </c>
      <c r="H3076" s="35">
        <v/>
      </c>
      <c r="I3076" s="36">
        <f>ROUND(PRODUCT(E3076:H3076),2)</f>
        <v>0.51</v>
      </c>
      <c r="J3076" s="32">
        <v/>
      </c>
      <c r="K3076" s="32">
        <f/>
        <v/>
      </c>
      <c r="L3076" s="32" t="s">
        <v/>
      </c>
      <c r="M3076" s="32" t="s">
        <v/>
      </c>
      <c r="N3076" s="32" t="s">
        <v/>
      </c>
      <!--$VAR_NUOVA_CELLA_PREZZI$-->
    </row>
    <row r="3077" spans="1:16" ht="10.5" customHeight="1" thickTop="1" thickBot="1">
      <c r="B3077" s="32" t="s">
        <v/>
      </c>
      <c r="C3077" s="23" t="s">
        <v/>
      </c>
      <c r="D3077" s="23" t="s">
        <v>17421</v>
      </c>
      <c r="E3077" s="32">
        <v>2.00</v>
      </c>
      <c r="F3077" s="33">
        <v>0.45</v>
      </c>
      <c r="G3077" s="34">
        <v/>
      </c>
      <c r="H3077" s="35">
        <v>2.100</v>
      </c>
      <c r="I3077" s="36">
        <f>ROUND(PRODUCT(E3077:H3077),2)</f>
        <v>1.89</v>
      </c>
      <c r="J3077" s="32">
        <v/>
      </c>
      <c r="K3077" s="32">
        <f/>
        <v/>
      </c>
      <c r="L3077" s="32" t="s">
        <v/>
      </c>
      <c r="M3077" s="32" t="s">
        <v/>
      </c>
      <c r="N3077" s="32" t="s">
        <v/>
      </c>
      <!--$VAR_NUOVA_CELLA_PREZZI$-->
    </row>
    <row r="3078" spans="1:16" ht="10.5" customHeight="1" thickTop="1" thickBot="1">
      <c r="B3078" s="32" t="s">
        <v/>
      </c>
      <c r="C3078" s="23" t="s">
        <v/>
      </c>
      <c r="D3078" s="23" t="s">
        <v>17428</v>
      </c>
      <c r="E3078" s="32">
        <v/>
      </c>
      <c r="F3078" s="33">
        <v>0.45</v>
      </c>
      <c r="G3078" s="34">
        <v>0.830</v>
      </c>
      <c r="H3078" s="35">
        <v/>
      </c>
      <c r="I3078" s="36">
        <f>ROUND(PRODUCT(E3078:H3078),2)</f>
        <v>0.37</v>
      </c>
      <c r="J3078" s="32">
        <v/>
      </c>
      <c r="K3078" s="32">
        <f/>
        <v/>
      </c>
      <c r="L3078" s="32" t="s">
        <v/>
      </c>
      <c r="M3078" s="32" t="s">
        <v/>
      </c>
      <c r="N3078" s="32" t="s">
        <v/>
      </c>
      <!--$VAR_NUOVA_CELLA_PREZZI$-->
    </row>
    <row r="3079" spans="1:16" ht="10.5" customHeight="1" thickTop="1" thickBot="1">
      <c r="B3079" s="32" t="s">
        <v/>
      </c>
      <c r="C3079" s="23" t="s">
        <v/>
      </c>
      <c r="D3079" s="23" t="s">
        <v>17435</v>
      </c>
      <c r="E3079" s="32">
        <v>2.00</v>
      </c>
      <c r="F3079" s="33">
        <v>0.31</v>
      </c>
      <c r="G3079" s="34">
        <v/>
      </c>
      <c r="H3079" s="35">
        <v>1.930</v>
      </c>
      <c r="I3079" s="36">
        <f>ROUND(PRODUCT(E3079:H3079),2)</f>
        <v>1.20</v>
      </c>
      <c r="J3079" s="32">
        <v/>
      </c>
      <c r="K3079" s="32">
        <f/>
        <v/>
      </c>
      <c r="L3079" s="32" t="s">
        <v/>
      </c>
      <c r="M3079" s="32" t="s">
        <v/>
      </c>
      <c r="N3079" s="32" t="s">
        <v/>
      </c>
      <!--$VAR_NUOVA_CELLA_PREZZI$-->
    </row>
    <row r="3080" spans="1:16" ht="10.5" customHeight="1" thickTop="1" thickBot="1">
      <c r="B3080" s="32" t="s">
        <v/>
      </c>
      <c r="C3080" s="23" t="s">
        <v/>
      </c>
      <c r="D3080" s="23" t="s">
        <v>17442</v>
      </c>
      <c r="E3080" s="32">
        <v/>
      </c>
      <c r="F3080" s="33">
        <v>0.31</v>
      </c>
      <c r="G3080" s="34">
        <v>1.340</v>
      </c>
      <c r="H3080" s="35">
        <v/>
      </c>
      <c r="I3080" s="36">
        <f>ROUND(PRODUCT(E3080:H3080),2)</f>
        <v>0.42</v>
      </c>
      <c r="J3080" s="32">
        <v/>
      </c>
      <c r="K3080" s="32">
        <f/>
        <v/>
      </c>
      <c r="L3080" s="32" t="s">
        <v/>
      </c>
      <c r="M3080" s="32" t="s">
        <v/>
      </c>
      <c r="N3080" s="32" t="s">
        <v/>
      </c>
      <!--$VAR_NUOVA_CELLA_PREZZI$-->
    </row>
    <row r="3081" spans="1:16" ht="10.5" customHeight="1" thickTop="1" thickBot="1">
      <c r="B3081" s="32" t="s">
        <v/>
      </c>
      <c r="C3081" s="23" t="s">
        <v/>
      </c>
      <c r="D3081" s="23" t="s">
        <v>17449</v>
      </c>
      <c r="E3081" s="32">
        <v>4.00</v>
      </c>
      <c r="F3081" s="33">
        <v>0.26</v>
      </c>
      <c r="G3081" s="34">
        <v/>
      </c>
      <c r="H3081" s="35">
        <v>1.800</v>
      </c>
      <c r="I3081" s="36">
        <f>ROUND(PRODUCT(E3081:H3081),2)</f>
        <v>1.87</v>
      </c>
      <c r="J3081" s="32">
        <v/>
      </c>
      <c r="K3081" s="32">
        <f/>
        <v/>
      </c>
      <c r="L3081" s="32" t="s">
        <v/>
      </c>
      <c r="M3081" s="32" t="s">
        <v/>
      </c>
      <c r="N3081" s="32" t="s">
        <v/>
      </c>
      <!--$VAR_NUOVA_CELLA_PREZZI$-->
    </row>
    <row r="3082" spans="1:16" ht="10.5" customHeight="1" thickTop="1" thickBot="1">
      <c r="B3082" s="32" t="s">
        <v/>
      </c>
      <c r="C3082" s="23" t="s">
        <v/>
      </c>
      <c r="D3082" s="23" t="s">
        <v>17456</v>
      </c>
      <c r="E3082" s="32">
        <v>2.00</v>
      </c>
      <c r="F3082" s="33">
        <v>0.26</v>
      </c>
      <c r="G3082" s="34">
        <v>1.260</v>
      </c>
      <c r="H3082" s="35">
        <v/>
      </c>
      <c r="I3082" s="36">
        <f>ROUND(PRODUCT(E3082:H3082),2)</f>
        <v>0.66</v>
      </c>
      <c r="J3082" s="32">
        <v/>
      </c>
      <c r="K3082" s="32">
        <f/>
        <v/>
      </c>
      <c r="L3082" s="32" t="s">
        <v/>
      </c>
      <c r="M3082" s="32" t="s">
        <v/>
      </c>
      <c r="N3082" s="32" t="s">
        <v/>
      </c>
      <!--$VAR_NUOVA_CELLA_PREZZI$-->
    </row>
    <row r="3083" spans="1:16" ht="10.5" customHeight="1" thickTop="1" thickBot="1">
      <c r="B3083" s="32" t="s">
        <v/>
      </c>
      <c r="C3083" s="23" t="s">
        <v/>
      </c>
      <c r="D3083" s="32" t="s">
        <v/>
      </c>
      <c r="E3083" s="32">
        <v/>
      </c>
      <c r="F3083" s="33">
        <v/>
      </c>
      <c r="G3083" s="34">
        <v/>
      </c>
      <c r="H3083" s="35">
        <v/>
      </c>
      <c r="I3083" s="36">
        <f/>
        <v/>
      </c>
      <c r="J3083" s="32">
        <v/>
      </c>
      <c r="K3083" s="32">
        <f/>
        <v/>
      </c>
      <c r="L3083" s="32" t="s">
        <v/>
      </c>
      <c r="M3083" s="32" t="s">
        <v/>
      </c>
      <c r="N3083" s="32" t="s">
        <v>17463</v>
      </c>
      <!--$VAR_NUOVA_CELLA_PREZZI$-->
    </row>
    <row r="3084" spans="1:16" ht="10.5" customHeight="1" thickTop="1" thickBot="1">
      <c r="B3084" s="32" t="s">
        <v/>
      </c>
      <c r="C3084" s="23" t="s">
        <v/>
      </c>
      <c r="D3084" s="32" t="s">
        <v>17464</v>
      </c>
      <c r="E3084" s="32">
        <v/>
      </c>
      <c r="F3084" s="33">
        <v/>
      </c>
      <c r="G3084" s="34">
        <v/>
      </c>
      <c r="H3084" s="35">
        <v/>
      </c>
      <c r="I3084" s="36">
        <f>ROUND(SUM(I3007:I3083),2)</f>
        <v>685.12</v>
      </c>
      <c r="J3084" s="32">
        <v>46.88</v>
      </c>
      <c r="K3084" s="32">
        <f>ROUND(PRODUCT(I3084:J3084),2)</f>
        <v>32118.43</v>
      </c>
      <c r="L3084" s="32" t="s">
        <v/>
      </c>
      <c r="M3084" s="32" t="s">
        <v/>
      </c>
      <c r="N3084" s="32" t="s">
        <v/>
      </c>
      <!--$VAR_NUOVA_CELLA_PREZZI$-->
    </row>
    <row r="3085" spans="1:16" ht="10.5" customHeight="1" thickTop="1" thickBot="1">
      <c r="B3085" s="32" t="s">
        <v/>
      </c>
      <c r="C3085" s="23" t="s">
        <v/>
      </c>
      <c r="D3085" s="32" t="s">
        <v>17470</v>
      </c>
      <c r="E3085" s="32">
        <v/>
      </c>
      <c r="F3085" s="33">
        <v/>
      </c>
      <c r="G3085" s="34">
        <v/>
      </c>
      <c r="H3085" s="35">
        <v/>
      </c>
      <c r="I3085" s="36">
        <f/>
        <v/>
      </c>
      <c r="J3085" s="32">
        <v/>
      </c>
      <c r="K3085" s="32">
        <f/>
        <v/>
      </c>
      <c r="L3085" s="32" t="s">
        <v/>
      </c>
      <c r="M3085" s="32" t="s">
        <v/>
      </c>
      <c r="N3085" s="32" t="s">
        <v/>
      </c>
      <!--$VAR_NUOVA_CELLA_PREZZI$-->
    </row>
    <row r="3086" spans="1:16" ht="31" customHeight="1" thickTop="1" thickBot="1">
      <c r="B3086" s="32" t="s">
        <v>17471</v>
      </c>
      <c r="C3086" s="23" t="s">
        <v>17472</v>
      </c>
      <c r="D3086" s="62" t="s">
        <v>17473</v>
      </c>
      <c r="E3086" s="32">
        <v/>
      </c>
      <c r="F3086" s="33">
        <v/>
      </c>
      <c r="G3086" s="34">
        <v/>
      </c>
      <c r="H3086" s="35">
        <v/>
      </c>
      <c r="I3086" s="36">
        <f/>
        <v/>
      </c>
      <c r="J3086" s="32">
        <v/>
      </c>
      <c r="K3086" s="32">
        <f/>
        <v/>
      </c>
      <c r="L3086" s="32" t="s">
        <v/>
      </c>
      <c r="M3086" s="32" t="s">
        <v/>
      </c>
      <c r="N3086" s="32" t="s">
        <v/>
      </c>
      <!--$VAR_NUOVA_CELLA_PREZZI$-->
    </row>
    <row r="3087" spans="1:16" ht="10.5" customHeight="1" thickTop="1" thickBot="1">
      <c r="B3087" s="32" t="s">
        <v/>
      </c>
      <c r="C3087" s="23" t="s">
        <v/>
      </c>
      <c r="D3087" s="23" t="s">
        <v>17474</v>
      </c>
      <c r="E3087" s="32">
        <v/>
      </c>
      <c r="F3087" s="33">
        <v/>
      </c>
      <c r="G3087" s="34">
        <v/>
      </c>
      <c r="H3087" s="35">
        <v/>
      </c>
      <c r="I3087" s="36">
        <f/>
        <v/>
      </c>
      <c r="J3087" s="32">
        <v/>
      </c>
      <c r="K3087" s="32">
        <f/>
        <v/>
      </c>
      <c r="L3087" s="32" t="s">
        <v/>
      </c>
      <c r="M3087" s="32" t="s">
        <v/>
      </c>
      <c r="N3087" s="32" t="s">
        <v/>
      </c>
      <!--$VAR_NUOVA_CELLA_PREZZI$-->
    </row>
    <row r="3088" spans="1:16" ht="10.5" customHeight="1" thickTop="1" thickBot="1">
      <c r="B3088" s="32" t="s">
        <v/>
      </c>
      <c r="C3088" s="23" t="s">
        <v/>
      </c>
      <c r="D3088" s="23" t="s">
        <v>17475</v>
      </c>
      <c r="E3088" s="32">
        <v/>
      </c>
      <c r="F3088" s="33">
        <v/>
      </c>
      <c r="G3088" s="34">
        <v/>
      </c>
      <c r="H3088" s="35">
        <v>0</v>
      </c>
      <c r="I3088" s="36">
        <f>ROUND(PRODUCT(E3088:H3088),2)</f>
        <v>0.00</v>
      </c>
      <c r="J3088" s="32">
        <v/>
      </c>
      <c r="K3088" s="32">
        <f/>
        <v/>
      </c>
      <c r="L3088" s="32" t="s">
        <v/>
      </c>
      <c r="M3088" s="32" t="s">
        <v/>
      </c>
      <c r="N3088" s="32" t="s">
        <v/>
      </c>
      <!--$VAR_NUOVA_CELLA_PREZZI$-->
    </row>
    <row r="3089" spans="1:16" ht="10.5" customHeight="1" thickTop="1" thickBot="1">
      <c r="B3089" s="32" t="s">
        <v/>
      </c>
      <c r="C3089" s="23" t="s">
        <v/>
      </c>
      <c r="D3089" s="23" t="s">
        <v>17482</v>
      </c>
      <c r="E3089" s="32">
        <v>2.02</v>
      </c>
      <c r="F3089" s="33">
        <v/>
      </c>
      <c r="G3089" s="34">
        <v/>
      </c>
      <c r="H3089" s="35">
        <v/>
      </c>
      <c r="I3089" s="36">
        <f>ROUND(PRODUCT(E3089:H3089),2)</f>
        <v>2.02</v>
      </c>
      <c r="J3089" s="32">
        <v/>
      </c>
      <c r="K3089" s="32">
        <f/>
        <v/>
      </c>
      <c r="L3089" s="32" t="s">
        <v/>
      </c>
      <c r="M3089" s="32" t="s">
        <v/>
      </c>
      <c r="N3089" s="32" t="s">
        <v/>
      </c>
      <!--$VAR_NUOVA_CELLA_PREZZI$-->
    </row>
    <row r="3090" spans="1:16" ht="10.5" customHeight="1" thickTop="1" thickBot="1">
      <c r="B3090" s="32" t="s">
        <v/>
      </c>
      <c r="C3090" s="23" t="s">
        <v/>
      </c>
      <c r="D3090" s="23" t="s">
        <v>17489</v>
      </c>
      <c r="E3090" s="32">
        <v>4.00</v>
      </c>
      <c r="F3090" s="33">
        <v/>
      </c>
      <c r="G3090" s="34">
        <v/>
      </c>
      <c r="H3090" s="35">
        <v/>
      </c>
      <c r="I3090" s="36">
        <f>ROUND(PRODUCT(E3090:H3090),2)</f>
        <v>4.00</v>
      </c>
      <c r="J3090" s="32">
        <v/>
      </c>
      <c r="K3090" s="32">
        <f/>
        <v/>
      </c>
      <c r="L3090" s="32" t="s">
        <v/>
      </c>
      <c r="M3090" s="32" t="s">
        <v/>
      </c>
      <c r="N3090" s="32" t="s">
        <v/>
      </c>
      <!--$VAR_NUOVA_CELLA_PREZZI$-->
    </row>
    <row r="3091" spans="1:16" ht="10.5" customHeight="1" thickTop="1" thickBot="1">
      <c r="B3091" s="32" t="s">
        <v/>
      </c>
      <c r="C3091" s="23" t="s">
        <v/>
      </c>
      <c r="D3091" s="23" t="s">
        <v>17496</v>
      </c>
      <c r="E3091" s="32">
        <v>15.17</v>
      </c>
      <c r="F3091" s="33">
        <v/>
      </c>
      <c r="G3091" s="34">
        <v/>
      </c>
      <c r="H3091" s="35">
        <v/>
      </c>
      <c r="I3091" s="36">
        <f>ROUND(PRODUCT(E3091:H3091),2)</f>
        <v>15.17</v>
      </c>
      <c r="J3091" s="32">
        <v/>
      </c>
      <c r="K3091" s="32">
        <f/>
        <v/>
      </c>
      <c r="L3091" s="32" t="s">
        <v/>
      </c>
      <c r="M3091" s="32" t="s">
        <v/>
      </c>
      <c r="N3091" s="32" t="s">
        <v/>
      </c>
      <!--$VAR_NUOVA_CELLA_PREZZI$-->
    </row>
    <row r="3092" spans="1:16" ht="10.5" customHeight="1" thickTop="1" thickBot="1">
      <c r="B3092" s="32" t="s">
        <v/>
      </c>
      <c r="C3092" s="23" t="s">
        <v/>
      </c>
      <c r="D3092" s="23" t="s">
        <v>17503</v>
      </c>
      <c r="E3092" s="32">
        <v>0.59</v>
      </c>
      <c r="F3092" s="33">
        <v/>
      </c>
      <c r="G3092" s="34">
        <v/>
      </c>
      <c r="H3092" s="35">
        <v/>
      </c>
      <c r="I3092" s="36">
        <f>ROUND(PRODUCT(E3092:H3092),2)</f>
        <v>0.59</v>
      </c>
      <c r="J3092" s="32">
        <v/>
      </c>
      <c r="K3092" s="32">
        <f/>
        <v/>
      </c>
      <c r="L3092" s="32" t="s">
        <v/>
      </c>
      <c r="M3092" s="32" t="s">
        <v/>
      </c>
      <c r="N3092" s="32" t="s">
        <v/>
      </c>
      <!--$VAR_NUOVA_CELLA_PREZZI$-->
    </row>
    <row r="3093" spans="1:16" ht="10.5" customHeight="1" thickTop="1" thickBot="1">
      <c r="B3093" s="32" t="s">
        <v/>
      </c>
      <c r="C3093" s="23" t="s">
        <v/>
      </c>
      <c r="D3093" s="23" t="s">
        <v>17510</v>
      </c>
      <c r="E3093" s="32">
        <v>4.34</v>
      </c>
      <c r="F3093" s="33">
        <v/>
      </c>
      <c r="G3093" s="34">
        <v/>
      </c>
      <c r="H3093" s="35">
        <v/>
      </c>
      <c r="I3093" s="36">
        <f>ROUND(PRODUCT(E3093:H3093),2)</f>
        <v>4.34</v>
      </c>
      <c r="J3093" s="32">
        <v/>
      </c>
      <c r="K3093" s="32">
        <f/>
        <v/>
      </c>
      <c r="L3093" s="32" t="s">
        <v/>
      </c>
      <c r="M3093" s="32" t="s">
        <v/>
      </c>
      <c r="N3093" s="32" t="s">
        <v/>
      </c>
      <!--$VAR_NUOVA_CELLA_PREZZI$-->
    </row>
    <row r="3094" spans="1:16" ht="10.5" customHeight="1" thickTop="1" thickBot="1">
      <c r="B3094" s="32" t="s">
        <v/>
      </c>
      <c r="C3094" s="23" t="s">
        <v/>
      </c>
      <c r="D3094" s="23" t="s">
        <v>17517</v>
      </c>
      <c r="E3094" s="32">
        <v>13.90</v>
      </c>
      <c r="F3094" s="33">
        <v/>
      </c>
      <c r="G3094" s="34">
        <v/>
      </c>
      <c r="H3094" s="35">
        <v/>
      </c>
      <c r="I3094" s="36">
        <f>ROUND(PRODUCT(E3094:H3094),2)</f>
        <v>13.90</v>
      </c>
      <c r="J3094" s="32">
        <v/>
      </c>
      <c r="K3094" s="32">
        <f/>
        <v/>
      </c>
      <c r="L3094" s="32" t="s">
        <v/>
      </c>
      <c r="M3094" s="32" t="s">
        <v/>
      </c>
      <c r="N3094" s="32" t="s">
        <v/>
      </c>
      <!--$VAR_NUOVA_CELLA_PREZZI$-->
    </row>
    <row r="3095" spans="1:16" ht="10.5" customHeight="1" thickTop="1" thickBot="1">
      <c r="B3095" s="32" t="s">
        <v/>
      </c>
      <c r="C3095" s="23" t="s">
        <v/>
      </c>
      <c r="D3095" s="23" t="s">
        <v>17524</v>
      </c>
      <c r="E3095" s="32">
        <v>7.42</v>
      </c>
      <c r="F3095" s="33">
        <v/>
      </c>
      <c r="G3095" s="34">
        <v/>
      </c>
      <c r="H3095" s="35">
        <v/>
      </c>
      <c r="I3095" s="36">
        <f>ROUND(PRODUCT(E3095:H3095),2)</f>
        <v>7.42</v>
      </c>
      <c r="J3095" s="32">
        <v/>
      </c>
      <c r="K3095" s="32">
        <f/>
        <v/>
      </c>
      <c r="L3095" s="32" t="s">
        <v/>
      </c>
      <c r="M3095" s="32" t="s">
        <v/>
      </c>
      <c r="N3095" s="32" t="s">
        <v/>
      </c>
      <!--$VAR_NUOVA_CELLA_PREZZI$-->
    </row>
    <row r="3096" spans="1:16" ht="10.5" customHeight="1" thickTop="1" thickBot="1">
      <c r="B3096" s="32" t="s">
        <v/>
      </c>
      <c r="C3096" s="23" t="s">
        <v/>
      </c>
      <c r="D3096" s="23" t="s">
        <v>17531</v>
      </c>
      <c r="E3096" s="32">
        <v>6.06</v>
      </c>
      <c r="F3096" s="33">
        <v/>
      </c>
      <c r="G3096" s="34">
        <v/>
      </c>
      <c r="H3096" s="35">
        <v/>
      </c>
      <c r="I3096" s="36">
        <f>ROUND(PRODUCT(E3096:H3096),2)</f>
        <v>6.06</v>
      </c>
      <c r="J3096" s="32">
        <v/>
      </c>
      <c r="K3096" s="32">
        <f/>
        <v/>
      </c>
      <c r="L3096" s="32" t="s">
        <v/>
      </c>
      <c r="M3096" s="32" t="s">
        <v/>
      </c>
      <c r="N3096" s="32" t="s">
        <v/>
      </c>
      <!--$VAR_NUOVA_CELLA_PREZZI$-->
    </row>
    <row r="3097" spans="1:16" ht="10.5" customHeight="1" thickTop="1" thickBot="1">
      <c r="B3097" s="32" t="s">
        <v/>
      </c>
      <c r="C3097" s="23" t="s">
        <v/>
      </c>
      <c r="D3097" s="23" t="s">
        <v>17538</v>
      </c>
      <c r="E3097" s="32">
        <v>18.12</v>
      </c>
      <c r="F3097" s="33">
        <v/>
      </c>
      <c r="G3097" s="34">
        <v/>
      </c>
      <c r="H3097" s="35">
        <v/>
      </c>
      <c r="I3097" s="36">
        <f>ROUND(PRODUCT(E3097:H3097),2)</f>
        <v>18.12</v>
      </c>
      <c r="J3097" s="32">
        <v/>
      </c>
      <c r="K3097" s="32">
        <f/>
        <v/>
      </c>
      <c r="L3097" s="32" t="s">
        <v/>
      </c>
      <c r="M3097" s="32" t="s">
        <v/>
      </c>
      <c r="N3097" s="32" t="s">
        <v/>
      </c>
      <!--$VAR_NUOVA_CELLA_PREZZI$-->
    </row>
    <row r="3098" spans="1:16" ht="10.5" customHeight="1" thickTop="1" thickBot="1">
      <c r="B3098" s="32" t="s">
        <v/>
      </c>
      <c r="C3098" s="23" t="s">
        <v/>
      </c>
      <c r="D3098" s="23" t="s">
        <v>17545</v>
      </c>
      <c r="E3098" s="32">
        <v>10.73</v>
      </c>
      <c r="F3098" s="33">
        <v/>
      </c>
      <c r="G3098" s="34">
        <v/>
      </c>
      <c r="H3098" s="35">
        <v/>
      </c>
      <c r="I3098" s="36">
        <f>ROUND(PRODUCT(E3098:H3098),2)</f>
        <v>10.73</v>
      </c>
      <c r="J3098" s="32">
        <v/>
      </c>
      <c r="K3098" s="32">
        <f/>
        <v/>
      </c>
      <c r="L3098" s="32" t="s">
        <v/>
      </c>
      <c r="M3098" s="32" t="s">
        <v/>
      </c>
      <c r="N3098" s="32" t="s">
        <v/>
      </c>
      <!--$VAR_NUOVA_CELLA_PREZZI$-->
    </row>
    <row r="3099" spans="1:16" ht="10.5" customHeight="1" thickTop="1" thickBot="1">
      <c r="B3099" s="32" t="s">
        <v/>
      </c>
      <c r="C3099" s="23" t="s">
        <v/>
      </c>
      <c r="D3099" s="23" t="s">
        <v>17552</v>
      </c>
      <c r="E3099" s="32">
        <v>25.91</v>
      </c>
      <c r="F3099" s="33">
        <v/>
      </c>
      <c r="G3099" s="34">
        <v/>
      </c>
      <c r="H3099" s="35">
        <v/>
      </c>
      <c r="I3099" s="36">
        <f>ROUND(PRODUCT(E3099:H3099),2)</f>
        <v>25.91</v>
      </c>
      <c r="J3099" s="32">
        <v/>
      </c>
      <c r="K3099" s="32">
        <f/>
        <v/>
      </c>
      <c r="L3099" s="32" t="s">
        <v/>
      </c>
      <c r="M3099" s="32" t="s">
        <v/>
      </c>
      <c r="N3099" s="32" t="s">
        <v/>
      </c>
      <!--$VAR_NUOVA_CELLA_PREZZI$-->
    </row>
    <row r="3100" spans="1:16" ht="10.5" customHeight="1" thickTop="1" thickBot="1">
      <c r="B3100" s="32" t="s">
        <v/>
      </c>
      <c r="C3100" s="23" t="s">
        <v/>
      </c>
      <c r="D3100" s="23" t="s">
        <v>17559</v>
      </c>
      <c r="E3100" s="32">
        <v>1.33</v>
      </c>
      <c r="F3100" s="33">
        <v/>
      </c>
      <c r="G3100" s="34">
        <v/>
      </c>
      <c r="H3100" s="35">
        <v/>
      </c>
      <c r="I3100" s="36">
        <f>ROUND(PRODUCT(E3100:H3100),2)</f>
        <v>1.33</v>
      </c>
      <c r="J3100" s="32">
        <v/>
      </c>
      <c r="K3100" s="32">
        <f/>
        <v/>
      </c>
      <c r="L3100" s="32" t="s">
        <v/>
      </c>
      <c r="M3100" s="32" t="s">
        <v/>
      </c>
      <c r="N3100" s="32" t="s">
        <v/>
      </c>
      <!--$VAR_NUOVA_CELLA_PREZZI$-->
    </row>
    <row r="3101" spans="1:16" ht="10.5" customHeight="1" thickTop="1" thickBot="1">
      <c r="B3101" s="32" t="s">
        <v/>
      </c>
      <c r="C3101" s="23" t="s">
        <v/>
      </c>
      <c r="D3101" s="23" t="s">
        <v>17566</v>
      </c>
      <c r="E3101" s="32">
        <v/>
      </c>
      <c r="F3101" s="33">
        <v/>
      </c>
      <c r="G3101" s="34">
        <v/>
      </c>
      <c r="H3101" s="35">
        <v>0</v>
      </c>
      <c r="I3101" s="36">
        <f>ROUND(PRODUCT(E3101:H3101),2)</f>
        <v>0.00</v>
      </c>
      <c r="J3101" s="32">
        <v/>
      </c>
      <c r="K3101" s="32">
        <f/>
        <v/>
      </c>
      <c r="L3101" s="32" t="s">
        <v/>
      </c>
      <c r="M3101" s="32" t="s">
        <v/>
      </c>
      <c r="N3101" s="32" t="s">
        <v/>
      </c>
      <!--$VAR_NUOVA_CELLA_PREZZI$-->
    </row>
    <row r="3102" spans="1:16" ht="10.5" customHeight="1" thickTop="1" thickBot="1">
      <c r="B3102" s="32" t="s">
        <v/>
      </c>
      <c r="C3102" s="23" t="s">
        <v/>
      </c>
      <c r="D3102" s="23" t="s">
        <v>17573</v>
      </c>
      <c r="E3102" s="32">
        <v>4.14</v>
      </c>
      <c r="F3102" s="33">
        <v/>
      </c>
      <c r="G3102" s="34">
        <v/>
      </c>
      <c r="H3102" s="35">
        <v/>
      </c>
      <c r="I3102" s="36">
        <f>ROUND(PRODUCT(E3102:H3102),2)</f>
        <v>4.14</v>
      </c>
      <c r="J3102" s="32">
        <v/>
      </c>
      <c r="K3102" s="32">
        <f/>
        <v/>
      </c>
      <c r="L3102" s="32" t="s">
        <v/>
      </c>
      <c r="M3102" s="32" t="s">
        <v/>
      </c>
      <c r="N3102" s="32" t="s">
        <v/>
      </c>
      <!--$VAR_NUOVA_CELLA_PREZZI$-->
    </row>
    <row r="3103" spans="1:16" ht="10.5" customHeight="1" thickTop="1" thickBot="1">
      <c r="B3103" s="32" t="s">
        <v/>
      </c>
      <c r="C3103" s="23" t="s">
        <v/>
      </c>
      <c r="D3103" s="23" t="s">
        <v>17580</v>
      </c>
      <c r="E3103" s="32">
        <v>11.21</v>
      </c>
      <c r="F3103" s="33">
        <v/>
      </c>
      <c r="G3103" s="34">
        <v/>
      </c>
      <c r="H3103" s="35">
        <v/>
      </c>
      <c r="I3103" s="36">
        <f>ROUND(PRODUCT(E3103:H3103),2)</f>
        <v>11.21</v>
      </c>
      <c r="J3103" s="32">
        <v/>
      </c>
      <c r="K3103" s="32">
        <f/>
        <v/>
      </c>
      <c r="L3103" s="32" t="s">
        <v/>
      </c>
      <c r="M3103" s="32" t="s">
        <v/>
      </c>
      <c r="N3103" s="32" t="s">
        <v/>
      </c>
      <!--$VAR_NUOVA_CELLA_PREZZI$-->
    </row>
    <row r="3104" spans="1:16" ht="10.5" customHeight="1" thickTop="1" thickBot="1">
      <c r="B3104" s="32" t="s">
        <v/>
      </c>
      <c r="C3104" s="23" t="s">
        <v/>
      </c>
      <c r="D3104" s="23" t="s">
        <v>17587</v>
      </c>
      <c r="E3104" s="32">
        <v>7.19</v>
      </c>
      <c r="F3104" s="33">
        <v/>
      </c>
      <c r="G3104" s="34">
        <v/>
      </c>
      <c r="H3104" s="35">
        <v/>
      </c>
      <c r="I3104" s="36">
        <f>ROUND(PRODUCT(E3104:H3104),2)</f>
        <v>7.19</v>
      </c>
      <c r="J3104" s="32">
        <v/>
      </c>
      <c r="K3104" s="32">
        <f/>
        <v/>
      </c>
      <c r="L3104" s="32" t="s">
        <v/>
      </c>
      <c r="M3104" s="32" t="s">
        <v/>
      </c>
      <c r="N3104" s="32" t="s">
        <v/>
      </c>
      <!--$VAR_NUOVA_CELLA_PREZZI$-->
    </row>
    <row r="3105" spans="1:16" ht="10.5" customHeight="1" thickTop="1" thickBot="1">
      <c r="B3105" s="32" t="s">
        <v/>
      </c>
      <c r="C3105" s="23" t="s">
        <v/>
      </c>
      <c r="D3105" s="23" t="s">
        <v>17594</v>
      </c>
      <c r="E3105" s="32">
        <v>10.76</v>
      </c>
      <c r="F3105" s="33">
        <v/>
      </c>
      <c r="G3105" s="34">
        <v/>
      </c>
      <c r="H3105" s="35">
        <v/>
      </c>
      <c r="I3105" s="36">
        <f>ROUND(PRODUCT(E3105:H3105),2)</f>
        <v>10.76</v>
      </c>
      <c r="J3105" s="32">
        <v/>
      </c>
      <c r="K3105" s="32">
        <f/>
        <v/>
      </c>
      <c r="L3105" s="32" t="s">
        <v/>
      </c>
      <c r="M3105" s="32" t="s">
        <v/>
      </c>
      <c r="N3105" s="32" t="s">
        <v/>
      </c>
      <!--$VAR_NUOVA_CELLA_PREZZI$-->
    </row>
    <row r="3106" spans="1:16" ht="10.5" customHeight="1" thickTop="1" thickBot="1">
      <c r="B3106" s="32" t="s">
        <v/>
      </c>
      <c r="C3106" s="23" t="s">
        <v/>
      </c>
      <c r="D3106" s="32" t="s">
        <v/>
      </c>
      <c r="E3106" s="32">
        <v/>
      </c>
      <c r="F3106" s="33">
        <v/>
      </c>
      <c r="G3106" s="34">
        <v/>
      </c>
      <c r="H3106" s="35">
        <v/>
      </c>
      <c r="I3106" s="36">
        <f/>
        <v/>
      </c>
      <c r="J3106" s="32">
        <v/>
      </c>
      <c r="K3106" s="32">
        <f/>
        <v/>
      </c>
      <c r="L3106" s="32" t="s">
        <v/>
      </c>
      <c r="M3106" s="32" t="s">
        <v/>
      </c>
      <c r="N3106" s="32" t="s">
        <v>17601</v>
      </c>
      <!--$VAR_NUOVA_CELLA_PREZZI$-->
    </row>
    <row r="3107" spans="1:16" ht="10.5" customHeight="1" thickTop="1" thickBot="1">
      <c r="B3107" s="32" t="s">
        <v/>
      </c>
      <c r="C3107" s="23" t="s">
        <v/>
      </c>
      <c r="D3107" s="32" t="s">
        <v>17602</v>
      </c>
      <c r="E3107" s="32">
        <v/>
      </c>
      <c r="F3107" s="33">
        <v/>
      </c>
      <c r="G3107" s="34">
        <v/>
      </c>
      <c r="H3107" s="35">
        <v/>
      </c>
      <c r="I3107" s="36">
        <f>ROUND(SUM(I3087:I3106),2)</f>
        <v>142.89</v>
      </c>
      <c r="J3107" s="32">
        <v>3.72</v>
      </c>
      <c r="K3107" s="32">
        <f>ROUND(PRODUCT(I3107:J3107),2)</f>
        <v>531.55</v>
      </c>
      <c r="L3107" s="32" t="s">
        <v/>
      </c>
      <c r="M3107" s="32" t="s">
        <v/>
      </c>
      <c r="N3107" s="32" t="s">
        <v/>
      </c>
      <!--$VAR_NUOVA_CELLA_PREZZI$-->
    </row>
    <row r="3108" spans="1:16" ht="10.5" customHeight="1" thickTop="1" thickBot="1">
      <c r="B3108" s="32" t="s">
        <v/>
      </c>
      <c r="C3108" s="23" t="s">
        <v/>
      </c>
      <c r="D3108" s="32" t="s">
        <v>17608</v>
      </c>
      <c r="E3108" s="32">
        <v/>
      </c>
      <c r="F3108" s="33">
        <v/>
      </c>
      <c r="G3108" s="34">
        <v/>
      </c>
      <c r="H3108" s="35">
        <v/>
      </c>
      <c r="I3108" s="36">
        <f/>
        <v/>
      </c>
      <c r="J3108" s="32">
        <v/>
      </c>
      <c r="K3108" s="32">
        <f/>
        <v/>
      </c>
      <c r="L3108" s="32" t="s">
        <v/>
      </c>
      <c r="M3108" s="32" t="s">
        <v/>
      </c>
      <c r="N3108" s="32" t="s">
        <v/>
      </c>
      <!--$VAR_NUOVA_CELLA_PREZZI$-->
    </row>
    <row r="3109" spans="1:16" ht="54.8333333333333" customHeight="1" thickTop="1" thickBot="1">
      <c r="B3109" s="32" t="s">
        <v>17609</v>
      </c>
      <c r="C3109" s="23" t="s">
        <v>17610</v>
      </c>
      <c r="D3109" s="62" t="s">
        <v>17611</v>
      </c>
      <c r="E3109" s="32">
        <v/>
      </c>
      <c r="F3109" s="33">
        <v/>
      </c>
      <c r="G3109" s="34">
        <v/>
      </c>
      <c r="H3109" s="35">
        <v/>
      </c>
      <c r="I3109" s="36">
        <f/>
        <v/>
      </c>
      <c r="J3109" s="32">
        <v/>
      </c>
      <c r="K3109" s="32">
        <f/>
        <v/>
      </c>
      <c r="L3109" s="32" t="s">
        <v/>
      </c>
      <c r="M3109" s="32" t="s">
        <v/>
      </c>
      <c r="N3109" s="32" t="s">
        <v/>
      </c>
      <!--$VAR_NUOVA_CELLA_PREZZI$-->
    </row>
    <row r="3110" spans="1:16" ht="10.5" customHeight="1" thickTop="1" thickBot="1">
      <c r="B3110" s="32" t="s">
        <v/>
      </c>
      <c r="C3110" s="23" t="s">
        <v/>
      </c>
      <c r="D3110" s="23" t="s">
        <v>17612</v>
      </c>
      <c r="E3110" s="32">
        <v/>
      </c>
      <c r="F3110" s="33">
        <v/>
      </c>
      <c r="G3110" s="34">
        <v/>
      </c>
      <c r="H3110" s="35">
        <v/>
      </c>
      <c r="I3110" s="36">
        <f/>
        <v/>
      </c>
      <c r="J3110" s="32">
        <v/>
      </c>
      <c r="K3110" s="32">
        <f/>
        <v/>
      </c>
      <c r="L3110" s="32" t="s">
        <v/>
      </c>
      <c r="M3110" s="32" t="s">
        <v/>
      </c>
      <c r="N3110" s="32" t="s">
        <v/>
      </c>
      <!--$VAR_NUOVA_CELLA_PREZZI$-->
    </row>
    <row r="3111" spans="1:16" ht="10.5" customHeight="1" thickTop="1" thickBot="1">
      <c r="B3111" s="32" t="s">
        <v/>
      </c>
      <c r="C3111" s="23" t="s">
        <v/>
      </c>
      <c r="D3111" s="23" t="s">
        <v>17613</v>
      </c>
      <c r="E3111" s="32">
        <v/>
      </c>
      <c r="F3111" s="33">
        <v/>
      </c>
      <c r="G3111" s="34">
        <v/>
      </c>
      <c r="H3111" s="35">
        <v/>
      </c>
      <c r="I3111" s="36">
        <f>ROUND(PRODUCT(E3111:H3111,142.89),2)</f>
        <v>142.89</v>
      </c>
      <c r="J3111" s="32">
        <v/>
      </c>
      <c r="K3111" s="32">
        <f/>
        <v/>
      </c>
      <c r="L3111" s="32" t="s">
        <v/>
      </c>
      <c r="M3111" s="32" t="s">
        <v/>
      </c>
      <c r="N3111" s="32" t="s">
        <v/>
      </c>
      <!--$VAR_NUOVA_CELLA_PREZZI$-->
    </row>
    <row r="3112" spans="1:16" ht="10.5" customHeight="1" thickTop="1" thickBot="1">
      <c r="B3112" s="32" t="s">
        <v/>
      </c>
      <c r="C3112" s="23" t="s">
        <v/>
      </c>
      <c r="D3112" s="32" t="s">
        <v/>
      </c>
      <c r="E3112" s="32">
        <v/>
      </c>
      <c r="F3112" s="33">
        <v/>
      </c>
      <c r="G3112" s="34">
        <v/>
      </c>
      <c r="H3112" s="35">
        <v/>
      </c>
      <c r="I3112" s="36">
        <f/>
        <v/>
      </c>
      <c r="J3112" s="32">
        <v/>
      </c>
      <c r="K3112" s="32">
        <f/>
        <v/>
      </c>
      <c r="L3112" s="32" t="s">
        <v/>
      </c>
      <c r="M3112" s="32" t="s">
        <v/>
      </c>
      <c r="N3112" s="32" t="s">
        <v>17620</v>
      </c>
      <!--$VAR_NUOVA_CELLA_PREZZI$-->
    </row>
    <row r="3113" spans="1:16" ht="10.5" customHeight="1" thickTop="1" thickBot="1">
      <c r="B3113" s="32" t="s">
        <v/>
      </c>
      <c r="C3113" s="23" t="s">
        <v/>
      </c>
      <c r="D3113" s="32" t="s">
        <v>17621</v>
      </c>
      <c r="E3113" s="32">
        <v/>
      </c>
      <c r="F3113" s="33">
        <v/>
      </c>
      <c r="G3113" s="34">
        <v/>
      </c>
      <c r="H3113" s="35">
        <v/>
      </c>
      <c r="I3113" s="36">
        <f>ROUND(SUM(I3110:I3112),2)</f>
        <v>142.89</v>
      </c>
      <c r="J3113" s="32">
        <v>10.13</v>
      </c>
      <c r="K3113" s="32">
        <f>ROUND(PRODUCT(I3113:J3113),2)</f>
        <v>1447.48</v>
      </c>
      <c r="L3113" s="32" t="s">
        <v/>
      </c>
      <c r="M3113" s="32" t="s">
        <v/>
      </c>
      <c r="N3113" s="32" t="s">
        <v/>
      </c>
      <!--$VAR_NUOVA_CELLA_PREZZI$-->
    </row>
    <row r="3114" spans="1:16" ht="10.5" customHeight="1" thickTop="1" thickBot="1">
      <c r="B3114" s="32" t="s">
        <v/>
      </c>
      <c r="C3114" s="23" t="s">
        <v/>
      </c>
      <c r="D3114" s="32" t="s">
        <v>17627</v>
      </c>
      <c r="E3114" s="32">
        <v/>
      </c>
      <c r="F3114" s="33">
        <v/>
      </c>
      <c r="G3114" s="34">
        <v/>
      </c>
      <c r="H3114" s="35">
        <v/>
      </c>
      <c r="I3114" s="36">
        <f/>
        <v/>
      </c>
      <c r="J3114" s="32">
        <v/>
      </c>
      <c r="K3114" s="32">
        <f/>
        <v/>
      </c>
      <c r="L3114" s="32" t="s">
        <v/>
      </c>
      <c r="M3114" s="32" t="s">
        <v/>
      </c>
      <c r="N3114" s="32" t="s">
        <v/>
      </c>
      <!--$VAR_NUOVA_CELLA_PREZZI$-->
    </row>
    <row r="3115" spans="1:16" ht="20.1666666666667" customHeight="1" thickTop="1" thickBot="1">
      <c r="B3115" s="32" t="s">
        <v>17628</v>
      </c>
      <c r="C3115" s="23" t="s">
        <v>17629</v>
      </c>
      <c r="D3115" s="62" t="s">
        <v>17630</v>
      </c>
      <c r="E3115" s="32">
        <v/>
      </c>
      <c r="F3115" s="33">
        <v/>
      </c>
      <c r="G3115" s="34">
        <v/>
      </c>
      <c r="H3115" s="35">
        <v/>
      </c>
      <c r="I3115" s="36">
        <f/>
        <v/>
      </c>
      <c r="J3115" s="32">
        <v/>
      </c>
      <c r="K3115" s="32">
        <f/>
        <v/>
      </c>
      <c r="L3115" s="32" t="s">
        <v/>
      </c>
      <c r="M3115" s="32" t="s">
        <v/>
      </c>
      <c r="N3115" s="32" t="s">
        <v/>
      </c>
      <!--$VAR_NUOVA_CELLA_PREZZI$-->
    </row>
    <row r="3116" spans="1:16" ht="10.5" customHeight="1" thickTop="1" thickBot="1">
      <c r="B3116" s="32" t="s">
        <v/>
      </c>
      <c r="C3116" s="23" t="s">
        <v/>
      </c>
      <c r="D3116" s="23" t="s">
        <v>17631</v>
      </c>
      <c r="E3116" s="32">
        <v/>
      </c>
      <c r="F3116" s="33">
        <v/>
      </c>
      <c r="G3116" s="34">
        <v/>
      </c>
      <c r="H3116" s="35">
        <v/>
      </c>
      <c r="I3116" s="36">
        <f/>
        <v/>
      </c>
      <c r="J3116" s="32">
        <v/>
      </c>
      <c r="K3116" s="32">
        <f/>
        <v/>
      </c>
      <c r="L3116" s="32" t="s">
        <v/>
      </c>
      <c r="M3116" s="32" t="s">
        <v/>
      </c>
      <c r="N3116" s="32" t="s">
        <v/>
      </c>
      <!--$VAR_NUOVA_CELLA_PREZZI$-->
    </row>
    <row r="3117" spans="1:16" ht="10.5" customHeight="1" thickTop="1" thickBot="1">
      <c r="B3117" s="32" t="s">
        <v/>
      </c>
      <c r="C3117" s="23" t="s">
        <v/>
      </c>
      <c r="D3117" s="23" t="s">
        <v>17632</v>
      </c>
      <c r="E3117" s="32">
        <v/>
      </c>
      <c r="F3117" s="33">
        <v/>
      </c>
      <c r="G3117" s="34">
        <v/>
      </c>
      <c r="H3117" s="35">
        <v/>
      </c>
      <c r="I3117" s="36">
        <f>ROUND(PRODUCT(E3117:H3117,685.12),2)</f>
        <v>685.12</v>
      </c>
      <c r="J3117" s="32">
        <v/>
      </c>
      <c r="K3117" s="32">
        <f/>
        <v/>
      </c>
      <c r="L3117" s="32" t="s">
        <v/>
      </c>
      <c r="M3117" s="32" t="s">
        <v/>
      </c>
      <c r="N3117" s="32" t="s">
        <v/>
      </c>
      <!--$VAR_NUOVA_CELLA_PREZZI$-->
    </row>
    <row r="3118" spans="1:16" ht="10.5" customHeight="1" thickTop="1" thickBot="1">
      <c r="B3118" s="32" t="s">
        <v/>
      </c>
      <c r="C3118" s="23" t="s">
        <v/>
      </c>
      <c r="D3118" s="23" t="s">
        <v>17639</v>
      </c>
      <c r="E3118" s="32">
        <v/>
      </c>
      <c r="F3118" s="33">
        <v/>
      </c>
      <c r="G3118" s="34">
        <v/>
      </c>
      <c r="H3118" s="35">
        <v/>
      </c>
      <c r="I3118" s="36">
        <f>ROUND(PRODUCT(E3118:H3118,142.89),2)</f>
        <v>142.89</v>
      </c>
      <c r="J3118" s="32">
        <v/>
      </c>
      <c r="K3118" s="32">
        <f/>
        <v/>
      </c>
      <c r="L3118" s="32" t="s">
        <v/>
      </c>
      <c r="M3118" s="32" t="s">
        <v/>
      </c>
      <c r="N3118" s="32" t="s">
        <v/>
      </c>
      <!--$VAR_NUOVA_CELLA_PREZZI$-->
    </row>
    <row r="3119" spans="1:16" ht="10.5" customHeight="1" thickTop="1" thickBot="1">
      <c r="B3119" s="32" t="s">
        <v/>
      </c>
      <c r="C3119" s="23" t="s">
        <v/>
      </c>
      <c r="D3119" s="32" t="s">
        <v/>
      </c>
      <c r="E3119" s="32">
        <v/>
      </c>
      <c r="F3119" s="33">
        <v/>
      </c>
      <c r="G3119" s="34">
        <v/>
      </c>
      <c r="H3119" s="35">
        <v/>
      </c>
      <c r="I3119" s="36">
        <f/>
        <v/>
      </c>
      <c r="J3119" s="32">
        <v/>
      </c>
      <c r="K3119" s="32">
        <f/>
        <v/>
      </c>
      <c r="L3119" s="32" t="s">
        <v/>
      </c>
      <c r="M3119" s="32" t="s">
        <v/>
      </c>
      <c r="N3119" s="32" t="s">
        <v>17646</v>
      </c>
      <!--$VAR_NUOVA_CELLA_PREZZI$-->
    </row>
    <row r="3120" spans="1:16" ht="10.5" customHeight="1" thickTop="1" thickBot="1">
      <c r="B3120" s="32" t="s">
        <v/>
      </c>
      <c r="C3120" s="23" t="s">
        <v/>
      </c>
      <c r="D3120" s="32" t="s">
        <v>17647</v>
      </c>
      <c r="E3120" s="32">
        <v/>
      </c>
      <c r="F3120" s="33">
        <v/>
      </c>
      <c r="G3120" s="34">
        <v/>
      </c>
      <c r="H3120" s="35">
        <v/>
      </c>
      <c r="I3120" s="36">
        <f>ROUND(SUM(I3116:I3119),2)</f>
        <v>828.01</v>
      </c>
      <c r="J3120" s="32">
        <v>10.64</v>
      </c>
      <c r="K3120" s="32">
        <f>ROUND(PRODUCT(I3120:J3120),2)</f>
        <v>8810.03</v>
      </c>
      <c r="L3120" s="32" t="s">
        <v/>
      </c>
      <c r="M3120" s="32" t="s">
        <v/>
      </c>
      <c r="N3120" s="32" t="s">
        <v/>
      </c>
      <!--$VAR_NUOVA_CELLA_PREZZI$-->
    </row>
    <row r="3121" spans="1:16" ht="10.5" customHeight="1" thickTop="1" thickBot="1">
      <c r="B3121" s="32" t="s">
        <v/>
      </c>
      <c r="C3121" s="23" t="s">
        <v/>
      </c>
      <c r="D3121" s="32" t="s">
        <v>17653</v>
      </c>
      <c r="E3121" s="32">
        <v/>
      </c>
      <c r="F3121" s="33">
        <v/>
      </c>
      <c r="G3121" s="34">
        <v/>
      </c>
      <c r="H3121" s="35">
        <v/>
      </c>
      <c r="I3121" s="36">
        <f/>
        <v/>
      </c>
      <c r="J3121" s="32">
        <v/>
      </c>
      <c r="K3121" s="32">
        <f/>
        <v/>
      </c>
      <c r="L3121" s="32" t="s">
        <v/>
      </c>
      <c r="M3121" s="32" t="s">
        <v/>
      </c>
      <c r="N3121" s="32" t="s">
        <v/>
      </c>
      <!--$VAR_NUOVA_CELLA_PREZZI$-->
    </row>
    <row r="3122" spans="1:16" ht="105.666666666667" customHeight="1" thickTop="1" thickBot="1">
      <c r="B3122" s="32" t="s">
        <v>17654</v>
      </c>
      <c r="C3122" s="23" t="s">
        <v>17655</v>
      </c>
      <c r="D3122" s="62" t="s">
        <v>17656</v>
      </c>
      <c r="E3122" s="32">
        <v/>
      </c>
      <c r="F3122" s="33">
        <v/>
      </c>
      <c r="G3122" s="34">
        <v/>
      </c>
      <c r="H3122" s="35">
        <v/>
      </c>
      <c r="I3122" s="36">
        <f/>
        <v/>
      </c>
      <c r="J3122" s="32">
        <v/>
      </c>
      <c r="K3122" s="32">
        <f/>
        <v/>
      </c>
      <c r="L3122" s="32" t="s">
        <v/>
      </c>
      <c r="M3122" s="32" t="s">
        <v/>
      </c>
      <c r="N3122" s="32" t="s">
        <v/>
      </c>
      <!--$VAR_NUOVA_CELLA_PREZZI$-->
    </row>
    <row r="3123" spans="1:16" ht="10.5" customHeight="1" thickTop="1" thickBot="1">
      <c r="B3123" s="32" t="s">
        <v/>
      </c>
      <c r="C3123" s="23" t="s">
        <v/>
      </c>
      <c r="D3123" s="23" t="s">
        <v>17657</v>
      </c>
      <c r="E3123" s="32">
        <v/>
      </c>
      <c r="F3123" s="33">
        <v/>
      </c>
      <c r="G3123" s="34">
        <v/>
      </c>
      <c r="H3123" s="35">
        <v/>
      </c>
      <c r="I3123" s="36">
        <f/>
        <v/>
      </c>
      <c r="J3123" s="32">
        <v/>
      </c>
      <c r="K3123" s="32">
        <f/>
        <v/>
      </c>
      <c r="L3123" s="32" t="s">
        <v/>
      </c>
      <c r="M3123" s="32" t="s">
        <v/>
      </c>
      <c r="N3123" s="32" t="s">
        <v/>
      </c>
      <!--$VAR_NUOVA_CELLA_PREZZI$-->
    </row>
    <row r="3124" spans="1:16" ht="10.5" customHeight="1" thickTop="1" thickBot="1">
      <c r="B3124" s="32" t="s">
        <v/>
      </c>
      <c r="C3124" s="23" t="s">
        <v/>
      </c>
      <c r="D3124" s="23" t="s">
        <v>17658</v>
      </c>
      <c r="E3124" s="32">
        <v/>
      </c>
      <c r="F3124" s="33">
        <v/>
      </c>
      <c r="G3124" s="34">
        <v/>
      </c>
      <c r="H3124" s="35">
        <v>0</v>
      </c>
      <c r="I3124" s="36">
        <f>ROUND(PRODUCT(E3124:H3124),2)</f>
        <v>0.00</v>
      </c>
      <c r="J3124" s="32">
        <v/>
      </c>
      <c r="K3124" s="32">
        <f/>
        <v/>
      </c>
      <c r="L3124" s="32" t="s">
        <v/>
      </c>
      <c r="M3124" s="32" t="s">
        <v/>
      </c>
      <c r="N3124" s="32" t="s">
        <v/>
      </c>
      <!--$VAR_NUOVA_CELLA_PREZZI$-->
    </row>
    <row r="3125" spans="1:16" ht="10.5" customHeight="1" thickTop="1" thickBot="1">
      <c r="B3125" s="32" t="s">
        <v/>
      </c>
      <c r="C3125" s="23" t="s">
        <v/>
      </c>
      <c r="D3125" s="23" t="s">
        <v>17665</v>
      </c>
      <c r="E3125" s="32">
        <v>2.72</v>
      </c>
      <c r="F3125" s="33">
        <v/>
      </c>
      <c r="G3125" s="34">
        <v>0.460</v>
      </c>
      <c r="H3125" s="35">
        <v/>
      </c>
      <c r="I3125" s="36">
        <f>ROUND(PRODUCT(E3125:H3125),2)</f>
        <v>1.25</v>
      </c>
      <c r="J3125" s="32">
        <v/>
      </c>
      <c r="K3125" s="32">
        <f/>
        <v/>
      </c>
      <c r="L3125" s="32" t="s">
        <v/>
      </c>
      <c r="M3125" s="32" t="s">
        <v/>
      </c>
      <c r="N3125" s="32" t="s">
        <v/>
      </c>
      <!--$VAR_NUOVA_CELLA_PREZZI$-->
    </row>
    <row r="3126" spans="1:16" ht="10.5" customHeight="1" thickTop="1" thickBot="1">
      <c r="B3126" s="32" t="s">
        <v/>
      </c>
      <c r="C3126" s="23" t="s">
        <v/>
      </c>
      <c r="D3126" s="23" t="s">
        <v>17672</v>
      </c>
      <c r="E3126" s="32">
        <v>1.97</v>
      </c>
      <c r="F3126" s="33">
        <v/>
      </c>
      <c r="G3126" s="34">
        <v>0.460</v>
      </c>
      <c r="H3126" s="35">
        <v/>
      </c>
      <c r="I3126" s="36">
        <f>ROUND(PRODUCT(E3126:H3126),2)</f>
        <v>0.91</v>
      </c>
      <c r="J3126" s="32">
        <v/>
      </c>
      <c r="K3126" s="32">
        <f/>
        <v/>
      </c>
      <c r="L3126" s="32" t="s">
        <v/>
      </c>
      <c r="M3126" s="32" t="s">
        <v/>
      </c>
      <c r="N3126" s="32" t="s">
        <v/>
      </c>
      <!--$VAR_NUOVA_CELLA_PREZZI$-->
    </row>
    <row r="3127" spans="1:16" ht="10.5" customHeight="1" thickTop="1" thickBot="1">
      <c r="B3127" s="32" t="s">
        <v/>
      </c>
      <c r="C3127" s="23" t="s">
        <v/>
      </c>
      <c r="D3127" s="23" t="s">
        <v>17679</v>
      </c>
      <c r="E3127" s="32">
        <v>0.51</v>
      </c>
      <c r="F3127" s="33">
        <v/>
      </c>
      <c r="G3127" s="34">
        <v>0.460</v>
      </c>
      <c r="H3127" s="35">
        <v/>
      </c>
      <c r="I3127" s="36">
        <f>ROUND(PRODUCT(E3127:H3127),2)</f>
        <v>0.23</v>
      </c>
      <c r="J3127" s="32">
        <v/>
      </c>
      <c r="K3127" s="32">
        <f/>
        <v/>
      </c>
      <c r="L3127" s="32" t="s">
        <v/>
      </c>
      <c r="M3127" s="32" t="s">
        <v/>
      </c>
      <c r="N3127" s="32" t="s">
        <v/>
      </c>
      <!--$VAR_NUOVA_CELLA_PREZZI$-->
    </row>
    <row r="3128" spans="1:16" ht="10.5" customHeight="1" thickTop="1" thickBot="1">
      <c r="B3128" s="32" t="s">
        <v/>
      </c>
      <c r="C3128" s="23" t="s">
        <v/>
      </c>
      <c r="D3128" s="23" t="s">
        <v>17686</v>
      </c>
      <c r="E3128" s="32">
        <v>7.36</v>
      </c>
      <c r="F3128" s="33">
        <v/>
      </c>
      <c r="G3128" s="34">
        <v>0.460</v>
      </c>
      <c r="H3128" s="35">
        <v/>
      </c>
      <c r="I3128" s="36">
        <f>ROUND(PRODUCT(E3128:H3128),2)</f>
        <v>3.39</v>
      </c>
      <c r="J3128" s="32">
        <v/>
      </c>
      <c r="K3128" s="32">
        <f/>
        <v/>
      </c>
      <c r="L3128" s="32" t="s">
        <v/>
      </c>
      <c r="M3128" s="32" t="s">
        <v/>
      </c>
      <c r="N3128" s="32" t="s">
        <v/>
      </c>
      <!--$VAR_NUOVA_CELLA_PREZZI$-->
    </row>
    <row r="3129" spans="1:16" ht="10.5" customHeight="1" thickTop="1" thickBot="1">
      <c r="B3129" s="32" t="s">
        <v/>
      </c>
      <c r="C3129" s="23" t="s">
        <v/>
      </c>
      <c r="D3129" s="23" t="s">
        <v>17693</v>
      </c>
      <c r="E3129" s="32">
        <v>2.00</v>
      </c>
      <c r="F3129" s="33">
        <v>0.25</v>
      </c>
      <c r="G3129" s="34">
        <v>0.150</v>
      </c>
      <c r="H3129" s="35">
        <v>0.240</v>
      </c>
      <c r="I3129" s="36">
        <f>ROUND(PRODUCT(E3129:H3129),2)</f>
        <v>0.02</v>
      </c>
      <c r="J3129" s="32">
        <v/>
      </c>
      <c r="K3129" s="32">
        <f/>
        <v/>
      </c>
      <c r="L3129" s="32" t="s">
        <v/>
      </c>
      <c r="M3129" s="32" t="s">
        <v/>
      </c>
      <c r="N3129" s="32" t="s">
        <v/>
      </c>
      <!--$VAR_NUOVA_CELLA_PREZZI$-->
    </row>
    <row r="3130" spans="1:16" ht="10.5" customHeight="1" thickTop="1" thickBot="1">
      <c r="B3130" s="32" t="s">
        <v/>
      </c>
      <c r="C3130" s="23" t="s">
        <v/>
      </c>
      <c r="D3130" s="23" t="s">
        <v>17700</v>
      </c>
      <c r="E3130" s="32">
        <v>1.96</v>
      </c>
      <c r="F3130" s="33">
        <v/>
      </c>
      <c r="G3130" s="34">
        <v>0.460</v>
      </c>
      <c r="H3130" s="35">
        <v/>
      </c>
      <c r="I3130" s="36">
        <f>ROUND(PRODUCT(E3130:H3130),2)</f>
        <v>0.90</v>
      </c>
      <c r="J3130" s="32">
        <v/>
      </c>
      <c r="K3130" s="32">
        <f/>
        <v/>
      </c>
      <c r="L3130" s="32" t="s">
        <v/>
      </c>
      <c r="M3130" s="32" t="s">
        <v/>
      </c>
      <c r="N3130" s="32" t="s">
        <v/>
      </c>
      <!--$VAR_NUOVA_CELLA_PREZZI$-->
    </row>
    <row r="3131" spans="1:16" ht="10.5" customHeight="1" thickTop="1" thickBot="1">
      <c r="B3131" s="32" t="s">
        <v/>
      </c>
      <c r="C3131" s="23" t="s">
        <v/>
      </c>
      <c r="D3131" s="23" t="s">
        <v>17707</v>
      </c>
      <c r="E3131" s="32">
        <v>2.73</v>
      </c>
      <c r="F3131" s="33">
        <v/>
      </c>
      <c r="G3131" s="34">
        <v>0.460</v>
      </c>
      <c r="H3131" s="35">
        <v/>
      </c>
      <c r="I3131" s="36">
        <f>ROUND(PRODUCT(E3131:H3131),2)</f>
        <v>1.26</v>
      </c>
      <c r="J3131" s="32">
        <v/>
      </c>
      <c r="K3131" s="32">
        <f/>
        <v/>
      </c>
      <c r="L3131" s="32" t="s">
        <v/>
      </c>
      <c r="M3131" s="32" t="s">
        <v/>
      </c>
      <c r="N3131" s="32" t="s">
        <v/>
      </c>
      <!--$VAR_NUOVA_CELLA_PREZZI$-->
    </row>
    <row r="3132" spans="1:16" ht="10.5" customHeight="1" thickTop="1" thickBot="1">
      <c r="B3132" s="32" t="s">
        <v/>
      </c>
      <c r="C3132" s="23" t="s">
        <v/>
      </c>
      <c r="D3132" s="23" t="s">
        <v>17714</v>
      </c>
      <c r="E3132" s="32">
        <v>1.71</v>
      </c>
      <c r="F3132" s="33">
        <v/>
      </c>
      <c r="G3132" s="34">
        <v>0.480</v>
      </c>
      <c r="H3132" s="35">
        <v/>
      </c>
      <c r="I3132" s="36">
        <f>ROUND(PRODUCT(E3132:H3132),2)</f>
        <v>0.82</v>
      </c>
      <c r="J3132" s="32">
        <v/>
      </c>
      <c r="K3132" s="32">
        <f/>
        <v/>
      </c>
      <c r="L3132" s="32" t="s">
        <v/>
      </c>
      <c r="M3132" s="32" t="s">
        <v/>
      </c>
      <c r="N3132" s="32" t="s">
        <v/>
      </c>
      <!--$VAR_NUOVA_CELLA_PREZZI$-->
    </row>
    <row r="3133" spans="1:16" ht="10.5" customHeight="1" thickTop="1" thickBot="1">
      <c r="B3133" s="32" t="s">
        <v/>
      </c>
      <c r="C3133" s="23" t="s">
        <v/>
      </c>
      <c r="D3133" s="23" t="s">
        <v>17721</v>
      </c>
      <c r="E3133" s="32">
        <v>1.44</v>
      </c>
      <c r="F3133" s="33">
        <v/>
      </c>
      <c r="G3133" s="34">
        <v>0.480</v>
      </c>
      <c r="H3133" s="35">
        <v/>
      </c>
      <c r="I3133" s="36">
        <f>ROUND(PRODUCT(E3133:H3133),2)</f>
        <v>0.69</v>
      </c>
      <c r="J3133" s="32">
        <v/>
      </c>
      <c r="K3133" s="32">
        <f/>
        <v/>
      </c>
      <c r="L3133" s="32" t="s">
        <v/>
      </c>
      <c r="M3133" s="32" t="s">
        <v/>
      </c>
      <c r="N3133" s="32" t="s">
        <v/>
      </c>
      <!--$VAR_NUOVA_CELLA_PREZZI$-->
    </row>
    <row r="3134" spans="1:16" ht="10.5" customHeight="1" thickTop="1" thickBot="1">
      <c r="B3134" s="32" t="s">
        <v/>
      </c>
      <c r="C3134" s="23" t="s">
        <v/>
      </c>
      <c r="D3134" s="23" t="s">
        <v>17728</v>
      </c>
      <c r="E3134" s="32">
        <v>22.00</v>
      </c>
      <c r="F3134" s="33">
        <v>0.11</v>
      </c>
      <c r="G3134" s="34">
        <v>0.150</v>
      </c>
      <c r="H3134" s="35">
        <v>0.080</v>
      </c>
      <c r="I3134" s="36">
        <f>ROUND(PRODUCT(E3134:H3134),2)</f>
        <v>0.03</v>
      </c>
      <c r="J3134" s="32">
        <v/>
      </c>
      <c r="K3134" s="32">
        <f/>
        <v/>
      </c>
      <c r="L3134" s="32" t="s">
        <v/>
      </c>
      <c r="M3134" s="32" t="s">
        <v/>
      </c>
      <c r="N3134" s="32" t="s">
        <v/>
      </c>
      <!--$VAR_NUOVA_CELLA_PREZZI$-->
    </row>
    <row r="3135" spans="1:16" ht="10.5" customHeight="1" thickTop="1" thickBot="1">
      <c r="B3135" s="32" t="s">
        <v/>
      </c>
      <c r="C3135" s="23" t="s">
        <v/>
      </c>
      <c r="D3135" s="23" t="s">
        <v>17735</v>
      </c>
      <c r="E3135" s="32">
        <v/>
      </c>
      <c r="F3135" s="33">
        <v/>
      </c>
      <c r="G3135" s="34">
        <v/>
      </c>
      <c r="H3135" s="35">
        <v>0</v>
      </c>
      <c r="I3135" s="36">
        <f>ROUND(PRODUCT(E3135:H3135),2)</f>
        <v>0.00</v>
      </c>
      <c r="J3135" s="32">
        <v/>
      </c>
      <c r="K3135" s="32">
        <f/>
        <v/>
      </c>
      <c r="L3135" s="32" t="s">
        <v/>
      </c>
      <c r="M3135" s="32" t="s">
        <v/>
      </c>
      <c r="N3135" s="32" t="s">
        <v/>
      </c>
      <!--$VAR_NUOVA_CELLA_PREZZI$-->
    </row>
    <row r="3136" spans="1:16" ht="10.5" customHeight="1" thickTop="1" thickBot="1">
      <c r="B3136" s="32" t="s">
        <v/>
      </c>
      <c r="C3136" s="23" t="s">
        <v/>
      </c>
      <c r="D3136" s="23" t="s">
        <v>17742</v>
      </c>
      <c r="E3136" s="32">
        <v>3.03</v>
      </c>
      <c r="F3136" s="33">
        <v/>
      </c>
      <c r="G3136" s="34">
        <v>0.480</v>
      </c>
      <c r="H3136" s="35">
        <v/>
      </c>
      <c r="I3136" s="36">
        <f>ROUND(PRODUCT(E3136:H3136),2)</f>
        <v>1.45</v>
      </c>
      <c r="J3136" s="32">
        <v/>
      </c>
      <c r="K3136" s="32">
        <f/>
        <v/>
      </c>
      <c r="L3136" s="32" t="s">
        <v/>
      </c>
      <c r="M3136" s="32" t="s">
        <v/>
      </c>
      <c r="N3136" s="32" t="s">
        <v/>
      </c>
      <!--$VAR_NUOVA_CELLA_PREZZI$-->
    </row>
    <row r="3137" spans="1:16" ht="10.5" customHeight="1" thickTop="1" thickBot="1">
      <c r="B3137" s="32" t="s">
        <v/>
      </c>
      <c r="C3137" s="23" t="s">
        <v/>
      </c>
      <c r="D3137" s="23" t="s">
        <v>17749</v>
      </c>
      <c r="E3137" s="32">
        <v>16.00</v>
      </c>
      <c r="F3137" s="33">
        <v>0.10</v>
      </c>
      <c r="G3137" s="34">
        <v>0.150</v>
      </c>
      <c r="H3137" s="35">
        <v>0.090</v>
      </c>
      <c r="I3137" s="36">
        <f>ROUND(PRODUCT(E3137:H3137),2)</f>
        <v>0.02</v>
      </c>
      <c r="J3137" s="32">
        <v/>
      </c>
      <c r="K3137" s="32">
        <f/>
        <v/>
      </c>
      <c r="L3137" s="32" t="s">
        <v/>
      </c>
      <c r="M3137" s="32" t="s">
        <v/>
      </c>
      <c r="N3137" s="32" t="s">
        <v/>
      </c>
      <!--$VAR_NUOVA_CELLA_PREZZI$-->
    </row>
    <row r="3138" spans="1:16" ht="10.5" customHeight="1" thickTop="1" thickBot="1">
      <c r="B3138" s="32" t="s">
        <v/>
      </c>
      <c r="C3138" s="23" t="s">
        <v/>
      </c>
      <c r="D3138" s="23" t="s">
        <v>17756</v>
      </c>
      <c r="E3138" s="32">
        <v>2.00</v>
      </c>
      <c r="F3138" s="33">
        <v>0.12</v>
      </c>
      <c r="G3138" s="34">
        <v>0.150</v>
      </c>
      <c r="H3138" s="35">
        <v>0.130</v>
      </c>
      <c r="I3138" s="36">
        <f>ROUND(PRODUCT(E3138:H3138),2)</f>
        <v>0.00</v>
      </c>
      <c r="J3138" s="32">
        <v/>
      </c>
      <c r="K3138" s="32">
        <f/>
        <v/>
      </c>
      <c r="L3138" s="32" t="s">
        <v/>
      </c>
      <c r="M3138" s="32" t="s">
        <v/>
      </c>
      <c r="N3138" s="32" t="s">
        <v/>
      </c>
      <!--$VAR_NUOVA_CELLA_PREZZI$-->
    </row>
    <row r="3139" spans="1:16" ht="10.5" customHeight="1" thickTop="1" thickBot="1">
      <c r="B3139" s="32" t="s">
        <v/>
      </c>
      <c r="C3139" s="23" t="s">
        <v/>
      </c>
      <c r="D3139" s="23" t="s">
        <v>17763</v>
      </c>
      <c r="E3139" s="32">
        <v>3.05</v>
      </c>
      <c r="F3139" s="33">
        <v/>
      </c>
      <c r="G3139" s="34">
        <v>0.470</v>
      </c>
      <c r="H3139" s="35">
        <v/>
      </c>
      <c r="I3139" s="36">
        <f>ROUND(PRODUCT(E3139:H3139),2)</f>
        <v>1.43</v>
      </c>
      <c r="J3139" s="32">
        <v/>
      </c>
      <c r="K3139" s="32">
        <f/>
        <v/>
      </c>
      <c r="L3139" s="32" t="s">
        <v/>
      </c>
      <c r="M3139" s="32" t="s">
        <v/>
      </c>
      <c r="N3139" s="32" t="s">
        <v/>
      </c>
      <!--$VAR_NUOVA_CELLA_PREZZI$-->
    </row>
    <row r="3140" spans="1:16" ht="10.5" customHeight="1" thickTop="1" thickBot="1">
      <c r="B3140" s="32" t="s">
        <v/>
      </c>
      <c r="C3140" s="23" t="s">
        <v/>
      </c>
      <c r="D3140" s="23" t="s">
        <v>17770</v>
      </c>
      <c r="E3140" s="32">
        <v>2.20</v>
      </c>
      <c r="F3140" s="33">
        <v/>
      </c>
      <c r="G3140" s="34">
        <v>0.470</v>
      </c>
      <c r="H3140" s="35">
        <v/>
      </c>
      <c r="I3140" s="36">
        <f>ROUND(PRODUCT(E3140:H3140),2)</f>
        <v>1.03</v>
      </c>
      <c r="J3140" s="32">
        <v/>
      </c>
      <c r="K3140" s="32">
        <f/>
        <v/>
      </c>
      <c r="L3140" s="32" t="s">
        <v/>
      </c>
      <c r="M3140" s="32" t="s">
        <v/>
      </c>
      <c r="N3140" s="32" t="s">
        <v/>
      </c>
      <!--$VAR_NUOVA_CELLA_PREZZI$-->
    </row>
    <row r="3141" spans="1:16" ht="10.5" customHeight="1" thickTop="1" thickBot="1">
      <c r="B3141" s="32" t="s">
        <v/>
      </c>
      <c r="C3141" s="23" t="s">
        <v/>
      </c>
      <c r="D3141" s="23" t="s">
        <v>17777</v>
      </c>
      <c r="E3141" s="32">
        <v>1.26</v>
      </c>
      <c r="F3141" s="33">
        <v/>
      </c>
      <c r="G3141" s="34">
        <v>0.470</v>
      </c>
      <c r="H3141" s="35">
        <v/>
      </c>
      <c r="I3141" s="36">
        <f>ROUND(PRODUCT(E3141:H3141),2)</f>
        <v>0.59</v>
      </c>
      <c r="J3141" s="32">
        <v/>
      </c>
      <c r="K3141" s="32">
        <f/>
        <v/>
      </c>
      <c r="L3141" s="32" t="s">
        <v/>
      </c>
      <c r="M3141" s="32" t="s">
        <v/>
      </c>
      <c r="N3141" s="32" t="s">
        <v/>
      </c>
      <!--$VAR_NUOVA_CELLA_PREZZI$-->
    </row>
    <row r="3142" spans="1:16" ht="10.5" customHeight="1" thickTop="1" thickBot="1">
      <c r="B3142" s="32" t="s">
        <v/>
      </c>
      <c r="C3142" s="23" t="s">
        <v/>
      </c>
      <c r="D3142" s="23" t="s">
        <v>17784</v>
      </c>
      <c r="E3142" s="32">
        <v>6.00</v>
      </c>
      <c r="F3142" s="33">
        <v>0.04</v>
      </c>
      <c r="G3142" s="34">
        <v>0.150</v>
      </c>
      <c r="H3142" s="35">
        <v/>
      </c>
      <c r="I3142" s="36">
        <f>ROUND(PRODUCT(E3142:H3142),2)</f>
        <v>0.04</v>
      </c>
      <c r="J3142" s="32">
        <v/>
      </c>
      <c r="K3142" s="32">
        <f/>
        <v/>
      </c>
      <c r="L3142" s="32" t="s">
        <v/>
      </c>
      <c r="M3142" s="32" t="s">
        <v/>
      </c>
      <c r="N3142" s="32" t="s">
        <v/>
      </c>
      <!--$VAR_NUOVA_CELLA_PREZZI$-->
    </row>
    <row r="3143" spans="1:16" ht="10.5" customHeight="1" thickTop="1" thickBot="1">
      <c r="B3143" s="32" t="s">
        <v/>
      </c>
      <c r="C3143" s="23" t="s">
        <v/>
      </c>
      <c r="D3143" s="23" t="s">
        <v>17791</v>
      </c>
      <c r="E3143" s="32">
        <v>26.00</v>
      </c>
      <c r="F3143" s="33">
        <v>0.10</v>
      </c>
      <c r="G3143" s="34">
        <v>0.150</v>
      </c>
      <c r="H3143" s="35">
        <v>0.080</v>
      </c>
      <c r="I3143" s="36">
        <f>ROUND(PRODUCT(E3143:H3143),2)</f>
        <v>0.03</v>
      </c>
      <c r="J3143" s="32">
        <v/>
      </c>
      <c r="K3143" s="32">
        <f/>
        <v/>
      </c>
      <c r="L3143" s="32" t="s">
        <v/>
      </c>
      <c r="M3143" s="32" t="s">
        <v/>
      </c>
      <c r="N3143" s="32" t="s">
        <v/>
      </c>
      <!--$VAR_NUOVA_CELLA_PREZZI$-->
    </row>
    <row r="3144" spans="1:16" ht="10.5" customHeight="1" thickTop="1" thickBot="1">
      <c r="B3144" s="32" t="s">
        <v/>
      </c>
      <c r="C3144" s="23" t="s">
        <v/>
      </c>
      <c r="D3144" s="32" t="s">
        <v/>
      </c>
      <c r="E3144" s="32">
        <v/>
      </c>
      <c r="F3144" s="33">
        <v/>
      </c>
      <c r="G3144" s="34">
        <v/>
      </c>
      <c r="H3144" s="35">
        <v/>
      </c>
      <c r="I3144" s="36">
        <f/>
        <v/>
      </c>
      <c r="J3144" s="32">
        <v/>
      </c>
      <c r="K3144" s="32">
        <f/>
        <v/>
      </c>
      <c r="L3144" s="32" t="s">
        <v/>
      </c>
      <c r="M3144" s="32" t="s">
        <v/>
      </c>
      <c r="N3144" s="32" t="s">
        <v>17798</v>
      </c>
      <!--$VAR_NUOVA_CELLA_PREZZI$-->
    </row>
    <row r="3145" spans="1:16" ht="10.5" customHeight="1" thickTop="1" thickBot="1">
      <c r="B3145" s="32" t="s">
        <v/>
      </c>
      <c r="C3145" s="23" t="s">
        <v/>
      </c>
      <c r="D3145" s="32" t="s">
        <v>17799</v>
      </c>
      <c r="E3145" s="32">
        <v/>
      </c>
      <c r="F3145" s="33">
        <v/>
      </c>
      <c r="G3145" s="34">
        <v/>
      </c>
      <c r="H3145" s="35">
        <v/>
      </c>
      <c r="I3145" s="36">
        <f>ROUND(SUM(I3123:I3144),2)</f>
        <v>14.09</v>
      </c>
      <c r="J3145" s="32">
        <v>654.86</v>
      </c>
      <c r="K3145" s="32">
        <f>ROUND(PRODUCT(I3145:J3145),2)</f>
        <v>9226.98</v>
      </c>
      <c r="L3145" s="32" t="s">
        <v/>
      </c>
      <c r="M3145" s="32" t="s">
        <v/>
      </c>
      <c r="N3145" s="32" t="s">
        <v/>
      </c>
      <!--$VAR_NUOVA_CELLA_PREZZI$-->
    </row>
    <row r="3146" spans="1:16" ht="10.5" customHeight="1" thickTop="1" thickBot="1">
      <c r="B3146" s="32" t="s">
        <v/>
      </c>
      <c r="C3146" s="23" t="s">
        <v/>
      </c>
      <c r="D3146" s="32" t="s">
        <v>17805</v>
      </c>
      <c r="E3146" s="32">
        <v/>
      </c>
      <c r="F3146" s="33">
        <v/>
      </c>
      <c r="G3146" s="34">
        <v/>
      </c>
      <c r="H3146" s="35">
        <v/>
      </c>
      <c r="I3146" s="36">
        <f/>
        <v/>
      </c>
      <c r="J3146" s="32">
        <v/>
      </c>
      <c r="K3146" s="32">
        <f/>
        <v/>
      </c>
      <c r="L3146" s="32" t="s">
        <v/>
      </c>
      <c r="M3146" s="32" t="s">
        <v/>
      </c>
      <c r="N3146" s="32" t="s">
        <v/>
      </c>
      <!--$VAR_NUOVA_CELLA_PREZZI$-->
    </row>
    <row r="3147" spans="1:16" ht="103.833333333333" customHeight="1" thickTop="1" thickBot="1">
      <c r="B3147" s="32" t="s">
        <v>17806</v>
      </c>
      <c r="C3147" s="23" t="s">
        <v>17807</v>
      </c>
      <c r="D3147" s="62" t="s">
        <v>17808</v>
      </c>
      <c r="E3147" s="32">
        <v/>
      </c>
      <c r="F3147" s="33">
        <v/>
      </c>
      <c r="G3147" s="34">
        <v/>
      </c>
      <c r="H3147" s="35">
        <v/>
      </c>
      <c r="I3147" s="36">
        <f/>
        <v/>
      </c>
      <c r="J3147" s="32">
        <v/>
      </c>
      <c r="K3147" s="32">
        <f/>
        <v/>
      </c>
      <c r="L3147" s="32" t="s">
        <v/>
      </c>
      <c r="M3147" s="32" t="s">
        <v/>
      </c>
      <c r="N3147" s="32" t="s">
        <v/>
      </c>
      <!--$VAR_NUOVA_CELLA_PREZZI$-->
    </row>
    <row r="3148" spans="1:16" ht="10.5" customHeight="1" thickTop="1" thickBot="1">
      <c r="B3148" s="32" t="s">
        <v/>
      </c>
      <c r="C3148" s="23" t="s">
        <v/>
      </c>
      <c r="D3148" s="23" t="s">
        <v>17809</v>
      </c>
      <c r="E3148" s="32">
        <v/>
      </c>
      <c r="F3148" s="33">
        <v/>
      </c>
      <c r="G3148" s="34">
        <v/>
      </c>
      <c r="H3148" s="35">
        <v/>
      </c>
      <c r="I3148" s="36">
        <f/>
        <v/>
      </c>
      <c r="J3148" s="32">
        <v/>
      </c>
      <c r="K3148" s="32">
        <f/>
        <v/>
      </c>
      <c r="L3148" s="32" t="s">
        <v/>
      </c>
      <c r="M3148" s="32" t="s">
        <v/>
      </c>
      <c r="N3148" s="32" t="s">
        <v/>
      </c>
      <!--$VAR_NUOVA_CELLA_PREZZI$-->
    </row>
    <row r="3149" spans="1:16" ht="10.5" customHeight="1" thickTop="1" thickBot="1">
      <c r="B3149" s="32" t="s">
        <v/>
      </c>
      <c r="C3149" s="23" t="s">
        <v/>
      </c>
      <c r="D3149" s="23" t="s">
        <v>17810</v>
      </c>
      <c r="E3149" s="32">
        <v/>
      </c>
      <c r="F3149" s="33">
        <v/>
      </c>
      <c r="G3149" s="34">
        <v/>
      </c>
      <c r="H3149" s="35">
        <v>0</v>
      </c>
      <c r="I3149" s="36">
        <f>ROUND(PRODUCT(E3149:H3149),2)</f>
        <v>0.00</v>
      </c>
      <c r="J3149" s="32">
        <v/>
      </c>
      <c r="K3149" s="32">
        <f/>
        <v/>
      </c>
      <c r="L3149" s="32" t="s">
        <v/>
      </c>
      <c r="M3149" s="32" t="s">
        <v/>
      </c>
      <c r="N3149" s="32" t="s">
        <v/>
      </c>
      <!--$VAR_NUOVA_CELLA_PREZZI$-->
    </row>
    <row r="3150" spans="1:16" ht="10.5" customHeight="1" thickTop="1" thickBot="1">
      <c r="B3150" s="32" t="s">
        <v/>
      </c>
      <c r="C3150" s="23" t="s">
        <v/>
      </c>
      <c r="D3150" s="23" t="s">
        <v>17817</v>
      </c>
      <c r="E3150" s="32">
        <v/>
      </c>
      <c r="F3150" s="33">
        <v/>
      </c>
      <c r="G3150" s="34">
        <v/>
      </c>
      <c r="H3150" s="35">
        <v>0</v>
      </c>
      <c r="I3150" s="36">
        <f>ROUND(PRODUCT(E3150:H3150),2)</f>
        <v>0.00</v>
      </c>
      <c r="J3150" s="32">
        <v/>
      </c>
      <c r="K3150" s="32">
        <f/>
        <v/>
      </c>
      <c r="L3150" s="32" t="s">
        <v/>
      </c>
      <c r="M3150" s="32" t="s">
        <v/>
      </c>
      <c r="N3150" s="32" t="s">
        <v/>
      </c>
      <!--$VAR_NUOVA_CELLA_PREZZI$-->
    </row>
    <row r="3151" spans="1:16" ht="10.5" customHeight="1" thickTop="1" thickBot="1">
      <c r="B3151" s="32" t="s">
        <v/>
      </c>
      <c r="C3151" s="23" t="s">
        <v/>
      </c>
      <c r="D3151" s="23" t="s">
        <v>17824</v>
      </c>
      <c r="E3151" s="32">
        <v/>
      </c>
      <c r="F3151" s="33">
        <v/>
      </c>
      <c r="G3151" s="34">
        <v/>
      </c>
      <c r="H3151" s="35">
        <v>0</v>
      </c>
      <c r="I3151" s="36">
        <f>ROUND(PRODUCT(E3151:H3151),2)</f>
        <v>0.00</v>
      </c>
      <c r="J3151" s="32">
        <v/>
      </c>
      <c r="K3151" s="32">
        <f/>
        <v/>
      </c>
      <c r="L3151" s="32" t="s">
        <v/>
      </c>
      <c r="M3151" s="32" t="s">
        <v/>
      </c>
      <c r="N3151" s="32" t="s">
        <v/>
      </c>
      <!--$VAR_NUOVA_CELLA_PREZZI$-->
    </row>
    <row r="3152" spans="1:16" ht="10.5" customHeight="1" thickTop="1" thickBot="1">
      <c r="B3152" s="32" t="s">
        <v/>
      </c>
      <c r="C3152" s="23" t="s">
        <v/>
      </c>
      <c r="D3152" s="23" t="s">
        <v>17831</v>
      </c>
      <c r="E3152" s="32">
        <v/>
      </c>
      <c r="F3152" s="33">
        <v>2.55</v>
      </c>
      <c r="G3152" s="34">
        <v>0.500</v>
      </c>
      <c r="H3152" s="35">
        <v/>
      </c>
      <c r="I3152" s="36">
        <f>ROUND(PRODUCT(E3152:H3152),2)</f>
        <v>1.28</v>
      </c>
      <c r="J3152" s="32">
        <v/>
      </c>
      <c r="K3152" s="32">
        <f/>
        <v/>
      </c>
      <c r="L3152" s="32" t="s">
        <v/>
      </c>
      <c r="M3152" s="32" t="s">
        <v/>
      </c>
      <c r="N3152" s="32" t="s">
        <v/>
      </c>
      <!--$VAR_NUOVA_CELLA_PREZZI$-->
    </row>
    <row r="3153" spans="1:16" ht="10.5" customHeight="1" thickTop="1" thickBot="1">
      <c r="B3153" s="32" t="s">
        <v/>
      </c>
      <c r="C3153" s="23" t="s">
        <v/>
      </c>
      <c r="D3153" s="23" t="s">
        <v>17838</v>
      </c>
      <c r="E3153" s="32">
        <v/>
      </c>
      <c r="F3153" s="33">
        <v>5.87</v>
      </c>
      <c r="G3153" s="34">
        <v>0.500</v>
      </c>
      <c r="H3153" s="35">
        <v/>
      </c>
      <c r="I3153" s="36">
        <f>ROUND(PRODUCT(E3153:H3153),2)</f>
        <v>2.94</v>
      </c>
      <c r="J3153" s="32">
        <v/>
      </c>
      <c r="K3153" s="32">
        <f/>
        <v/>
      </c>
      <c r="L3153" s="32" t="s">
        <v/>
      </c>
      <c r="M3153" s="32" t="s">
        <v/>
      </c>
      <c r="N3153" s="32" t="s">
        <v/>
      </c>
      <!--$VAR_NUOVA_CELLA_PREZZI$-->
    </row>
    <row r="3154" spans="1:16" ht="10.5" customHeight="1" thickTop="1" thickBot="1">
      <c r="B3154" s="32" t="s">
        <v/>
      </c>
      <c r="C3154" s="23" t="s">
        <v/>
      </c>
      <c r="D3154" s="23" t="s">
        <v>17845</v>
      </c>
      <c r="E3154" s="32">
        <v/>
      </c>
      <c r="F3154" s="33">
        <v/>
      </c>
      <c r="G3154" s="34">
        <v/>
      </c>
      <c r="H3154" s="35">
        <v>0</v>
      </c>
      <c r="I3154" s="36">
        <f>ROUND(PRODUCT(E3154:H3154),2)</f>
        <v>0.00</v>
      </c>
      <c r="J3154" s="32">
        <v/>
      </c>
      <c r="K3154" s="32">
        <f/>
        <v/>
      </c>
      <c r="L3154" s="32" t="s">
        <v/>
      </c>
      <c r="M3154" s="32" t="s">
        <v/>
      </c>
      <c r="N3154" s="32" t="s">
        <v/>
      </c>
      <!--$VAR_NUOVA_CELLA_PREZZI$-->
    </row>
    <row r="3155" spans="1:16" ht="10.5" customHeight="1" thickTop="1" thickBot="1">
      <c r="B3155" s="32" t="s">
        <v/>
      </c>
      <c r="C3155" s="23" t="s">
        <v/>
      </c>
      <c r="D3155" s="23" t="s">
        <v>17852</v>
      </c>
      <c r="E3155" s="32">
        <v/>
      </c>
      <c r="F3155" s="33">
        <v>4.64</v>
      </c>
      <c r="G3155" s="34">
        <v>0.500</v>
      </c>
      <c r="H3155" s="35">
        <v/>
      </c>
      <c r="I3155" s="36">
        <f>ROUND(PRODUCT(E3155:H3155),2)</f>
        <v>2.32</v>
      </c>
      <c r="J3155" s="32">
        <v/>
      </c>
      <c r="K3155" s="32">
        <f/>
        <v/>
      </c>
      <c r="L3155" s="32" t="s">
        <v/>
      </c>
      <c r="M3155" s="32" t="s">
        <v/>
      </c>
      <c r="N3155" s="32" t="s">
        <v/>
      </c>
      <!--$VAR_NUOVA_CELLA_PREZZI$-->
    </row>
    <row r="3156" spans="1:16" ht="10.5" customHeight="1" thickTop="1" thickBot="1">
      <c r="B3156" s="32" t="s">
        <v/>
      </c>
      <c r="C3156" s="23" t="s">
        <v/>
      </c>
      <c r="D3156" s="23" t="s">
        <v>17859</v>
      </c>
      <c r="E3156" s="32">
        <v/>
      </c>
      <c r="F3156" s="33">
        <v>3.92</v>
      </c>
      <c r="G3156" s="34">
        <v>0.500</v>
      </c>
      <c r="H3156" s="35">
        <v/>
      </c>
      <c r="I3156" s="36">
        <f>ROUND(PRODUCT(E3156:H3156),2)</f>
        <v>1.96</v>
      </c>
      <c r="J3156" s="32">
        <v/>
      </c>
      <c r="K3156" s="32">
        <f/>
        <v/>
      </c>
      <c r="L3156" s="32" t="s">
        <v/>
      </c>
      <c r="M3156" s="32" t="s">
        <v/>
      </c>
      <c r="N3156" s="32" t="s">
        <v/>
      </c>
      <!--$VAR_NUOVA_CELLA_PREZZI$-->
    </row>
    <row r="3157" spans="1:16" ht="10.5" customHeight="1" thickTop="1" thickBot="1">
      <c r="B3157" s="32" t="s">
        <v/>
      </c>
      <c r="C3157" s="23" t="s">
        <v/>
      </c>
      <c r="D3157" s="23" t="s">
        <v>17866</v>
      </c>
      <c r="E3157" s="32">
        <v/>
      </c>
      <c r="F3157" s="33">
        <v>5.01</v>
      </c>
      <c r="G3157" s="34">
        <v>0.500</v>
      </c>
      <c r="H3157" s="35">
        <v/>
      </c>
      <c r="I3157" s="36">
        <f>ROUND(PRODUCT(E3157:H3157),2)</f>
        <v>2.51</v>
      </c>
      <c r="J3157" s="32">
        <v/>
      </c>
      <c r="K3157" s="32">
        <f/>
        <v/>
      </c>
      <c r="L3157" s="32" t="s">
        <v/>
      </c>
      <c r="M3157" s="32" t="s">
        <v/>
      </c>
      <c r="N3157" s="32" t="s">
        <v/>
      </c>
      <!--$VAR_NUOVA_CELLA_PREZZI$-->
    </row>
    <row r="3158" spans="1:16" ht="10.5" customHeight="1" thickTop="1" thickBot="1">
      <c r="B3158" s="32" t="s">
        <v/>
      </c>
      <c r="C3158" s="23" t="s">
        <v/>
      </c>
      <c r="D3158" s="23" t="s">
        <v>17873</v>
      </c>
      <c r="E3158" s="32">
        <v/>
      </c>
      <c r="F3158" s="33">
        <v>2.87</v>
      </c>
      <c r="G3158" s="34">
        <v>0.500</v>
      </c>
      <c r="H3158" s="35">
        <v/>
      </c>
      <c r="I3158" s="36">
        <f>ROUND(PRODUCT(E3158:H3158),2)</f>
        <v>1.44</v>
      </c>
      <c r="J3158" s="32">
        <v/>
      </c>
      <c r="K3158" s="32">
        <f/>
        <v/>
      </c>
      <c r="L3158" s="32" t="s">
        <v/>
      </c>
      <c r="M3158" s="32" t="s">
        <v/>
      </c>
      <c r="N3158" s="32" t="s">
        <v/>
      </c>
      <!--$VAR_NUOVA_CELLA_PREZZI$-->
    </row>
    <row r="3159" spans="1:16" ht="10.5" customHeight="1" thickTop="1" thickBot="1">
      <c r="B3159" s="32" t="s">
        <v/>
      </c>
      <c r="C3159" s="23" t="s">
        <v/>
      </c>
      <c r="D3159" s="23" t="s">
        <v>17880</v>
      </c>
      <c r="E3159" s="32">
        <v/>
      </c>
      <c r="F3159" s="33">
        <v>4.49</v>
      </c>
      <c r="G3159" s="34">
        <v>0.500</v>
      </c>
      <c r="H3159" s="35">
        <v/>
      </c>
      <c r="I3159" s="36">
        <f>ROUND(PRODUCT(E3159:H3159),2)</f>
        <v>2.25</v>
      </c>
      <c r="J3159" s="32">
        <v/>
      </c>
      <c r="K3159" s="32">
        <f/>
        <v/>
      </c>
      <c r="L3159" s="32" t="s">
        <v/>
      </c>
      <c r="M3159" s="32" t="s">
        <v/>
      </c>
      <c r="N3159" s="32" t="s">
        <v/>
      </c>
      <!--$VAR_NUOVA_CELLA_PREZZI$-->
    </row>
    <row r="3160" spans="1:16" ht="10.5" customHeight="1" thickTop="1" thickBot="1">
      <c r="B3160" s="32" t="s">
        <v/>
      </c>
      <c r="C3160" s="23" t="s">
        <v/>
      </c>
      <c r="D3160" s="23" t="s">
        <v>17887</v>
      </c>
      <c r="E3160" s="32">
        <v/>
      </c>
      <c r="F3160" s="33">
        <v>5.05</v>
      </c>
      <c r="G3160" s="34">
        <v>0.500</v>
      </c>
      <c r="H3160" s="35">
        <v/>
      </c>
      <c r="I3160" s="36">
        <f>ROUND(PRODUCT(E3160:H3160),2)</f>
        <v>2.53</v>
      </c>
      <c r="J3160" s="32">
        <v/>
      </c>
      <c r="K3160" s="32">
        <f/>
        <v/>
      </c>
      <c r="L3160" s="32" t="s">
        <v/>
      </c>
      <c r="M3160" s="32" t="s">
        <v/>
      </c>
      <c r="N3160" s="32" t="s">
        <v/>
      </c>
      <!--$VAR_NUOVA_CELLA_PREZZI$-->
    </row>
    <row r="3161" spans="1:16" ht="10.5" customHeight="1" thickTop="1" thickBot="1">
      <c r="B3161" s="32" t="s">
        <v/>
      </c>
      <c r="C3161" s="23" t="s">
        <v/>
      </c>
      <c r="D3161" s="23" t="s">
        <v>17894</v>
      </c>
      <c r="E3161" s="32">
        <v/>
      </c>
      <c r="F3161" s="33">
        <v>1.46</v>
      </c>
      <c r="G3161" s="34">
        <v>0.500</v>
      </c>
      <c r="H3161" s="35">
        <v/>
      </c>
      <c r="I3161" s="36">
        <f>ROUND(PRODUCT(E3161:H3161),2)</f>
        <v>0.73</v>
      </c>
      <c r="J3161" s="32">
        <v/>
      </c>
      <c r="K3161" s="32">
        <f/>
        <v/>
      </c>
      <c r="L3161" s="32" t="s">
        <v/>
      </c>
      <c r="M3161" s="32" t="s">
        <v/>
      </c>
      <c r="N3161" s="32" t="s">
        <v/>
      </c>
      <!--$VAR_NUOVA_CELLA_PREZZI$-->
    </row>
    <row r="3162" spans="1:16" ht="10.5" customHeight="1" thickTop="1" thickBot="1">
      <c r="B3162" s="32" t="s">
        <v/>
      </c>
      <c r="C3162" s="23" t="s">
        <v/>
      </c>
      <c r="D3162" s="23" t="s">
        <v>17901</v>
      </c>
      <c r="E3162" s="32">
        <v/>
      </c>
      <c r="F3162" s="33">
        <v>1.15</v>
      </c>
      <c r="G3162" s="34">
        <v>0.500</v>
      </c>
      <c r="H3162" s="35">
        <v/>
      </c>
      <c r="I3162" s="36">
        <f>ROUND(PRODUCT(E3162:H3162),2)</f>
        <v>0.58</v>
      </c>
      <c r="J3162" s="32">
        <v/>
      </c>
      <c r="K3162" s="32">
        <f/>
        <v/>
      </c>
      <c r="L3162" s="32" t="s">
        <v/>
      </c>
      <c r="M3162" s="32" t="s">
        <v/>
      </c>
      <c r="N3162" s="32" t="s">
        <v/>
      </c>
      <!--$VAR_NUOVA_CELLA_PREZZI$-->
    </row>
    <row r="3163" spans="1:16" ht="10.5" customHeight="1" thickTop="1" thickBot="1">
      <c r="B3163" s="32" t="s">
        <v/>
      </c>
      <c r="C3163" s="23" t="s">
        <v/>
      </c>
      <c r="D3163" s="23" t="s">
        <v>17908</v>
      </c>
      <c r="E3163" s="32">
        <v/>
      </c>
      <c r="F3163" s="33">
        <v>3.89</v>
      </c>
      <c r="G3163" s="34">
        <v>0.500</v>
      </c>
      <c r="H3163" s="35">
        <v/>
      </c>
      <c r="I3163" s="36">
        <f>ROUND(PRODUCT(E3163:H3163),2)</f>
        <v>1.95</v>
      </c>
      <c r="J3163" s="32">
        <v/>
      </c>
      <c r="K3163" s="32">
        <f/>
        <v/>
      </c>
      <c r="L3163" s="32" t="s">
        <v/>
      </c>
      <c r="M3163" s="32" t="s">
        <v/>
      </c>
      <c r="N3163" s="32" t="s">
        <v/>
      </c>
      <!--$VAR_NUOVA_CELLA_PREZZI$-->
    </row>
    <row r="3164" spans="1:16" ht="10.5" customHeight="1" thickTop="1" thickBot="1">
      <c r="B3164" s="32" t="s">
        <v/>
      </c>
      <c r="C3164" s="23" t="s">
        <v/>
      </c>
      <c r="D3164" s="23" t="s">
        <v>17915</v>
      </c>
      <c r="E3164" s="32">
        <v/>
      </c>
      <c r="F3164" s="33">
        <v>6.61</v>
      </c>
      <c r="G3164" s="34">
        <v>0.500</v>
      </c>
      <c r="H3164" s="35">
        <v/>
      </c>
      <c r="I3164" s="36">
        <f>ROUND(PRODUCT(E3164:H3164),2)</f>
        <v>3.31</v>
      </c>
      <c r="J3164" s="32">
        <v/>
      </c>
      <c r="K3164" s="32">
        <f/>
        <v/>
      </c>
      <c r="L3164" s="32" t="s">
        <v/>
      </c>
      <c r="M3164" s="32" t="s">
        <v/>
      </c>
      <c r="N3164" s="32" t="s">
        <v/>
      </c>
      <!--$VAR_NUOVA_CELLA_PREZZI$-->
    </row>
    <row r="3165" spans="1:16" ht="10.5" customHeight="1" thickTop="1" thickBot="1">
      <c r="B3165" s="32" t="s">
        <v/>
      </c>
      <c r="C3165" s="23" t="s">
        <v/>
      </c>
      <c r="D3165" s="23" t="s">
        <v>17922</v>
      </c>
      <c r="E3165" s="32">
        <v/>
      </c>
      <c r="F3165" s="33">
        <v>3.54</v>
      </c>
      <c r="G3165" s="34">
        <v>0.500</v>
      </c>
      <c r="H3165" s="35">
        <v/>
      </c>
      <c r="I3165" s="36">
        <f>ROUND(PRODUCT(E3165:H3165),2)</f>
        <v>1.77</v>
      </c>
      <c r="J3165" s="32">
        <v/>
      </c>
      <c r="K3165" s="32">
        <f/>
        <v/>
      </c>
      <c r="L3165" s="32" t="s">
        <v/>
      </c>
      <c r="M3165" s="32" t="s">
        <v/>
      </c>
      <c r="N3165" s="32" t="s">
        <v/>
      </c>
      <!--$VAR_NUOVA_CELLA_PREZZI$-->
    </row>
    <row r="3166" spans="1:16" ht="10.5" customHeight="1" thickTop="1" thickBot="1">
      <c r="B3166" s="32" t="s">
        <v/>
      </c>
      <c r="C3166" s="23" t="s">
        <v/>
      </c>
      <c r="D3166" s="23" t="s">
        <v>17929</v>
      </c>
      <c r="E3166" s="32">
        <v/>
      </c>
      <c r="F3166" s="33">
        <v>3.03</v>
      </c>
      <c r="G3166" s="34">
        <v>0.500</v>
      </c>
      <c r="H3166" s="35">
        <v/>
      </c>
      <c r="I3166" s="36">
        <f>ROUND(PRODUCT(E3166:H3166),2)</f>
        <v>1.52</v>
      </c>
      <c r="J3166" s="32">
        <v/>
      </c>
      <c r="K3166" s="32">
        <f/>
        <v/>
      </c>
      <c r="L3166" s="32" t="s">
        <v/>
      </c>
      <c r="M3166" s="32" t="s">
        <v/>
      </c>
      <c r="N3166" s="32" t="s">
        <v/>
      </c>
      <!--$VAR_NUOVA_CELLA_PREZZI$-->
    </row>
    <row r="3167" spans="1:16" ht="10.5" customHeight="1" thickTop="1" thickBot="1">
      <c r="B3167" s="32" t="s">
        <v/>
      </c>
      <c r="C3167" s="23" t="s">
        <v/>
      </c>
      <c r="D3167" s="23" t="s">
        <v>17936</v>
      </c>
      <c r="E3167" s="32">
        <v/>
      </c>
      <c r="F3167" s="33">
        <v>4.67</v>
      </c>
      <c r="G3167" s="34">
        <v>0.500</v>
      </c>
      <c r="H3167" s="35">
        <v/>
      </c>
      <c r="I3167" s="36">
        <f>ROUND(PRODUCT(E3167:H3167),2)</f>
        <v>2.34</v>
      </c>
      <c r="J3167" s="32">
        <v/>
      </c>
      <c r="K3167" s="32">
        <f/>
        <v/>
      </c>
      <c r="L3167" s="32" t="s">
        <v/>
      </c>
      <c r="M3167" s="32" t="s">
        <v/>
      </c>
      <c r="N3167" s="32" t="s">
        <v/>
      </c>
      <!--$VAR_NUOVA_CELLA_PREZZI$-->
    </row>
    <row r="3168" spans="1:16" ht="10.5" customHeight="1" thickTop="1" thickBot="1">
      <c r="B3168" s="32" t="s">
        <v/>
      </c>
      <c r="C3168" s="23" t="s">
        <v/>
      </c>
      <c r="D3168" s="32" t="s">
        <v/>
      </c>
      <c r="E3168" s="32">
        <v/>
      </c>
      <c r="F3168" s="33">
        <v/>
      </c>
      <c r="G3168" s="34">
        <v/>
      </c>
      <c r="H3168" s="35">
        <v/>
      </c>
      <c r="I3168" s="36">
        <f/>
        <v/>
      </c>
      <c r="J3168" s="32">
        <v/>
      </c>
      <c r="K3168" s="32">
        <f/>
        <v/>
      </c>
      <c r="L3168" s="32" t="s">
        <v/>
      </c>
      <c r="M3168" s="32" t="s">
        <v/>
      </c>
      <c r="N3168" s="32" t="s">
        <v>17943</v>
      </c>
      <!--$VAR_NUOVA_CELLA_PREZZI$-->
    </row>
    <row r="3169" spans="1:16" ht="10.5" customHeight="1" thickTop="1" thickBot="1">
      <c r="B3169" s="32" t="s">
        <v/>
      </c>
      <c r="C3169" s="23" t="s">
        <v/>
      </c>
      <c r="D3169" s="32" t="s">
        <v>17944</v>
      </c>
      <c r="E3169" s="32">
        <v/>
      </c>
      <c r="F3169" s="33">
        <v/>
      </c>
      <c r="G3169" s="34">
        <v/>
      </c>
      <c r="H3169" s="35">
        <v/>
      </c>
      <c r="I3169" s="36">
        <f>ROUND(SUM(I3148:I3168),2)</f>
        <v>29.43</v>
      </c>
      <c r="J3169" s="32">
        <v>217.35</v>
      </c>
      <c r="K3169" s="32">
        <f>ROUND(PRODUCT(I3169:J3169),2)</f>
        <v>6396.61</v>
      </c>
      <c r="L3169" s="32" t="s">
        <v/>
      </c>
      <c r="M3169" s="32" t="s">
        <v/>
      </c>
      <c r="N3169" s="32" t="s">
        <v/>
      </c>
      <!--$VAR_NUOVA_CELLA_PREZZI$-->
    </row>
    <row r="3170" spans="1:16" ht="10.5" customHeight="1" thickTop="1" thickBot="1">
      <c r="B3170" s="32" t="s">
        <v/>
      </c>
      <c r="C3170" s="23" t="s">
        <v/>
      </c>
      <c r="D3170" s="32" t="s">
        <v>17950</v>
      </c>
      <c r="E3170" s="32">
        <v/>
      </c>
      <c r="F3170" s="33">
        <v/>
      </c>
      <c r="G3170" s="34">
        <v/>
      </c>
      <c r="H3170" s="35">
        <v/>
      </c>
      <c r="I3170" s="36">
        <f/>
        <v/>
      </c>
      <c r="J3170" s="32">
        <v/>
      </c>
      <c r="K3170" s="32">
        <f/>
        <v/>
      </c>
      <c r="L3170" s="32" t="s">
        <v/>
      </c>
      <c r="M3170" s="32" t="s">
        <v/>
      </c>
      <c r="N3170" s="32" t="s">
        <v/>
      </c>
      <!--$VAR_NUOVA_CELLA_PREZZI$-->
    </row>
    <row r="3171" spans="1:16" ht="123.166666666667" customHeight="1" thickTop="1" thickBot="1">
      <c r="B3171" s="32" t="s">
        <v>17951</v>
      </c>
      <c r="C3171" s="23" t="s">
        <v>17952</v>
      </c>
      <c r="D3171" s="62" t="s">
        <v>17953</v>
      </c>
      <c r="E3171" s="32">
        <v/>
      </c>
      <c r="F3171" s="33">
        <v/>
      </c>
      <c r="G3171" s="34">
        <v/>
      </c>
      <c r="H3171" s="35">
        <v/>
      </c>
      <c r="I3171" s="36">
        <f/>
        <v/>
      </c>
      <c r="J3171" s="32">
        <v/>
      </c>
      <c r="K3171" s="32">
        <f/>
        <v/>
      </c>
      <c r="L3171" s="32" t="s">
        <v/>
      </c>
      <c r="M3171" s="32" t="s">
        <v/>
      </c>
      <c r="N3171" s="32" t="s">
        <v/>
      </c>
      <!--$VAR_NUOVA_CELLA_PREZZI$-->
    </row>
    <row r="3172" spans="1:16" ht="10.5" customHeight="1" thickTop="1" thickBot="1">
      <c r="B3172" s="32" t="s">
        <v/>
      </c>
      <c r="C3172" s="23" t="s">
        <v/>
      </c>
      <c r="D3172" s="23" t="s">
        <v>17954</v>
      </c>
      <c r="E3172" s="32">
        <v/>
      </c>
      <c r="F3172" s="33">
        <v/>
      </c>
      <c r="G3172" s="34">
        <v/>
      </c>
      <c r="H3172" s="35">
        <v/>
      </c>
      <c r="I3172" s="36">
        <f/>
        <v/>
      </c>
      <c r="J3172" s="32">
        <v/>
      </c>
      <c r="K3172" s="32">
        <f/>
        <v/>
      </c>
      <c r="L3172" s="32" t="s">
        <v/>
      </c>
      <c r="M3172" s="32" t="s">
        <v/>
      </c>
      <c r="N3172" s="32" t="s">
        <v/>
      </c>
      <!--$VAR_NUOVA_CELLA_PREZZI$-->
    </row>
    <row r="3173" spans="1:16" ht="10.5" customHeight="1" thickTop="1" thickBot="1">
      <c r="B3173" s="32" t="s">
        <v/>
      </c>
      <c r="C3173" s="23" t="s">
        <v/>
      </c>
      <c r="D3173" s="23" t="s">
        <v>17955</v>
      </c>
      <c r="E3173" s="32">
        <v/>
      </c>
      <c r="F3173" s="33">
        <v/>
      </c>
      <c r="G3173" s="34">
        <v/>
      </c>
      <c r="H3173" s="35">
        <v>0</v>
      </c>
      <c r="I3173" s="36">
        <f>ROUND(PRODUCT(E3173:H3173),2)</f>
        <v>0.00</v>
      </c>
      <c r="J3173" s="32">
        <v/>
      </c>
      <c r="K3173" s="32">
        <f/>
        <v/>
      </c>
      <c r="L3173" s="32" t="s">
        <v/>
      </c>
      <c r="M3173" s="32" t="s">
        <v/>
      </c>
      <c r="N3173" s="32" t="s">
        <v/>
      </c>
      <!--$VAR_NUOVA_CELLA_PREZZI$-->
    </row>
    <row r="3174" spans="1:16" ht="10.5" customHeight="1" thickTop="1" thickBot="1">
      <c r="B3174" s="32" t="s">
        <v/>
      </c>
      <c r="C3174" s="23" t="s">
        <v/>
      </c>
      <c r="D3174" s="23" t="s">
        <v>17962</v>
      </c>
      <c r="E3174" s="32">
        <v/>
      </c>
      <c r="F3174" s="33">
        <v/>
      </c>
      <c r="G3174" s="34">
        <v/>
      </c>
      <c r="H3174" s="35">
        <v>0</v>
      </c>
      <c r="I3174" s="36">
        <f>ROUND(PRODUCT(E3174:H3174),2)</f>
        <v>0.00</v>
      </c>
      <c r="J3174" s="32">
        <v/>
      </c>
      <c r="K3174" s="32">
        <f/>
        <v/>
      </c>
      <c r="L3174" s="32" t="s">
        <v/>
      </c>
      <c r="M3174" s="32" t="s">
        <v/>
      </c>
      <c r="N3174" s="32" t="s">
        <v/>
      </c>
      <!--$VAR_NUOVA_CELLA_PREZZI$-->
    </row>
    <row r="3175" spans="1:16" ht="10.5" customHeight="1" thickTop="1" thickBot="1">
      <c r="B3175" s="32" t="s">
        <v/>
      </c>
      <c r="C3175" s="23" t="s">
        <v/>
      </c>
      <c r="D3175" s="23" t="s">
        <v>17969</v>
      </c>
      <c r="E3175" s="32">
        <v>2.00</v>
      </c>
      <c r="F3175" s="33">
        <v/>
      </c>
      <c r="G3175" s="34">
        <v/>
      </c>
      <c r="H3175" s="35">
        <v/>
      </c>
      <c r="I3175" s="36">
        <f>ROUND(PRODUCT(E3175:H3175),2)</f>
        <v>2.00</v>
      </c>
      <c r="J3175" s="32">
        <v/>
      </c>
      <c r="K3175" s="32">
        <f/>
        <v/>
      </c>
      <c r="L3175" s="32" t="s">
        <v/>
      </c>
      <c r="M3175" s="32" t="s">
        <v/>
      </c>
      <c r="N3175" s="32" t="s">
        <v/>
      </c>
      <!--$VAR_NUOVA_CELLA_PREZZI$-->
    </row>
    <row r="3176" spans="1:16" ht="10.5" customHeight="1" thickTop="1" thickBot="1">
      <c r="B3176" s="32" t="s">
        <v/>
      </c>
      <c r="C3176" s="23" t="s">
        <v/>
      </c>
      <c r="D3176" s="23" t="s">
        <v>17976</v>
      </c>
      <c r="E3176" s="32">
        <v>2.00</v>
      </c>
      <c r="F3176" s="33">
        <v/>
      </c>
      <c r="G3176" s="34">
        <v/>
      </c>
      <c r="H3176" s="35">
        <v/>
      </c>
      <c r="I3176" s="36">
        <f>ROUND(PRODUCT(E3176:H3176),2)</f>
        <v>2.00</v>
      </c>
      <c r="J3176" s="32">
        <v/>
      </c>
      <c r="K3176" s="32">
        <f/>
        <v/>
      </c>
      <c r="L3176" s="32" t="s">
        <v/>
      </c>
      <c r="M3176" s="32" t="s">
        <v/>
      </c>
      <c r="N3176" s="32" t="s">
        <v/>
      </c>
      <!--$VAR_NUOVA_CELLA_PREZZI$-->
    </row>
    <row r="3177" spans="1:16" ht="10.5" customHeight="1" thickTop="1" thickBot="1">
      <c r="B3177" s="32" t="s">
        <v/>
      </c>
      <c r="C3177" s="23" t="s">
        <v/>
      </c>
      <c r="D3177" s="23" t="s">
        <v>17983</v>
      </c>
      <c r="E3177" s="32">
        <v>2.00</v>
      </c>
      <c r="F3177" s="33">
        <v/>
      </c>
      <c r="G3177" s="34">
        <v/>
      </c>
      <c r="H3177" s="35">
        <v/>
      </c>
      <c r="I3177" s="36">
        <f>ROUND(PRODUCT(E3177:H3177),2)</f>
        <v>2.00</v>
      </c>
      <c r="J3177" s="32">
        <v/>
      </c>
      <c r="K3177" s="32">
        <f/>
        <v/>
      </c>
      <c r="L3177" s="32" t="s">
        <v/>
      </c>
      <c r="M3177" s="32" t="s">
        <v/>
      </c>
      <c r="N3177" s="32" t="s">
        <v/>
      </c>
      <!--$VAR_NUOVA_CELLA_PREZZI$-->
    </row>
    <row r="3178" spans="1:16" ht="10.5" customHeight="1" thickTop="1" thickBot="1">
      <c r="B3178" s="32" t="s">
        <v/>
      </c>
      <c r="C3178" s="23" t="s">
        <v/>
      </c>
      <c r="D3178" s="23" t="s">
        <v>17990</v>
      </c>
      <c r="E3178" s="32">
        <v>2.00</v>
      </c>
      <c r="F3178" s="33">
        <v/>
      </c>
      <c r="G3178" s="34">
        <v/>
      </c>
      <c r="H3178" s="35">
        <v/>
      </c>
      <c r="I3178" s="36">
        <f>ROUND(PRODUCT(E3178:H3178),2)</f>
        <v>2.00</v>
      </c>
      <c r="J3178" s="32">
        <v/>
      </c>
      <c r="K3178" s="32">
        <f/>
        <v/>
      </c>
      <c r="L3178" s="32" t="s">
        <v/>
      </c>
      <c r="M3178" s="32" t="s">
        <v/>
      </c>
      <c r="N3178" s="32" t="s">
        <v/>
      </c>
      <!--$VAR_NUOVA_CELLA_PREZZI$-->
    </row>
    <row r="3179" spans="1:16" ht="10.5" customHeight="1" thickTop="1" thickBot="1">
      <c r="B3179" s="32" t="s">
        <v/>
      </c>
      <c r="C3179" s="23" t="s">
        <v/>
      </c>
      <c r="D3179" s="23" t="s">
        <v>17997</v>
      </c>
      <c r="E3179" s="32">
        <v>2.00</v>
      </c>
      <c r="F3179" s="33">
        <v/>
      </c>
      <c r="G3179" s="34">
        <v/>
      </c>
      <c r="H3179" s="35">
        <v/>
      </c>
      <c r="I3179" s="36">
        <f>ROUND(PRODUCT(E3179:H3179),2)</f>
        <v>2.00</v>
      </c>
      <c r="J3179" s="32">
        <v/>
      </c>
      <c r="K3179" s="32">
        <f/>
        <v/>
      </c>
      <c r="L3179" s="32" t="s">
        <v/>
      </c>
      <c r="M3179" s="32" t="s">
        <v/>
      </c>
      <c r="N3179" s="32" t="s">
        <v/>
      </c>
      <!--$VAR_NUOVA_CELLA_PREZZI$-->
    </row>
    <row r="3180" spans="1:16" ht="10.5" customHeight="1" thickTop="1" thickBot="1">
      <c r="B3180" s="32" t="s">
        <v/>
      </c>
      <c r="C3180" s="23" t="s">
        <v/>
      </c>
      <c r="D3180" s="23" t="s">
        <v>18004</v>
      </c>
      <c r="E3180" s="32">
        <v>4.00</v>
      </c>
      <c r="F3180" s="33">
        <v/>
      </c>
      <c r="G3180" s="34">
        <v/>
      </c>
      <c r="H3180" s="35">
        <v/>
      </c>
      <c r="I3180" s="36">
        <f>ROUND(PRODUCT(E3180:H3180),2)</f>
        <v>4.00</v>
      </c>
      <c r="J3180" s="32">
        <v/>
      </c>
      <c r="K3180" s="32">
        <f/>
        <v/>
      </c>
      <c r="L3180" s="32" t="s">
        <v/>
      </c>
      <c r="M3180" s="32" t="s">
        <v/>
      </c>
      <c r="N3180" s="32" t="s">
        <v/>
      </c>
      <!--$VAR_NUOVA_CELLA_PREZZI$-->
    </row>
    <row r="3181" spans="1:16" ht="10.5" customHeight="1" thickTop="1" thickBot="1">
      <c r="B3181" s="32" t="s">
        <v/>
      </c>
      <c r="C3181" s="23" t="s">
        <v/>
      </c>
      <c r="D3181" s="23" t="s">
        <v>18011</v>
      </c>
      <c r="E3181" s="32">
        <v>4.00</v>
      </c>
      <c r="F3181" s="33">
        <v/>
      </c>
      <c r="G3181" s="34">
        <v/>
      </c>
      <c r="H3181" s="35">
        <v/>
      </c>
      <c r="I3181" s="36">
        <f>ROUND(PRODUCT(E3181:H3181),2)</f>
        <v>4.00</v>
      </c>
      <c r="J3181" s="32">
        <v/>
      </c>
      <c r="K3181" s="32">
        <f/>
        <v/>
      </c>
      <c r="L3181" s="32" t="s">
        <v/>
      </c>
      <c r="M3181" s="32" t="s">
        <v/>
      </c>
      <c r="N3181" s="32" t="s">
        <v/>
      </c>
      <!--$VAR_NUOVA_CELLA_PREZZI$-->
    </row>
    <row r="3182" spans="1:16" ht="10.5" customHeight="1" thickTop="1" thickBot="1">
      <c r="B3182" s="32" t="s">
        <v/>
      </c>
      <c r="C3182" s="23" t="s">
        <v/>
      </c>
      <c r="D3182" s="23" t="s">
        <v>18018</v>
      </c>
      <c r="E3182" s="32">
        <v>2.00</v>
      </c>
      <c r="F3182" s="33">
        <v/>
      </c>
      <c r="G3182" s="34">
        <v/>
      </c>
      <c r="H3182" s="35">
        <v/>
      </c>
      <c r="I3182" s="36">
        <f>ROUND(PRODUCT(E3182:H3182),2)</f>
        <v>2.00</v>
      </c>
      <c r="J3182" s="32">
        <v/>
      </c>
      <c r="K3182" s="32">
        <f/>
        <v/>
      </c>
      <c r="L3182" s="32" t="s">
        <v/>
      </c>
      <c r="M3182" s="32" t="s">
        <v/>
      </c>
      <c r="N3182" s="32" t="s">
        <v/>
      </c>
      <!--$VAR_NUOVA_CELLA_PREZZI$-->
    </row>
    <row r="3183" spans="1:16" ht="10.5" customHeight="1" thickTop="1" thickBot="1">
      <c r="B3183" s="32" t="s">
        <v/>
      </c>
      <c r="C3183" s="23" t="s">
        <v/>
      </c>
      <c r="D3183" s="23" t="s">
        <v>18025</v>
      </c>
      <c r="E3183" s="32">
        <v>2.00</v>
      </c>
      <c r="F3183" s="33">
        <v/>
      </c>
      <c r="G3183" s="34">
        <v/>
      </c>
      <c r="H3183" s="35">
        <v/>
      </c>
      <c r="I3183" s="36">
        <f>ROUND(PRODUCT(E3183:H3183),2)</f>
        <v>2.00</v>
      </c>
      <c r="J3183" s="32">
        <v/>
      </c>
      <c r="K3183" s="32">
        <f/>
        <v/>
      </c>
      <c r="L3183" s="32" t="s">
        <v/>
      </c>
      <c r="M3183" s="32" t="s">
        <v/>
      </c>
      <c r="N3183" s="32" t="s">
        <v/>
      </c>
      <!--$VAR_NUOVA_CELLA_PREZZI$-->
    </row>
    <row r="3184" spans="1:16" ht="10.5" customHeight="1" thickTop="1" thickBot="1">
      <c r="B3184" s="32" t="s">
        <v/>
      </c>
      <c r="C3184" s="23" t="s">
        <v/>
      </c>
      <c r="D3184" s="23" t="s">
        <v>18032</v>
      </c>
      <c r="E3184" s="32">
        <v>2.00</v>
      </c>
      <c r="F3184" s="33">
        <v/>
      </c>
      <c r="G3184" s="34">
        <v/>
      </c>
      <c r="H3184" s="35">
        <v/>
      </c>
      <c r="I3184" s="36">
        <f>ROUND(PRODUCT(E3184:H3184),2)</f>
        <v>2.00</v>
      </c>
      <c r="J3184" s="32">
        <v/>
      </c>
      <c r="K3184" s="32">
        <f/>
        <v/>
      </c>
      <c r="L3184" s="32" t="s">
        <v/>
      </c>
      <c r="M3184" s="32" t="s">
        <v/>
      </c>
      <c r="N3184" s="32" t="s">
        <v/>
      </c>
      <!--$VAR_NUOVA_CELLA_PREZZI$-->
    </row>
    <row r="3185" spans="1:16" ht="10.5" customHeight="1" thickTop="1" thickBot="1">
      <c r="B3185" s="32" t="s">
        <v/>
      </c>
      <c r="C3185" s="23" t="s">
        <v/>
      </c>
      <c r="D3185" s="23" t="s">
        <v>18039</v>
      </c>
      <c r="E3185" s="32">
        <v>2.00</v>
      </c>
      <c r="F3185" s="33">
        <v/>
      </c>
      <c r="G3185" s="34">
        <v/>
      </c>
      <c r="H3185" s="35">
        <v/>
      </c>
      <c r="I3185" s="36">
        <f>ROUND(PRODUCT(E3185:H3185),2)</f>
        <v>2.00</v>
      </c>
      <c r="J3185" s="32">
        <v/>
      </c>
      <c r="K3185" s="32">
        <f/>
        <v/>
      </c>
      <c r="L3185" s="32" t="s">
        <v/>
      </c>
      <c r="M3185" s="32" t="s">
        <v/>
      </c>
      <c r="N3185" s="32" t="s">
        <v/>
      </c>
      <!--$VAR_NUOVA_CELLA_PREZZI$-->
    </row>
    <row r="3186" spans="1:16" ht="10.5" customHeight="1" thickTop="1" thickBot="1">
      <c r="B3186" s="32" t="s">
        <v/>
      </c>
      <c r="C3186" s="23" t="s">
        <v/>
      </c>
      <c r="D3186" s="23" t="s">
        <v>18046</v>
      </c>
      <c r="E3186" s="32">
        <v>2.00</v>
      </c>
      <c r="F3186" s="33">
        <v/>
      </c>
      <c r="G3186" s="34">
        <v/>
      </c>
      <c r="H3186" s="35">
        <v/>
      </c>
      <c r="I3186" s="36">
        <f>ROUND(PRODUCT(E3186:H3186),2)</f>
        <v>2.00</v>
      </c>
      <c r="J3186" s="32">
        <v/>
      </c>
      <c r="K3186" s="32">
        <f/>
        <v/>
      </c>
      <c r="L3186" s="32" t="s">
        <v/>
      </c>
      <c r="M3186" s="32" t="s">
        <v/>
      </c>
      <c r="N3186" s="32" t="s">
        <v/>
      </c>
      <!--$VAR_NUOVA_CELLA_PREZZI$-->
    </row>
    <row r="3187" spans="1:16" ht="10.5" customHeight="1" thickTop="1" thickBot="1">
      <c r="B3187" s="32" t="s">
        <v/>
      </c>
      <c r="C3187" s="23" t="s">
        <v/>
      </c>
      <c r="D3187" s="23" t="s">
        <v>18053</v>
      </c>
      <c r="E3187" s="32">
        <v/>
      </c>
      <c r="F3187" s="33">
        <v/>
      </c>
      <c r="G3187" s="34">
        <v/>
      </c>
      <c r="H3187" s="35">
        <v>0</v>
      </c>
      <c r="I3187" s="36">
        <f>ROUND(PRODUCT(E3187:H3187),2)</f>
        <v>0.00</v>
      </c>
      <c r="J3187" s="32">
        <v/>
      </c>
      <c r="K3187" s="32">
        <f/>
        <v/>
      </c>
      <c r="L3187" s="32" t="s">
        <v/>
      </c>
      <c r="M3187" s="32" t="s">
        <v/>
      </c>
      <c r="N3187" s="32" t="s">
        <v/>
      </c>
      <!--$VAR_NUOVA_CELLA_PREZZI$-->
    </row>
    <row r="3188" spans="1:16" ht="10.5" customHeight="1" thickTop="1" thickBot="1">
      <c r="B3188" s="32" t="s">
        <v/>
      </c>
      <c r="C3188" s="23" t="s">
        <v/>
      </c>
      <c r="D3188" s="23" t="s">
        <v>18060</v>
      </c>
      <c r="E3188" s="32">
        <v>2.00</v>
      </c>
      <c r="F3188" s="33">
        <v/>
      </c>
      <c r="G3188" s="34">
        <v/>
      </c>
      <c r="H3188" s="35">
        <v/>
      </c>
      <c r="I3188" s="36">
        <f>ROUND(PRODUCT(E3188:H3188),2)</f>
        <v>2.00</v>
      </c>
      <c r="J3188" s="32">
        <v/>
      </c>
      <c r="K3188" s="32">
        <f/>
        <v/>
      </c>
      <c r="L3188" s="32" t="s">
        <v/>
      </c>
      <c r="M3188" s="32" t="s">
        <v/>
      </c>
      <c r="N3188" s="32" t="s">
        <v/>
      </c>
      <!--$VAR_NUOVA_CELLA_PREZZI$-->
    </row>
    <row r="3189" spans="1:16" ht="10.5" customHeight="1" thickTop="1" thickBot="1">
      <c r="B3189" s="32" t="s">
        <v/>
      </c>
      <c r="C3189" s="23" t="s">
        <v/>
      </c>
      <c r="D3189" s="23" t="s">
        <v>18067</v>
      </c>
      <c r="E3189" s="32">
        <v>2.00</v>
      </c>
      <c r="F3189" s="33">
        <v/>
      </c>
      <c r="G3189" s="34">
        <v/>
      </c>
      <c r="H3189" s="35">
        <v/>
      </c>
      <c r="I3189" s="36">
        <f>ROUND(PRODUCT(E3189:H3189),2)</f>
        <v>2.00</v>
      </c>
      <c r="J3189" s="32">
        <v/>
      </c>
      <c r="K3189" s="32">
        <f/>
        <v/>
      </c>
      <c r="L3189" s="32" t="s">
        <v/>
      </c>
      <c r="M3189" s="32" t="s">
        <v/>
      </c>
      <c r="N3189" s="32" t="s">
        <v/>
      </c>
      <!--$VAR_NUOVA_CELLA_PREZZI$-->
    </row>
    <row r="3190" spans="1:16" ht="10.5" customHeight="1" thickTop="1" thickBot="1">
      <c r="B3190" s="32" t="s">
        <v/>
      </c>
      <c r="C3190" s="23" t="s">
        <v/>
      </c>
      <c r="D3190" s="23" t="s">
        <v>18074</v>
      </c>
      <c r="E3190" s="32">
        <v/>
      </c>
      <c r="F3190" s="33">
        <v/>
      </c>
      <c r="G3190" s="34">
        <v/>
      </c>
      <c r="H3190" s="35">
        <v>0</v>
      </c>
      <c r="I3190" s="36">
        <f>ROUND(PRODUCT(E3190:H3190),2)</f>
        <v>0.00</v>
      </c>
      <c r="J3190" s="32">
        <v/>
      </c>
      <c r="K3190" s="32">
        <f/>
        <v/>
      </c>
      <c r="L3190" s="32" t="s">
        <v/>
      </c>
      <c r="M3190" s="32" t="s">
        <v/>
      </c>
      <c r="N3190" s="32" t="s">
        <v/>
      </c>
      <!--$VAR_NUOVA_CELLA_PREZZI$-->
    </row>
    <row r="3191" spans="1:16" ht="10.5" customHeight="1" thickTop="1" thickBot="1">
      <c r="B3191" s="32" t="s">
        <v/>
      </c>
      <c r="C3191" s="23" t="s">
        <v/>
      </c>
      <c r="D3191" s="23" t="s">
        <v>18081</v>
      </c>
      <c r="E3191" s="32">
        <v>2.00</v>
      </c>
      <c r="F3191" s="33">
        <v/>
      </c>
      <c r="G3191" s="34">
        <v/>
      </c>
      <c r="H3191" s="35">
        <v/>
      </c>
      <c r="I3191" s="36">
        <f>ROUND(PRODUCT(E3191:H3191),2)</f>
        <v>2.00</v>
      </c>
      <c r="J3191" s="32">
        <v/>
      </c>
      <c r="K3191" s="32">
        <f/>
        <v/>
      </c>
      <c r="L3191" s="32" t="s">
        <v/>
      </c>
      <c r="M3191" s="32" t="s">
        <v/>
      </c>
      <c r="N3191" s="32" t="s">
        <v/>
      </c>
      <!--$VAR_NUOVA_CELLA_PREZZI$-->
    </row>
    <row r="3192" spans="1:16" ht="10.5" customHeight="1" thickTop="1" thickBot="1">
      <c r="B3192" s="32" t="s">
        <v/>
      </c>
      <c r="C3192" s="23" t="s">
        <v/>
      </c>
      <c r="D3192" s="23" t="s">
        <v>18088</v>
      </c>
      <c r="E3192" s="32">
        <v>2.00</v>
      </c>
      <c r="F3192" s="33">
        <v/>
      </c>
      <c r="G3192" s="34">
        <v/>
      </c>
      <c r="H3192" s="35">
        <v/>
      </c>
      <c r="I3192" s="36">
        <f>ROUND(PRODUCT(E3192:H3192),2)</f>
        <v>2.00</v>
      </c>
      <c r="J3192" s="32">
        <v/>
      </c>
      <c r="K3192" s="32">
        <f/>
        <v/>
      </c>
      <c r="L3192" s="32" t="s">
        <v/>
      </c>
      <c r="M3192" s="32" t="s">
        <v/>
      </c>
      <c r="N3192" s="32" t="s">
        <v/>
      </c>
      <!--$VAR_NUOVA_CELLA_PREZZI$-->
    </row>
    <row r="3193" spans="1:16" ht="10.5" customHeight="1" thickTop="1" thickBot="1">
      <c r="B3193" s="32" t="s">
        <v/>
      </c>
      <c r="C3193" s="23" t="s">
        <v/>
      </c>
      <c r="D3193" s="23" t="s">
        <v>18095</v>
      </c>
      <c r="E3193" s="32">
        <v>4.00</v>
      </c>
      <c r="F3193" s="33">
        <v/>
      </c>
      <c r="G3193" s="34">
        <v/>
      </c>
      <c r="H3193" s="35">
        <v/>
      </c>
      <c r="I3193" s="36">
        <f>ROUND(PRODUCT(E3193:H3193),2)</f>
        <v>4.00</v>
      </c>
      <c r="J3193" s="32">
        <v/>
      </c>
      <c r="K3193" s="32">
        <f/>
        <v/>
      </c>
      <c r="L3193" s="32" t="s">
        <v/>
      </c>
      <c r="M3193" s="32" t="s">
        <v/>
      </c>
      <c r="N3193" s="32" t="s">
        <v/>
      </c>
      <!--$VAR_NUOVA_CELLA_PREZZI$-->
    </row>
    <row r="3194" spans="1:16" ht="10.5" customHeight="1" thickTop="1" thickBot="1">
      <c r="B3194" s="32" t="s">
        <v/>
      </c>
      <c r="C3194" s="23" t="s">
        <v/>
      </c>
      <c r="D3194" s="23" t="s">
        <v>18102</v>
      </c>
      <c r="E3194" s="32">
        <v>4.00</v>
      </c>
      <c r="F3194" s="33">
        <v/>
      </c>
      <c r="G3194" s="34">
        <v/>
      </c>
      <c r="H3194" s="35">
        <v/>
      </c>
      <c r="I3194" s="36">
        <f>ROUND(PRODUCT(E3194:H3194),2)</f>
        <v>4.00</v>
      </c>
      <c r="J3194" s="32">
        <v/>
      </c>
      <c r="K3194" s="32">
        <f/>
        <v/>
      </c>
      <c r="L3194" s="32" t="s">
        <v/>
      </c>
      <c r="M3194" s="32" t="s">
        <v/>
      </c>
      <c r="N3194" s="32" t="s">
        <v/>
      </c>
      <!--$VAR_NUOVA_CELLA_PREZZI$-->
    </row>
    <row r="3195" spans="1:16" ht="10.5" customHeight="1" thickTop="1" thickBot="1">
      <c r="B3195" s="32" t="s">
        <v/>
      </c>
      <c r="C3195" s="23" t="s">
        <v/>
      </c>
      <c r="D3195" s="23" t="s">
        <v>18109</v>
      </c>
      <c r="E3195" s="32">
        <v>2.00</v>
      </c>
      <c r="F3195" s="33">
        <v/>
      </c>
      <c r="G3195" s="34">
        <v/>
      </c>
      <c r="H3195" s="35">
        <v/>
      </c>
      <c r="I3195" s="36">
        <f>ROUND(PRODUCT(E3195:H3195),2)</f>
        <v>2.00</v>
      </c>
      <c r="J3195" s="32">
        <v/>
      </c>
      <c r="K3195" s="32">
        <f/>
        <v/>
      </c>
      <c r="L3195" s="32" t="s">
        <v/>
      </c>
      <c r="M3195" s="32" t="s">
        <v/>
      </c>
      <c r="N3195" s="32" t="s">
        <v/>
      </c>
      <!--$VAR_NUOVA_CELLA_PREZZI$-->
    </row>
    <row r="3196" spans="1:16" ht="10.5" customHeight="1" thickTop="1" thickBot="1">
      <c r="B3196" s="32" t="s">
        <v/>
      </c>
      <c r="C3196" s="23" t="s">
        <v/>
      </c>
      <c r="D3196" s="23" t="s">
        <v>18116</v>
      </c>
      <c r="E3196" s="32">
        <v>2.00</v>
      </c>
      <c r="F3196" s="33">
        <v/>
      </c>
      <c r="G3196" s="34">
        <v/>
      </c>
      <c r="H3196" s="35">
        <v/>
      </c>
      <c r="I3196" s="36">
        <f>ROUND(PRODUCT(E3196:H3196),2)</f>
        <v>2.00</v>
      </c>
      <c r="J3196" s="32">
        <v/>
      </c>
      <c r="K3196" s="32">
        <f/>
        <v/>
      </c>
      <c r="L3196" s="32" t="s">
        <v/>
      </c>
      <c r="M3196" s="32" t="s">
        <v/>
      </c>
      <c r="N3196" s="32" t="s">
        <v/>
      </c>
      <!--$VAR_NUOVA_CELLA_PREZZI$-->
    </row>
    <row r="3197" spans="1:16" ht="10.5" customHeight="1" thickTop="1" thickBot="1">
      <c r="B3197" s="32" t="s">
        <v/>
      </c>
      <c r="C3197" s="23" t="s">
        <v/>
      </c>
      <c r="D3197" s="23" t="s">
        <v>18123</v>
      </c>
      <c r="E3197" s="32">
        <v>2.00</v>
      </c>
      <c r="F3197" s="33">
        <v/>
      </c>
      <c r="G3197" s="34">
        <v/>
      </c>
      <c r="H3197" s="35">
        <v/>
      </c>
      <c r="I3197" s="36">
        <f>ROUND(PRODUCT(E3197:H3197),2)</f>
        <v>2.00</v>
      </c>
      <c r="J3197" s="32">
        <v/>
      </c>
      <c r="K3197" s="32">
        <f/>
        <v/>
      </c>
      <c r="L3197" s="32" t="s">
        <v/>
      </c>
      <c r="M3197" s="32" t="s">
        <v/>
      </c>
      <c r="N3197" s="32" t="s">
        <v/>
      </c>
      <!--$VAR_NUOVA_CELLA_PREZZI$-->
    </row>
    <row r="3198" spans="1:16" ht="10.5" customHeight="1" thickTop="1" thickBot="1">
      <c r="B3198" s="32" t="s">
        <v/>
      </c>
      <c r="C3198" s="23" t="s">
        <v/>
      </c>
      <c r="D3198" s="23" t="s">
        <v>18130</v>
      </c>
      <c r="E3198" s="32">
        <v>4.00</v>
      </c>
      <c r="F3198" s="33">
        <v/>
      </c>
      <c r="G3198" s="34">
        <v/>
      </c>
      <c r="H3198" s="35">
        <v/>
      </c>
      <c r="I3198" s="36">
        <f>ROUND(PRODUCT(E3198:H3198),2)</f>
        <v>4.00</v>
      </c>
      <c r="J3198" s="32">
        <v/>
      </c>
      <c r="K3198" s="32">
        <f/>
        <v/>
      </c>
      <c r="L3198" s="32" t="s">
        <v/>
      </c>
      <c r="M3198" s="32" t="s">
        <v/>
      </c>
      <c r="N3198" s="32" t="s">
        <v/>
      </c>
      <!--$VAR_NUOVA_CELLA_PREZZI$-->
    </row>
    <row r="3199" spans="1:16" ht="10.5" customHeight="1" thickTop="1" thickBot="1">
      <c r="B3199" s="32" t="s">
        <v/>
      </c>
      <c r="C3199" s="23" t="s">
        <v/>
      </c>
      <c r="D3199" s="23" t="s">
        <v>18137</v>
      </c>
      <c r="E3199" s="32">
        <v>2.00</v>
      </c>
      <c r="F3199" s="33">
        <v/>
      </c>
      <c r="G3199" s="34">
        <v/>
      </c>
      <c r="H3199" s="35">
        <v/>
      </c>
      <c r="I3199" s="36">
        <f>ROUND(PRODUCT(E3199:H3199),2)</f>
        <v>2.00</v>
      </c>
      <c r="J3199" s="32">
        <v/>
      </c>
      <c r="K3199" s="32">
        <f/>
        <v/>
      </c>
      <c r="L3199" s="32" t="s">
        <v/>
      </c>
      <c r="M3199" s="32" t="s">
        <v/>
      </c>
      <c r="N3199" s="32" t="s">
        <v/>
      </c>
      <!--$VAR_NUOVA_CELLA_PREZZI$-->
    </row>
    <row r="3200" spans="1:16" ht="10.5" customHeight="1" thickTop="1" thickBot="1">
      <c r="B3200" s="32" t="s">
        <v/>
      </c>
      <c r="C3200" s="23" t="s">
        <v/>
      </c>
      <c r="D3200" s="23" t="s">
        <v>18144</v>
      </c>
      <c r="E3200" s="32">
        <v>2.00</v>
      </c>
      <c r="F3200" s="33">
        <v/>
      </c>
      <c r="G3200" s="34">
        <v/>
      </c>
      <c r="H3200" s="35">
        <v/>
      </c>
      <c r="I3200" s="36">
        <f>ROUND(PRODUCT(E3200:H3200),2)</f>
        <v>2.00</v>
      </c>
      <c r="J3200" s="32">
        <v/>
      </c>
      <c r="K3200" s="32">
        <f/>
        <v/>
      </c>
      <c r="L3200" s="32" t="s">
        <v/>
      </c>
      <c r="M3200" s="32" t="s">
        <v/>
      </c>
      <c r="N3200" s="32" t="s">
        <v/>
      </c>
      <!--$VAR_NUOVA_CELLA_PREZZI$-->
    </row>
    <row r="3201" spans="1:16" ht="10.5" customHeight="1" thickTop="1" thickBot="1">
      <c r="B3201" s="32" t="s">
        <v/>
      </c>
      <c r="C3201" s="23" t="s">
        <v/>
      </c>
      <c r="D3201" s="23" t="s">
        <v>18151</v>
      </c>
      <c r="E3201" s="32">
        <v>2.00</v>
      </c>
      <c r="F3201" s="33">
        <v/>
      </c>
      <c r="G3201" s="34">
        <v/>
      </c>
      <c r="H3201" s="35">
        <v/>
      </c>
      <c r="I3201" s="36">
        <f>ROUND(PRODUCT(E3201:H3201),2)</f>
        <v>2.00</v>
      </c>
      <c r="J3201" s="32">
        <v/>
      </c>
      <c r="K3201" s="32">
        <f/>
        <v/>
      </c>
      <c r="L3201" s="32" t="s">
        <v/>
      </c>
      <c r="M3201" s="32" t="s">
        <v/>
      </c>
      <c r="N3201" s="32" t="s">
        <v/>
      </c>
      <!--$VAR_NUOVA_CELLA_PREZZI$-->
    </row>
    <row r="3202" spans="1:16" ht="10.5" customHeight="1" thickTop="1" thickBot="1">
      <c r="B3202" s="32" t="s">
        <v/>
      </c>
      <c r="C3202" s="23" t="s">
        <v/>
      </c>
      <c r="D3202" s="23" t="s">
        <v>18158</v>
      </c>
      <c r="E3202" s="32">
        <v>4.00</v>
      </c>
      <c r="F3202" s="33">
        <v/>
      </c>
      <c r="G3202" s="34">
        <v/>
      </c>
      <c r="H3202" s="35">
        <v/>
      </c>
      <c r="I3202" s="36">
        <f>ROUND(PRODUCT(E3202:H3202),2)</f>
        <v>4.00</v>
      </c>
      <c r="J3202" s="32">
        <v/>
      </c>
      <c r="K3202" s="32">
        <f/>
        <v/>
      </c>
      <c r="L3202" s="32" t="s">
        <v/>
      </c>
      <c r="M3202" s="32" t="s">
        <v/>
      </c>
      <c r="N3202" s="32" t="s">
        <v/>
      </c>
      <!--$VAR_NUOVA_CELLA_PREZZI$-->
    </row>
    <row r="3203" spans="1:16" ht="10.5" customHeight="1" thickTop="1" thickBot="1">
      <c r="B3203" s="32" t="s">
        <v/>
      </c>
      <c r="C3203" s="23" t="s">
        <v/>
      </c>
      <c r="D3203" s="23" t="s">
        <v>18165</v>
      </c>
      <c r="E3203" s="32">
        <v>4.00</v>
      </c>
      <c r="F3203" s="33">
        <v/>
      </c>
      <c r="G3203" s="34">
        <v/>
      </c>
      <c r="H3203" s="35">
        <v/>
      </c>
      <c r="I3203" s="36">
        <f>ROUND(PRODUCT(E3203:H3203),2)</f>
        <v>4.00</v>
      </c>
      <c r="J3203" s="32">
        <v/>
      </c>
      <c r="K3203" s="32">
        <f/>
        <v/>
      </c>
      <c r="L3203" s="32" t="s">
        <v/>
      </c>
      <c r="M3203" s="32" t="s">
        <v/>
      </c>
      <c r="N3203" s="32" t="s">
        <v/>
      </c>
      <!--$VAR_NUOVA_CELLA_PREZZI$-->
    </row>
    <row r="3204" spans="1:16" ht="10.5" customHeight="1" thickTop="1" thickBot="1">
      <c r="B3204" s="32" t="s">
        <v/>
      </c>
      <c r="C3204" s="23" t="s">
        <v/>
      </c>
      <c r="D3204" s="23" t="s">
        <v>18172</v>
      </c>
      <c r="E3204" s="32">
        <v>2.00</v>
      </c>
      <c r="F3204" s="33">
        <v/>
      </c>
      <c r="G3204" s="34">
        <v/>
      </c>
      <c r="H3204" s="35">
        <v/>
      </c>
      <c r="I3204" s="36">
        <f>ROUND(PRODUCT(E3204:H3204),2)</f>
        <v>2.00</v>
      </c>
      <c r="J3204" s="32">
        <v/>
      </c>
      <c r="K3204" s="32">
        <f/>
        <v/>
      </c>
      <c r="L3204" s="32" t="s">
        <v/>
      </c>
      <c r="M3204" s="32" t="s">
        <v/>
      </c>
      <c r="N3204" s="32" t="s">
        <v/>
      </c>
      <!--$VAR_NUOVA_CELLA_PREZZI$-->
    </row>
    <row r="3205" spans="1:16" ht="10.5" customHeight="1" thickTop="1" thickBot="1">
      <c r="B3205" s="32" t="s">
        <v/>
      </c>
      <c r="C3205" s="23" t="s">
        <v/>
      </c>
      <c r="D3205" s="23" t="s">
        <v>18179</v>
      </c>
      <c r="E3205" s="32">
        <v/>
      </c>
      <c r="F3205" s="33">
        <v/>
      </c>
      <c r="G3205" s="34">
        <v/>
      </c>
      <c r="H3205" s="35">
        <v>0</v>
      </c>
      <c r="I3205" s="36">
        <f>ROUND(PRODUCT(E3205:H3205),2)</f>
        <v>0.00</v>
      </c>
      <c r="J3205" s="32">
        <v/>
      </c>
      <c r="K3205" s="32">
        <f/>
        <v/>
      </c>
      <c r="L3205" s="32" t="s">
        <v/>
      </c>
      <c r="M3205" s="32" t="s">
        <v/>
      </c>
      <c r="N3205" s="32" t="s">
        <v/>
      </c>
      <!--$VAR_NUOVA_CELLA_PREZZI$-->
    </row>
    <row r="3206" spans="1:16" ht="10.5" customHeight="1" thickTop="1" thickBot="1">
      <c r="B3206" s="32" t="s">
        <v/>
      </c>
      <c r="C3206" s="23" t="s">
        <v/>
      </c>
      <c r="D3206" s="23" t="s">
        <v>18186</v>
      </c>
      <c r="E3206" s="32">
        <v>4.00</v>
      </c>
      <c r="F3206" s="33">
        <v/>
      </c>
      <c r="G3206" s="34">
        <v/>
      </c>
      <c r="H3206" s="35">
        <v/>
      </c>
      <c r="I3206" s="36">
        <f>ROUND(PRODUCT(E3206:H3206),2)</f>
        <v>4.00</v>
      </c>
      <c r="J3206" s="32">
        <v/>
      </c>
      <c r="K3206" s="32">
        <f/>
        <v/>
      </c>
      <c r="L3206" s="32" t="s">
        <v/>
      </c>
      <c r="M3206" s="32" t="s">
        <v/>
      </c>
      <c r="N3206" s="32" t="s">
        <v/>
      </c>
      <!--$VAR_NUOVA_CELLA_PREZZI$-->
    </row>
    <row r="3207" spans="1:16" ht="10.5" customHeight="1" thickTop="1" thickBot="1">
      <c r="B3207" s="32" t="s">
        <v/>
      </c>
      <c r="C3207" s="23" t="s">
        <v/>
      </c>
      <c r="D3207" s="23" t="s">
        <v>18193</v>
      </c>
      <c r="E3207" s="32">
        <v>2.00</v>
      </c>
      <c r="F3207" s="33">
        <v/>
      </c>
      <c r="G3207" s="34">
        <v/>
      </c>
      <c r="H3207" s="35">
        <v/>
      </c>
      <c r="I3207" s="36">
        <f>ROUND(PRODUCT(E3207:H3207),2)</f>
        <v>2.00</v>
      </c>
      <c r="J3207" s="32">
        <v/>
      </c>
      <c r="K3207" s="32">
        <f/>
        <v/>
      </c>
      <c r="L3207" s="32" t="s">
        <v/>
      </c>
      <c r="M3207" s="32" t="s">
        <v/>
      </c>
      <c r="N3207" s="32" t="s">
        <v/>
      </c>
      <!--$VAR_NUOVA_CELLA_PREZZI$-->
    </row>
    <row r="3208" spans="1:16" ht="10.5" customHeight="1" thickTop="1" thickBot="1">
      <c r="B3208" s="32" t="s">
        <v/>
      </c>
      <c r="C3208" s="23" t="s">
        <v/>
      </c>
      <c r="D3208" s="23" t="s">
        <v>18200</v>
      </c>
      <c r="E3208" s="32">
        <v/>
      </c>
      <c r="F3208" s="33">
        <v/>
      </c>
      <c r="G3208" s="34">
        <v/>
      </c>
      <c r="H3208" s="35">
        <v>0</v>
      </c>
      <c r="I3208" s="36">
        <f>ROUND(PRODUCT(E3208:H3208),2)</f>
        <v>0.00</v>
      </c>
      <c r="J3208" s="32">
        <v/>
      </c>
      <c r="K3208" s="32">
        <f/>
        <v/>
      </c>
      <c r="L3208" s="32" t="s">
        <v/>
      </c>
      <c r="M3208" s="32" t="s">
        <v/>
      </c>
      <c r="N3208" s="32" t="s">
        <v/>
      </c>
      <!--$VAR_NUOVA_CELLA_PREZZI$-->
    </row>
    <row r="3209" spans="1:16" ht="10.5" customHeight="1" thickTop="1" thickBot="1">
      <c r="B3209" s="32" t="s">
        <v/>
      </c>
      <c r="C3209" s="23" t="s">
        <v/>
      </c>
      <c r="D3209" s="23" t="s">
        <v>18207</v>
      </c>
      <c r="E3209" s="32">
        <v/>
      </c>
      <c r="F3209" s="33">
        <v/>
      </c>
      <c r="G3209" s="34">
        <v/>
      </c>
      <c r="H3209" s="35">
        <v>0</v>
      </c>
      <c r="I3209" s="36">
        <f>ROUND(PRODUCT(E3209:H3209),2)</f>
        <v>0.00</v>
      </c>
      <c r="J3209" s="32">
        <v/>
      </c>
      <c r="K3209" s="32">
        <f/>
        <v/>
      </c>
      <c r="L3209" s="32" t="s">
        <v/>
      </c>
      <c r="M3209" s="32" t="s">
        <v/>
      </c>
      <c r="N3209" s="32" t="s">
        <v/>
      </c>
      <!--$VAR_NUOVA_CELLA_PREZZI$-->
    </row>
    <row r="3210" spans="1:16" ht="10.5" customHeight="1" thickTop="1" thickBot="1">
      <c r="B3210" s="32" t="s">
        <v/>
      </c>
      <c r="C3210" s="23" t="s">
        <v/>
      </c>
      <c r="D3210" s="23" t="s">
        <v>18214</v>
      </c>
      <c r="E3210" s="32">
        <v>2.00</v>
      </c>
      <c r="F3210" s="33">
        <v/>
      </c>
      <c r="G3210" s="34">
        <v/>
      </c>
      <c r="H3210" s="35">
        <v/>
      </c>
      <c r="I3210" s="36">
        <f>ROUND(PRODUCT(E3210:H3210),2)</f>
        <v>2.00</v>
      </c>
      <c r="J3210" s="32">
        <v/>
      </c>
      <c r="K3210" s="32">
        <f/>
        <v/>
      </c>
      <c r="L3210" s="32" t="s">
        <v/>
      </c>
      <c r="M3210" s="32" t="s">
        <v/>
      </c>
      <c r="N3210" s="32" t="s">
        <v/>
      </c>
      <!--$VAR_NUOVA_CELLA_PREZZI$-->
    </row>
    <row r="3211" spans="1:16" ht="10.5" customHeight="1" thickTop="1" thickBot="1">
      <c r="B3211" s="32" t="s">
        <v/>
      </c>
      <c r="C3211" s="23" t="s">
        <v/>
      </c>
      <c r="D3211" s="23" t="s">
        <v>18221</v>
      </c>
      <c r="E3211" s="32">
        <v>2.00</v>
      </c>
      <c r="F3211" s="33">
        <v/>
      </c>
      <c r="G3211" s="34">
        <v/>
      </c>
      <c r="H3211" s="35">
        <v/>
      </c>
      <c r="I3211" s="36">
        <f>ROUND(PRODUCT(E3211:H3211),2)</f>
        <v>2.00</v>
      </c>
      <c r="J3211" s="32">
        <v/>
      </c>
      <c r="K3211" s="32">
        <f/>
        <v/>
      </c>
      <c r="L3211" s="32" t="s">
        <v/>
      </c>
      <c r="M3211" s="32" t="s">
        <v/>
      </c>
      <c r="N3211" s="32" t="s">
        <v/>
      </c>
      <!--$VAR_NUOVA_CELLA_PREZZI$-->
    </row>
    <row r="3212" spans="1:16" ht="10.5" customHeight="1" thickTop="1" thickBot="1">
      <c r="B3212" s="32" t="s">
        <v/>
      </c>
      <c r="C3212" s="23" t="s">
        <v/>
      </c>
      <c r="D3212" s="23" t="s">
        <v>18228</v>
      </c>
      <c r="E3212" s="32">
        <v>2.00</v>
      </c>
      <c r="F3212" s="33">
        <v/>
      </c>
      <c r="G3212" s="34">
        <v/>
      </c>
      <c r="H3212" s="35">
        <v/>
      </c>
      <c r="I3212" s="36">
        <f>ROUND(PRODUCT(E3212:H3212),2)</f>
        <v>2.00</v>
      </c>
      <c r="J3212" s="32">
        <v/>
      </c>
      <c r="K3212" s="32">
        <f/>
        <v/>
      </c>
      <c r="L3212" s="32" t="s">
        <v/>
      </c>
      <c r="M3212" s="32" t="s">
        <v/>
      </c>
      <c r="N3212" s="32" t="s">
        <v/>
      </c>
      <!--$VAR_NUOVA_CELLA_PREZZI$-->
    </row>
    <row r="3213" spans="1:16" ht="10.5" customHeight="1" thickTop="1" thickBot="1">
      <c r="B3213" s="32" t="s">
        <v/>
      </c>
      <c r="C3213" s="23" t="s">
        <v/>
      </c>
      <c r="D3213" s="23" t="s">
        <v>18235</v>
      </c>
      <c r="E3213" s="32">
        <v>2.00</v>
      </c>
      <c r="F3213" s="33">
        <v/>
      </c>
      <c r="G3213" s="34">
        <v/>
      </c>
      <c r="H3213" s="35">
        <v/>
      </c>
      <c r="I3213" s="36">
        <f>ROUND(PRODUCT(E3213:H3213),2)</f>
        <v>2.00</v>
      </c>
      <c r="J3213" s="32">
        <v/>
      </c>
      <c r="K3213" s="32">
        <f/>
        <v/>
      </c>
      <c r="L3213" s="32" t="s">
        <v/>
      </c>
      <c r="M3213" s="32" t="s">
        <v/>
      </c>
      <c r="N3213" s="32" t="s">
        <v/>
      </c>
      <!--$VAR_NUOVA_CELLA_PREZZI$-->
    </row>
    <row r="3214" spans="1:16" ht="10.5" customHeight="1" thickTop="1" thickBot="1">
      <c r="B3214" s="32" t="s">
        <v/>
      </c>
      <c r="C3214" s="23" t="s">
        <v/>
      </c>
      <c r="D3214" s="23" t="s">
        <v>18242</v>
      </c>
      <c r="E3214" s="32">
        <v/>
      </c>
      <c r="F3214" s="33">
        <v/>
      </c>
      <c r="G3214" s="34">
        <v/>
      </c>
      <c r="H3214" s="35">
        <v>0</v>
      </c>
      <c r="I3214" s="36">
        <f>ROUND(PRODUCT(E3214:H3214),2)</f>
        <v>0.00</v>
      </c>
      <c r="J3214" s="32">
        <v/>
      </c>
      <c r="K3214" s="32">
        <f/>
        <v/>
      </c>
      <c r="L3214" s="32" t="s">
        <v/>
      </c>
      <c r="M3214" s="32" t="s">
        <v/>
      </c>
      <c r="N3214" s="32" t="s">
        <v/>
      </c>
      <!--$VAR_NUOVA_CELLA_PREZZI$-->
    </row>
    <row r="3215" spans="1:16" ht="10.5" customHeight="1" thickTop="1" thickBot="1">
      <c r="B3215" s="32" t="s">
        <v/>
      </c>
      <c r="C3215" s="23" t="s">
        <v/>
      </c>
      <c r="D3215" s="23" t="s">
        <v>18249</v>
      </c>
      <c r="E3215" s="32">
        <v/>
      </c>
      <c r="F3215" s="33">
        <v/>
      </c>
      <c r="G3215" s="34">
        <v/>
      </c>
      <c r="H3215" s="35">
        <v>0</v>
      </c>
      <c r="I3215" s="36">
        <f>ROUND(PRODUCT(E3215:H3215),2)</f>
        <v>0.00</v>
      </c>
      <c r="J3215" s="32">
        <v/>
      </c>
      <c r="K3215" s="32">
        <f/>
        <v/>
      </c>
      <c r="L3215" s="32" t="s">
        <v/>
      </c>
      <c r="M3215" s="32" t="s">
        <v/>
      </c>
      <c r="N3215" s="32" t="s">
        <v/>
      </c>
      <!--$VAR_NUOVA_CELLA_PREZZI$-->
    </row>
    <row r="3216" spans="1:16" ht="10.5" customHeight="1" thickTop="1" thickBot="1">
      <c r="B3216" s="32" t="s">
        <v/>
      </c>
      <c r="C3216" s="23" t="s">
        <v/>
      </c>
      <c r="D3216" s="23" t="s">
        <v>18256</v>
      </c>
      <c r="E3216" s="32">
        <v>2.00</v>
      </c>
      <c r="F3216" s="33">
        <v/>
      </c>
      <c r="G3216" s="34">
        <v/>
      </c>
      <c r="H3216" s="35">
        <v/>
      </c>
      <c r="I3216" s="36">
        <f>ROUND(PRODUCT(E3216:H3216),2)</f>
        <v>2.00</v>
      </c>
      <c r="J3216" s="32">
        <v/>
      </c>
      <c r="K3216" s="32">
        <f/>
        <v/>
      </c>
      <c r="L3216" s="32" t="s">
        <v/>
      </c>
      <c r="M3216" s="32" t="s">
        <v/>
      </c>
      <c r="N3216" s="32" t="s">
        <v/>
      </c>
      <!--$VAR_NUOVA_CELLA_PREZZI$-->
    </row>
    <row r="3217" spans="1:16" ht="10.5" customHeight="1" thickTop="1" thickBot="1">
      <c r="B3217" s="32" t="s">
        <v/>
      </c>
      <c r="C3217" s="23" t="s">
        <v/>
      </c>
      <c r="D3217" s="23" t="s">
        <v>18263</v>
      </c>
      <c r="E3217" s="32">
        <v>2.00</v>
      </c>
      <c r="F3217" s="33">
        <v/>
      </c>
      <c r="G3217" s="34">
        <v/>
      </c>
      <c r="H3217" s="35">
        <v/>
      </c>
      <c r="I3217" s="36">
        <f>ROUND(PRODUCT(E3217:H3217),2)</f>
        <v>2.00</v>
      </c>
      <c r="J3217" s="32">
        <v/>
      </c>
      <c r="K3217" s="32">
        <f/>
        <v/>
      </c>
      <c r="L3217" s="32" t="s">
        <v/>
      </c>
      <c r="M3217" s="32" t="s">
        <v/>
      </c>
      <c r="N3217" s="32" t="s">
        <v/>
      </c>
      <!--$VAR_NUOVA_CELLA_PREZZI$-->
    </row>
    <row r="3218" spans="1:16" ht="10.5" customHeight="1" thickTop="1" thickBot="1">
      <c r="B3218" s="32" t="s">
        <v/>
      </c>
      <c r="C3218" s="23" t="s">
        <v/>
      </c>
      <c r="D3218" s="23" t="s">
        <v>18270</v>
      </c>
      <c r="E3218" s="32">
        <v>2.00</v>
      </c>
      <c r="F3218" s="33">
        <v/>
      </c>
      <c r="G3218" s="34">
        <v/>
      </c>
      <c r="H3218" s="35">
        <v/>
      </c>
      <c r="I3218" s="36">
        <f>ROUND(PRODUCT(E3218:H3218),2)</f>
        <v>2.00</v>
      </c>
      <c r="J3218" s="32">
        <v/>
      </c>
      <c r="K3218" s="32">
        <f/>
        <v/>
      </c>
      <c r="L3218" s="32" t="s">
        <v/>
      </c>
      <c r="M3218" s="32" t="s">
        <v/>
      </c>
      <c r="N3218" s="32" t="s">
        <v/>
      </c>
      <!--$VAR_NUOVA_CELLA_PREZZI$-->
    </row>
    <row r="3219" spans="1:16" ht="10.5" customHeight="1" thickTop="1" thickBot="1">
      <c r="B3219" s="32" t="s">
        <v/>
      </c>
      <c r="C3219" s="23" t="s">
        <v/>
      </c>
      <c r="D3219" s="23" t="s">
        <v>18277</v>
      </c>
      <c r="E3219" s="32">
        <v>2.00</v>
      </c>
      <c r="F3219" s="33">
        <v/>
      </c>
      <c r="G3219" s="34">
        <v/>
      </c>
      <c r="H3219" s="35">
        <v/>
      </c>
      <c r="I3219" s="36">
        <f>ROUND(PRODUCT(E3219:H3219),2)</f>
        <v>2.00</v>
      </c>
      <c r="J3219" s="32">
        <v/>
      </c>
      <c r="K3219" s="32">
        <f/>
        <v/>
      </c>
      <c r="L3219" s="32" t="s">
        <v/>
      </c>
      <c r="M3219" s="32" t="s">
        <v/>
      </c>
      <c r="N3219" s="32" t="s">
        <v/>
      </c>
      <!--$VAR_NUOVA_CELLA_PREZZI$-->
    </row>
    <row r="3220" spans="1:16" ht="10.5" customHeight="1" thickTop="1" thickBot="1">
      <c r="B3220" s="32" t="s">
        <v/>
      </c>
      <c r="C3220" s="23" t="s">
        <v/>
      </c>
      <c r="D3220" s="23" t="s">
        <v>18284</v>
      </c>
      <c r="E3220" s="32">
        <v>2.00</v>
      </c>
      <c r="F3220" s="33">
        <v/>
      </c>
      <c r="G3220" s="34">
        <v/>
      </c>
      <c r="H3220" s="35">
        <v/>
      </c>
      <c r="I3220" s="36">
        <f>ROUND(PRODUCT(E3220:H3220),2)</f>
        <v>2.00</v>
      </c>
      <c r="J3220" s="32">
        <v/>
      </c>
      <c r="K3220" s="32">
        <f/>
        <v/>
      </c>
      <c r="L3220" s="32" t="s">
        <v/>
      </c>
      <c r="M3220" s="32" t="s">
        <v/>
      </c>
      <c r="N3220" s="32" t="s">
        <v/>
      </c>
      <!--$VAR_NUOVA_CELLA_PREZZI$-->
    </row>
    <row r="3221" spans="1:16" ht="10.5" customHeight="1" thickTop="1" thickBot="1">
      <c r="B3221" s="32" t="s">
        <v/>
      </c>
      <c r="C3221" s="23" t="s">
        <v/>
      </c>
      <c r="D3221" s="23" t="s">
        <v>18291</v>
      </c>
      <c r="E3221" s="32">
        <v>2.00</v>
      </c>
      <c r="F3221" s="33">
        <v/>
      </c>
      <c r="G3221" s="34">
        <v/>
      </c>
      <c r="H3221" s="35">
        <v/>
      </c>
      <c r="I3221" s="36">
        <f>ROUND(PRODUCT(E3221:H3221),2)</f>
        <v>2.00</v>
      </c>
      <c r="J3221" s="32">
        <v/>
      </c>
      <c r="K3221" s="32">
        <f/>
        <v/>
      </c>
      <c r="L3221" s="32" t="s">
        <v/>
      </c>
      <c r="M3221" s="32" t="s">
        <v/>
      </c>
      <c r="N3221" s="32" t="s">
        <v/>
      </c>
      <!--$VAR_NUOVA_CELLA_PREZZI$-->
    </row>
    <row r="3222" spans="1:16" ht="10.5" customHeight="1" thickTop="1" thickBot="1">
      <c r="B3222" s="32" t="s">
        <v/>
      </c>
      <c r="C3222" s="23" t="s">
        <v/>
      </c>
      <c r="D3222" s="23" t="s">
        <v>18298</v>
      </c>
      <c r="E3222" s="32">
        <v>2.00</v>
      </c>
      <c r="F3222" s="33">
        <v/>
      </c>
      <c r="G3222" s="34">
        <v/>
      </c>
      <c r="H3222" s="35">
        <v/>
      </c>
      <c r="I3222" s="36">
        <f>ROUND(PRODUCT(E3222:H3222),2)</f>
        <v>2.00</v>
      </c>
      <c r="J3222" s="32">
        <v/>
      </c>
      <c r="K3222" s="32">
        <f/>
        <v/>
      </c>
      <c r="L3222" s="32" t="s">
        <v/>
      </c>
      <c r="M3222" s="32" t="s">
        <v/>
      </c>
      <c r="N3222" s="32" t="s">
        <v/>
      </c>
      <!--$VAR_NUOVA_CELLA_PREZZI$-->
    </row>
    <row r="3223" spans="1:16" ht="10.5" customHeight="1" thickTop="1" thickBot="1">
      <c r="B3223" s="32" t="s">
        <v/>
      </c>
      <c r="C3223" s="23" t="s">
        <v/>
      </c>
      <c r="D3223" s="23" t="s">
        <v>18305</v>
      </c>
      <c r="E3223" s="32">
        <v>2.00</v>
      </c>
      <c r="F3223" s="33">
        <v/>
      </c>
      <c r="G3223" s="34">
        <v/>
      </c>
      <c r="H3223" s="35">
        <v/>
      </c>
      <c r="I3223" s="36">
        <f>ROUND(PRODUCT(E3223:H3223),2)</f>
        <v>2.00</v>
      </c>
      <c r="J3223" s="32">
        <v/>
      </c>
      <c r="K3223" s="32">
        <f/>
        <v/>
      </c>
      <c r="L3223" s="32" t="s">
        <v/>
      </c>
      <c r="M3223" s="32" t="s">
        <v/>
      </c>
      <c r="N3223" s="32" t="s">
        <v/>
      </c>
      <!--$VAR_NUOVA_CELLA_PREZZI$-->
    </row>
    <row r="3224" spans="1:16" ht="10.5" customHeight="1" thickTop="1" thickBot="1">
      <c r="B3224" s="32" t="s">
        <v/>
      </c>
      <c r="C3224" s="23" t="s">
        <v/>
      </c>
      <c r="D3224" s="23" t="s">
        <v>18312</v>
      </c>
      <c r="E3224" s="32">
        <v>2.00</v>
      </c>
      <c r="F3224" s="33">
        <v/>
      </c>
      <c r="G3224" s="34">
        <v/>
      </c>
      <c r="H3224" s="35">
        <v/>
      </c>
      <c r="I3224" s="36">
        <f>ROUND(PRODUCT(E3224:H3224),2)</f>
        <v>2.00</v>
      </c>
      <c r="J3224" s="32">
        <v/>
      </c>
      <c r="K3224" s="32">
        <f/>
        <v/>
      </c>
      <c r="L3224" s="32" t="s">
        <v/>
      </c>
      <c r="M3224" s="32" t="s">
        <v/>
      </c>
      <c r="N3224" s="32" t="s">
        <v/>
      </c>
      <!--$VAR_NUOVA_CELLA_PREZZI$-->
    </row>
    <row r="3225" spans="1:16" ht="10.5" customHeight="1" thickTop="1" thickBot="1">
      <c r="B3225" s="32" t="s">
        <v/>
      </c>
      <c r="C3225" s="23" t="s">
        <v/>
      </c>
      <c r="D3225" s="23" t="s">
        <v>18319</v>
      </c>
      <c r="E3225" s="32">
        <v>2.00</v>
      </c>
      <c r="F3225" s="33">
        <v/>
      </c>
      <c r="G3225" s="34">
        <v/>
      </c>
      <c r="H3225" s="35">
        <v/>
      </c>
      <c r="I3225" s="36">
        <f>ROUND(PRODUCT(E3225:H3225),2)</f>
        <v>2.00</v>
      </c>
      <c r="J3225" s="32">
        <v/>
      </c>
      <c r="K3225" s="32">
        <f/>
        <v/>
      </c>
      <c r="L3225" s="32" t="s">
        <v/>
      </c>
      <c r="M3225" s="32" t="s">
        <v/>
      </c>
      <c r="N3225" s="32" t="s">
        <v/>
      </c>
      <!--$VAR_NUOVA_CELLA_PREZZI$-->
    </row>
    <row r="3226" spans="1:16" ht="10.5" customHeight="1" thickTop="1" thickBot="1">
      <c r="B3226" s="32" t="s">
        <v/>
      </c>
      <c r="C3226" s="23" t="s">
        <v/>
      </c>
      <c r="D3226" s="23" t="s">
        <v>18326</v>
      </c>
      <c r="E3226" s="32">
        <v>2.00</v>
      </c>
      <c r="F3226" s="33">
        <v/>
      </c>
      <c r="G3226" s="34">
        <v/>
      </c>
      <c r="H3226" s="35">
        <v/>
      </c>
      <c r="I3226" s="36">
        <f>ROUND(PRODUCT(E3226:H3226),2)</f>
        <v>2.00</v>
      </c>
      <c r="J3226" s="32">
        <v/>
      </c>
      <c r="K3226" s="32">
        <f/>
        <v/>
      </c>
      <c r="L3226" s="32" t="s">
        <v/>
      </c>
      <c r="M3226" s="32" t="s">
        <v/>
      </c>
      <c r="N3226" s="32" t="s">
        <v/>
      </c>
      <!--$VAR_NUOVA_CELLA_PREZZI$-->
    </row>
    <row r="3227" spans="1:16" ht="10.5" customHeight="1" thickTop="1" thickBot="1">
      <c r="B3227" s="32" t="s">
        <v/>
      </c>
      <c r="C3227" s="23" t="s">
        <v/>
      </c>
      <c r="D3227" s="23" t="s">
        <v>18333</v>
      </c>
      <c r="E3227" s="32">
        <v>2.00</v>
      </c>
      <c r="F3227" s="33">
        <v/>
      </c>
      <c r="G3227" s="34">
        <v/>
      </c>
      <c r="H3227" s="35">
        <v/>
      </c>
      <c r="I3227" s="36">
        <f>ROUND(PRODUCT(E3227:H3227),2)</f>
        <v>2.00</v>
      </c>
      <c r="J3227" s="32">
        <v/>
      </c>
      <c r="K3227" s="32">
        <f/>
        <v/>
      </c>
      <c r="L3227" s="32" t="s">
        <v/>
      </c>
      <c r="M3227" s="32" t="s">
        <v/>
      </c>
      <c r="N3227" s="32" t="s">
        <v/>
      </c>
      <!--$VAR_NUOVA_CELLA_PREZZI$-->
    </row>
    <row r="3228" spans="1:16" ht="10.5" customHeight="1" thickTop="1" thickBot="1">
      <c r="B3228" s="32" t="s">
        <v/>
      </c>
      <c r="C3228" s="23" t="s">
        <v/>
      </c>
      <c r="D3228" s="23" t="s">
        <v>18340</v>
      </c>
      <c r="E3228" s="32">
        <v>2.00</v>
      </c>
      <c r="F3228" s="33">
        <v/>
      </c>
      <c r="G3228" s="34">
        <v/>
      </c>
      <c r="H3228" s="35">
        <v/>
      </c>
      <c r="I3228" s="36">
        <f>ROUND(PRODUCT(E3228:H3228),2)</f>
        <v>2.00</v>
      </c>
      <c r="J3228" s="32">
        <v/>
      </c>
      <c r="K3228" s="32">
        <f/>
        <v/>
      </c>
      <c r="L3228" s="32" t="s">
        <v/>
      </c>
      <c r="M3228" s="32" t="s">
        <v/>
      </c>
      <c r="N3228" s="32" t="s">
        <v/>
      </c>
      <!--$VAR_NUOVA_CELLA_PREZZI$-->
    </row>
    <row r="3229" spans="1:16" ht="10.5" customHeight="1" thickTop="1" thickBot="1">
      <c r="B3229" s="32" t="s">
        <v/>
      </c>
      <c r="C3229" s="23" t="s">
        <v/>
      </c>
      <c r="D3229" s="23" t="s">
        <v>18347</v>
      </c>
      <c r="E3229" s="32">
        <v>2.00</v>
      </c>
      <c r="F3229" s="33">
        <v/>
      </c>
      <c r="G3229" s="34">
        <v/>
      </c>
      <c r="H3229" s="35">
        <v/>
      </c>
      <c r="I3229" s="36">
        <f>ROUND(PRODUCT(E3229:H3229),2)</f>
        <v>2.00</v>
      </c>
      <c r="J3229" s="32">
        <v/>
      </c>
      <c r="K3229" s="32">
        <f/>
        <v/>
      </c>
      <c r="L3229" s="32" t="s">
        <v/>
      </c>
      <c r="M3229" s="32" t="s">
        <v/>
      </c>
      <c r="N3229" s="32" t="s">
        <v/>
      </c>
      <!--$VAR_NUOVA_CELLA_PREZZI$-->
    </row>
    <row r="3230" spans="1:16" ht="10.5" customHeight="1" thickTop="1" thickBot="1">
      <c r="B3230" s="32" t="s">
        <v/>
      </c>
      <c r="C3230" s="23" t="s">
        <v/>
      </c>
      <c r="D3230" s="23" t="s">
        <v>18354</v>
      </c>
      <c r="E3230" s="32">
        <v>2.00</v>
      </c>
      <c r="F3230" s="33">
        <v/>
      </c>
      <c r="G3230" s="34">
        <v/>
      </c>
      <c r="H3230" s="35">
        <v/>
      </c>
      <c r="I3230" s="36">
        <f>ROUND(PRODUCT(E3230:H3230),2)</f>
        <v>2.00</v>
      </c>
      <c r="J3230" s="32">
        <v/>
      </c>
      <c r="K3230" s="32">
        <f/>
        <v/>
      </c>
      <c r="L3230" s="32" t="s">
        <v/>
      </c>
      <c r="M3230" s="32" t="s">
        <v/>
      </c>
      <c r="N3230" s="32" t="s">
        <v/>
      </c>
      <!--$VAR_NUOVA_CELLA_PREZZI$-->
    </row>
    <row r="3231" spans="1:16" ht="10.5" customHeight="1" thickTop="1" thickBot="1">
      <c r="B3231" s="32" t="s">
        <v/>
      </c>
      <c r="C3231" s="23" t="s">
        <v/>
      </c>
      <c r="D3231" s="23" t="s">
        <v>18361</v>
      </c>
      <c r="E3231" s="32">
        <v/>
      </c>
      <c r="F3231" s="33">
        <v/>
      </c>
      <c r="G3231" s="34">
        <v/>
      </c>
      <c r="H3231" s="35">
        <v>0</v>
      </c>
      <c r="I3231" s="36">
        <f>ROUND(PRODUCT(E3231:H3231),2)</f>
        <v>0.00</v>
      </c>
      <c r="J3231" s="32">
        <v/>
      </c>
      <c r="K3231" s="32">
        <f/>
        <v/>
      </c>
      <c r="L3231" s="32" t="s">
        <v/>
      </c>
      <c r="M3231" s="32" t="s">
        <v/>
      </c>
      <c r="N3231" s="32" t="s">
        <v/>
      </c>
      <!--$VAR_NUOVA_CELLA_PREZZI$-->
    </row>
    <row r="3232" spans="1:16" ht="10.5" customHeight="1" thickTop="1" thickBot="1">
      <c r="B3232" s="32" t="s">
        <v/>
      </c>
      <c r="C3232" s="23" t="s">
        <v/>
      </c>
      <c r="D3232" s="23" t="s">
        <v>18368</v>
      </c>
      <c r="E3232" s="32">
        <v>2.00</v>
      </c>
      <c r="F3232" s="33">
        <v/>
      </c>
      <c r="G3232" s="34">
        <v/>
      </c>
      <c r="H3232" s="35">
        <v/>
      </c>
      <c r="I3232" s="36">
        <f>ROUND(PRODUCT(E3232:H3232),2)</f>
        <v>2.00</v>
      </c>
      <c r="J3232" s="32">
        <v/>
      </c>
      <c r="K3232" s="32">
        <f/>
        <v/>
      </c>
      <c r="L3232" s="32" t="s">
        <v/>
      </c>
      <c r="M3232" s="32" t="s">
        <v/>
      </c>
      <c r="N3232" s="32" t="s">
        <v/>
      </c>
      <!--$VAR_NUOVA_CELLA_PREZZI$-->
    </row>
    <row r="3233" spans="1:16" ht="10.5" customHeight="1" thickTop="1" thickBot="1">
      <c r="B3233" s="32" t="s">
        <v/>
      </c>
      <c r="C3233" s="23" t="s">
        <v/>
      </c>
      <c r="D3233" s="23" t="s">
        <v>18375</v>
      </c>
      <c r="E3233" s="32">
        <v>2.00</v>
      </c>
      <c r="F3233" s="33">
        <v/>
      </c>
      <c r="G3233" s="34">
        <v/>
      </c>
      <c r="H3233" s="35">
        <v/>
      </c>
      <c r="I3233" s="36">
        <f>ROUND(PRODUCT(E3233:H3233),2)</f>
        <v>2.00</v>
      </c>
      <c r="J3233" s="32">
        <v/>
      </c>
      <c r="K3233" s="32">
        <f/>
        <v/>
      </c>
      <c r="L3233" s="32" t="s">
        <v/>
      </c>
      <c r="M3233" s="32" t="s">
        <v/>
      </c>
      <c r="N3233" s="32" t="s">
        <v/>
      </c>
      <!--$VAR_NUOVA_CELLA_PREZZI$-->
    </row>
    <row r="3234" spans="1:16" ht="10.5" customHeight="1" thickTop="1" thickBot="1">
      <c r="B3234" s="32" t="s">
        <v/>
      </c>
      <c r="C3234" s="23" t="s">
        <v/>
      </c>
      <c r="D3234" s="23" t="s">
        <v>18382</v>
      </c>
      <c r="E3234" s="32">
        <v>2.00</v>
      </c>
      <c r="F3234" s="33">
        <v/>
      </c>
      <c r="G3234" s="34">
        <v/>
      </c>
      <c r="H3234" s="35">
        <v/>
      </c>
      <c r="I3234" s="36">
        <f>ROUND(PRODUCT(E3234:H3234),2)</f>
        <v>2.00</v>
      </c>
      <c r="J3234" s="32">
        <v/>
      </c>
      <c r="K3234" s="32">
        <f/>
        <v/>
      </c>
      <c r="L3234" s="32" t="s">
        <v/>
      </c>
      <c r="M3234" s="32" t="s">
        <v/>
      </c>
      <c r="N3234" s="32" t="s">
        <v/>
      </c>
      <!--$VAR_NUOVA_CELLA_PREZZI$-->
    </row>
    <row r="3235" spans="1:16" ht="10.5" customHeight="1" thickTop="1" thickBot="1">
      <c r="B3235" s="32" t="s">
        <v/>
      </c>
      <c r="C3235" s="23" t="s">
        <v/>
      </c>
      <c r="D3235" s="23" t="s">
        <v>18389</v>
      </c>
      <c r="E3235" s="32">
        <v>2.00</v>
      </c>
      <c r="F3235" s="33">
        <v/>
      </c>
      <c r="G3235" s="34">
        <v/>
      </c>
      <c r="H3235" s="35">
        <v/>
      </c>
      <c r="I3235" s="36">
        <f>ROUND(PRODUCT(E3235:H3235),2)</f>
        <v>2.00</v>
      </c>
      <c r="J3235" s="32">
        <v/>
      </c>
      <c r="K3235" s="32">
        <f/>
        <v/>
      </c>
      <c r="L3235" s="32" t="s">
        <v/>
      </c>
      <c r="M3235" s="32" t="s">
        <v/>
      </c>
      <c r="N3235" s="32" t="s">
        <v/>
      </c>
      <!--$VAR_NUOVA_CELLA_PREZZI$-->
    </row>
    <row r="3236" spans="1:16" ht="10.5" customHeight="1" thickTop="1" thickBot="1">
      <c r="B3236" s="32" t="s">
        <v/>
      </c>
      <c r="C3236" s="23" t="s">
        <v/>
      </c>
      <c r="D3236" s="23" t="s">
        <v>18396</v>
      </c>
      <c r="E3236" s="32">
        <v>2.00</v>
      </c>
      <c r="F3236" s="33">
        <v/>
      </c>
      <c r="G3236" s="34">
        <v/>
      </c>
      <c r="H3236" s="35">
        <v/>
      </c>
      <c r="I3236" s="36">
        <f>ROUND(PRODUCT(E3236:H3236),2)</f>
        <v>2.00</v>
      </c>
      <c r="J3236" s="32">
        <v/>
      </c>
      <c r="K3236" s="32">
        <f/>
        <v/>
      </c>
      <c r="L3236" s="32" t="s">
        <v/>
      </c>
      <c r="M3236" s="32" t="s">
        <v/>
      </c>
      <c r="N3236" s="32" t="s">
        <v/>
      </c>
      <!--$VAR_NUOVA_CELLA_PREZZI$-->
    </row>
    <row r="3237" spans="1:16" ht="10.5" customHeight="1" thickTop="1" thickBot="1">
      <c r="B3237" s="32" t="s">
        <v/>
      </c>
      <c r="C3237" s="23" t="s">
        <v/>
      </c>
      <c r="D3237" s="23" t="s">
        <v>18403</v>
      </c>
      <c r="E3237" s="32">
        <v>2.00</v>
      </c>
      <c r="F3237" s="33">
        <v/>
      </c>
      <c r="G3237" s="34">
        <v/>
      </c>
      <c r="H3237" s="35">
        <v/>
      </c>
      <c r="I3237" s="36">
        <f>ROUND(PRODUCT(E3237:H3237),2)</f>
        <v>2.00</v>
      </c>
      <c r="J3237" s="32">
        <v/>
      </c>
      <c r="K3237" s="32">
        <f/>
        <v/>
      </c>
      <c r="L3237" s="32" t="s">
        <v/>
      </c>
      <c r="M3237" s="32" t="s">
        <v/>
      </c>
      <c r="N3237" s="32" t="s">
        <v/>
      </c>
      <!--$VAR_NUOVA_CELLA_PREZZI$-->
    </row>
    <row r="3238" spans="1:16" ht="10.5" customHeight="1" thickTop="1" thickBot="1">
      <c r="B3238" s="32" t="s">
        <v/>
      </c>
      <c r="C3238" s="23" t="s">
        <v/>
      </c>
      <c r="D3238" s="23" t="s">
        <v>18410</v>
      </c>
      <c r="E3238" s="32">
        <v>2.00</v>
      </c>
      <c r="F3238" s="33">
        <v/>
      </c>
      <c r="G3238" s="34">
        <v/>
      </c>
      <c r="H3238" s="35">
        <v/>
      </c>
      <c r="I3238" s="36">
        <f>ROUND(PRODUCT(E3238:H3238),2)</f>
        <v>2.00</v>
      </c>
      <c r="J3238" s="32">
        <v/>
      </c>
      <c r="K3238" s="32">
        <f/>
        <v/>
      </c>
      <c r="L3238" s="32" t="s">
        <v/>
      </c>
      <c r="M3238" s="32" t="s">
        <v/>
      </c>
      <c r="N3238" s="32" t="s">
        <v/>
      </c>
      <!--$VAR_NUOVA_CELLA_PREZZI$-->
    </row>
    <row r="3239" spans="1:16" ht="10.5" customHeight="1" thickTop="1" thickBot="1">
      <c r="B3239" s="32" t="s">
        <v/>
      </c>
      <c r="C3239" s="23" t="s">
        <v/>
      </c>
      <c r="D3239" s="23" t="s">
        <v>18417</v>
      </c>
      <c r="E3239" s="32">
        <v>2.00</v>
      </c>
      <c r="F3239" s="33">
        <v/>
      </c>
      <c r="G3239" s="34">
        <v/>
      </c>
      <c r="H3239" s="35">
        <v/>
      </c>
      <c r="I3239" s="36">
        <f>ROUND(PRODUCT(E3239:H3239),2)</f>
        <v>2.00</v>
      </c>
      <c r="J3239" s="32">
        <v/>
      </c>
      <c r="K3239" s="32">
        <f/>
        <v/>
      </c>
      <c r="L3239" s="32" t="s">
        <v/>
      </c>
      <c r="M3239" s="32" t="s">
        <v/>
      </c>
      <c r="N3239" s="32" t="s">
        <v/>
      </c>
      <!--$VAR_NUOVA_CELLA_PREZZI$-->
    </row>
    <row r="3240" spans="1:16" ht="10.5" customHeight="1" thickTop="1" thickBot="1">
      <c r="B3240" s="32" t="s">
        <v/>
      </c>
      <c r="C3240" s="23" t="s">
        <v/>
      </c>
      <c r="D3240" s="23" t="s">
        <v>18424</v>
      </c>
      <c r="E3240" s="32">
        <v>2.00</v>
      </c>
      <c r="F3240" s="33">
        <v/>
      </c>
      <c r="G3240" s="34">
        <v/>
      </c>
      <c r="H3240" s="35">
        <v/>
      </c>
      <c r="I3240" s="36">
        <f>ROUND(PRODUCT(E3240:H3240),2)</f>
        <v>2.00</v>
      </c>
      <c r="J3240" s="32">
        <v/>
      </c>
      <c r="K3240" s="32">
        <f/>
        <v/>
      </c>
      <c r="L3240" s="32" t="s">
        <v/>
      </c>
      <c r="M3240" s="32" t="s">
        <v/>
      </c>
      <c r="N3240" s="32" t="s">
        <v/>
      </c>
      <!--$VAR_NUOVA_CELLA_PREZZI$-->
    </row>
    <row r="3241" spans="1:16" ht="10.5" customHeight="1" thickTop="1" thickBot="1">
      <c r="B3241" s="32" t="s">
        <v/>
      </c>
      <c r="C3241" s="23" t="s">
        <v/>
      </c>
      <c r="D3241" s="23" t="s">
        <v>18431</v>
      </c>
      <c r="E3241" s="32">
        <v>2.00</v>
      </c>
      <c r="F3241" s="33">
        <v/>
      </c>
      <c r="G3241" s="34">
        <v/>
      </c>
      <c r="H3241" s="35">
        <v/>
      </c>
      <c r="I3241" s="36">
        <f>ROUND(PRODUCT(E3241:H3241),2)</f>
        <v>2.00</v>
      </c>
      <c r="J3241" s="32">
        <v/>
      </c>
      <c r="K3241" s="32">
        <f/>
        <v/>
      </c>
      <c r="L3241" s="32" t="s">
        <v/>
      </c>
      <c r="M3241" s="32" t="s">
        <v/>
      </c>
      <c r="N3241" s="32" t="s">
        <v/>
      </c>
      <!--$VAR_NUOVA_CELLA_PREZZI$-->
    </row>
    <row r="3242" spans="1:16" ht="10.5" customHeight="1" thickTop="1" thickBot="1">
      <c r="B3242" s="32" t="s">
        <v/>
      </c>
      <c r="C3242" s="23" t="s">
        <v/>
      </c>
      <c r="D3242" s="23" t="s">
        <v>18438</v>
      </c>
      <c r="E3242" s="32">
        <v>2.00</v>
      </c>
      <c r="F3242" s="33">
        <v/>
      </c>
      <c r="G3242" s="34">
        <v/>
      </c>
      <c r="H3242" s="35">
        <v/>
      </c>
      <c r="I3242" s="36">
        <f>ROUND(PRODUCT(E3242:H3242),2)</f>
        <v>2.00</v>
      </c>
      <c r="J3242" s="32">
        <v/>
      </c>
      <c r="K3242" s="32">
        <f/>
        <v/>
      </c>
      <c r="L3242" s="32" t="s">
        <v/>
      </c>
      <c r="M3242" s="32" t="s">
        <v/>
      </c>
      <c r="N3242" s="32" t="s">
        <v/>
      </c>
      <!--$VAR_NUOVA_CELLA_PREZZI$-->
    </row>
    <row r="3243" spans="1:16" ht="10.5" customHeight="1" thickTop="1" thickBot="1">
      <c r="B3243" s="32" t="s">
        <v/>
      </c>
      <c r="C3243" s="23" t="s">
        <v/>
      </c>
      <c r="D3243" s="32" t="s">
        <v/>
      </c>
      <c r="E3243" s="32">
        <v/>
      </c>
      <c r="F3243" s="33">
        <v/>
      </c>
      <c r="G3243" s="34">
        <v/>
      </c>
      <c r="H3243" s="35">
        <v/>
      </c>
      <c r="I3243" s="36">
        <f/>
        <v/>
      </c>
      <c r="J3243" s="32">
        <v/>
      </c>
      <c r="K3243" s="32">
        <f/>
        <v/>
      </c>
      <c r="L3243" s="32" t="s">
        <v/>
      </c>
      <c r="M3243" s="32" t="s">
        <v/>
      </c>
      <c r="N3243" s="32" t="s">
        <v>18445</v>
      </c>
      <!--$VAR_NUOVA_CELLA_PREZZI$-->
    </row>
    <row r="3244" spans="1:16" ht="10.5" customHeight="1" thickTop="1" thickBot="1">
      <c r="B3244" s="32" t="s">
        <v/>
      </c>
      <c r="C3244" s="23" t="s">
        <v/>
      </c>
      <c r="D3244" s="32" t="s">
        <v>18446</v>
      </c>
      <c r="E3244" s="32">
        <v/>
      </c>
      <c r="F3244" s="33">
        <v/>
      </c>
      <c r="G3244" s="34">
        <v/>
      </c>
      <c r="H3244" s="35">
        <v/>
      </c>
      <c r="I3244" s="36">
        <f>ROUND(SUM(I3172:I3243),2)</f>
        <v>136.00</v>
      </c>
      <c r="J3244" s="32">
        <v>108.26</v>
      </c>
      <c r="K3244" s="32">
        <f>ROUND(PRODUCT(I3244:J3244),2)</f>
        <v>14723.36</v>
      </c>
      <c r="L3244" s="32" t="s">
        <v/>
      </c>
      <c r="M3244" s="32" t="s">
        <v/>
      </c>
      <c r="N3244" s="32" t="s">
        <v/>
      </c>
      <!--$VAR_NUOVA_CELLA_PREZZI$-->
    </row>
    <row r="3245" spans="1:16" ht="10.5" customHeight="1" thickTop="1" thickBot="1">
      <c r="B3245" s="32" t="s">
        <v/>
      </c>
      <c r="C3245" s="23" t="s">
        <v/>
      </c>
      <c r="D3245" s="32" t="s">
        <v>18452</v>
      </c>
      <c r="E3245" s="32">
        <v/>
      </c>
      <c r="F3245" s="33">
        <v/>
      </c>
      <c r="G3245" s="34">
        <v/>
      </c>
      <c r="H3245" s="35">
        <v/>
      </c>
      <c r="I3245" s="36">
        <f/>
        <v/>
      </c>
      <c r="J3245" s="32">
        <v/>
      </c>
      <c r="K3245" s="32">
        <f/>
        <v/>
      </c>
      <c r="L3245" s="32" t="s">
        <v/>
      </c>
      <c r="M3245" s="32" t="s">
        <v/>
      </c>
      <c r="N3245" s="32" t="s">
        <v/>
      </c>
      <!--$VAR_NUOVA_CELLA_PREZZI$-->
    </row>
    <row r="3246" spans="1:16" ht="151.5" customHeight="1" thickTop="1" thickBot="1">
      <c r="B3246" s="32" t="s">
        <v>18453</v>
      </c>
      <c r="C3246" s="23" t="s">
        <v>18454</v>
      </c>
      <c r="D3246" s="62" t="s">
        <v>18455</v>
      </c>
      <c r="E3246" s="32">
        <v/>
      </c>
      <c r="F3246" s="33">
        <v/>
      </c>
      <c r="G3246" s="34">
        <v/>
      </c>
      <c r="H3246" s="35">
        <v/>
      </c>
      <c r="I3246" s="36">
        <f/>
        <v/>
      </c>
      <c r="J3246" s="32">
        <v/>
      </c>
      <c r="K3246" s="32">
        <f/>
        <v/>
      </c>
      <c r="L3246" s="32" t="s">
        <v/>
      </c>
      <c r="M3246" s="32" t="s">
        <v/>
      </c>
      <c r="N3246" s="32" t="s">
        <v/>
      </c>
      <!--$VAR_NUOVA_CELLA_PREZZI$-->
    </row>
    <row r="3247" spans="1:16" ht="10.5" customHeight="1" thickTop="1" thickBot="1">
      <c r="B3247" s="32" t="s">
        <v/>
      </c>
      <c r="C3247" s="23" t="s">
        <v/>
      </c>
      <c r="D3247" s="23" t="s">
        <v>18456</v>
      </c>
      <c r="E3247" s="32">
        <v/>
      </c>
      <c r="F3247" s="33">
        <v/>
      </c>
      <c r="G3247" s="34">
        <v/>
      </c>
      <c r="H3247" s="35">
        <v/>
      </c>
      <c r="I3247" s="36">
        <f/>
        <v/>
      </c>
      <c r="J3247" s="32">
        <v/>
      </c>
      <c r="K3247" s="32">
        <f/>
        <v/>
      </c>
      <c r="L3247" s="32" t="s">
        <v/>
      </c>
      <c r="M3247" s="32" t="s">
        <v/>
      </c>
      <c r="N3247" s="32" t="s">
        <v/>
      </c>
      <!--$VAR_NUOVA_CELLA_PREZZI$-->
    </row>
    <row r="3248" spans="1:16" ht="10.5" customHeight="1" thickTop="1" thickBot="1">
      <c r="B3248" s="32" t="s">
        <v/>
      </c>
      <c r="C3248" s="23" t="s">
        <v/>
      </c>
      <c r="D3248" s="23" t="s">
        <v>18457</v>
      </c>
      <c r="E3248" s="32">
        <v/>
      </c>
      <c r="F3248" s="33">
        <v/>
      </c>
      <c r="G3248" s="34">
        <v/>
      </c>
      <c r="H3248" s="35">
        <v>0</v>
      </c>
      <c r="I3248" s="36">
        <f>ROUND(PRODUCT(E3248:H3248),2)</f>
        <v>0.00</v>
      </c>
      <c r="J3248" s="32">
        <v/>
      </c>
      <c r="K3248" s="32">
        <f/>
        <v/>
      </c>
      <c r="L3248" s="32" t="s">
        <v/>
      </c>
      <c r="M3248" s="32" t="s">
        <v/>
      </c>
      <c r="N3248" s="32" t="s">
        <v/>
      </c>
      <!--$VAR_NUOVA_CELLA_PREZZI$-->
    </row>
    <row r="3249" spans="1:16" ht="10.5" customHeight="1" thickTop="1" thickBot="1">
      <c r="B3249" s="32" t="s">
        <v/>
      </c>
      <c r="C3249" s="23" t="s">
        <v/>
      </c>
      <c r="D3249" s="23" t="s">
        <v>18464</v>
      </c>
      <c r="E3249" s="32">
        <v/>
      </c>
      <c r="F3249" s="33">
        <v/>
      </c>
      <c r="G3249" s="34">
        <v/>
      </c>
      <c r="H3249" s="35">
        <v>0</v>
      </c>
      <c r="I3249" s="36">
        <f>ROUND(PRODUCT(E3249:H3249),2)</f>
        <v>0.00</v>
      </c>
      <c r="J3249" s="32">
        <v/>
      </c>
      <c r="K3249" s="32">
        <f/>
        <v/>
      </c>
      <c r="L3249" s="32" t="s">
        <v/>
      </c>
      <c r="M3249" s="32" t="s">
        <v/>
      </c>
      <c r="N3249" s="32" t="s">
        <v/>
      </c>
      <!--$VAR_NUOVA_CELLA_PREZZI$-->
    </row>
    <row r="3250" spans="1:16" ht="10.5" customHeight="1" thickTop="1" thickBot="1">
      <c r="B3250" s="32" t="s">
        <v/>
      </c>
      <c r="C3250" s="23" t="s">
        <v/>
      </c>
      <c r="D3250" s="23" t="s">
        <v>18471</v>
      </c>
      <c r="E3250" s="32">
        <v/>
      </c>
      <c r="F3250" s="33">
        <v>22.20</v>
      </c>
      <c r="G3250" s="34">
        <v/>
      </c>
      <c r="H3250" s="35">
        <v>10.080</v>
      </c>
      <c r="I3250" s="36">
        <f>ROUND(PRODUCT(E3250:H3250),2)</f>
        <v>223.78</v>
      </c>
      <c r="J3250" s="32">
        <v/>
      </c>
      <c r="K3250" s="32">
        <f/>
        <v/>
      </c>
      <c r="L3250" s="32" t="s">
        <v/>
      </c>
      <c r="M3250" s="32" t="s">
        <v/>
      </c>
      <c r="N3250" s="32" t="s">
        <v/>
      </c>
      <!--$VAR_NUOVA_CELLA_PREZZI$-->
    </row>
    <row r="3251" spans="1:16" ht="10.5" customHeight="1" thickTop="1" thickBot="1">
      <c r="B3251" s="32" t="s">
        <v/>
      </c>
      <c r="C3251" s="23" t="s">
        <v/>
      </c>
      <c r="D3251" s="60" t="s">
        <v>18478</v>
      </c>
      <c r="E3251" s="65">
        <v/>
      </c>
      <c r="F3251" s="66">
        <v>2.17</v>
      </c>
      <c r="G3251" s="67">
        <v/>
      </c>
      <c r="H3251" s="68">
        <v>3.770</v>
      </c>
      <c r="I3251" s="69">
        <f>ROUND(PRODUCT(E3251:H3251,-1),2)</f>
        <v>-8.18</v>
      </c>
      <c r="J3251" s="32">
        <v/>
      </c>
      <c r="K3251" s="32">
        <f/>
        <v/>
      </c>
      <c r="L3251" s="32" t="s">
        <v/>
      </c>
      <c r="M3251" s="32" t="s">
        <v>18485</v>
      </c>
      <c r="N3251" s="32" t="s">
        <v/>
      </c>
      <!--$VAR_NUOVA_CELLA_PREZZI$-->
    </row>
    <row r="3252" spans="1:16" ht="10.5" customHeight="1" thickTop="1" thickBot="1">
      <c r="B3252" s="32" t="s">
        <v/>
      </c>
      <c r="C3252" s="23" t="s">
        <v/>
      </c>
      <c r="D3252" s="23" t="s">
        <v>18486</v>
      </c>
      <c r="E3252" s="32">
        <v/>
      </c>
      <c r="F3252" s="33">
        <v>21.75</v>
      </c>
      <c r="G3252" s="34">
        <v/>
      </c>
      <c r="H3252" s="35">
        <v>10.230</v>
      </c>
      <c r="I3252" s="36">
        <f>ROUND(PRODUCT(E3252:H3252),2)</f>
        <v>222.50</v>
      </c>
      <c r="J3252" s="32">
        <v/>
      </c>
      <c r="K3252" s="32">
        <f/>
        <v/>
      </c>
      <c r="L3252" s="32" t="s">
        <v/>
      </c>
      <c r="M3252" s="32" t="s">
        <v/>
      </c>
      <c r="N3252" s="32" t="s">
        <v/>
      </c>
      <!--$VAR_NUOVA_CELLA_PREZZI$-->
    </row>
    <row r="3253" spans="1:16" ht="10.5" customHeight="1" thickTop="1" thickBot="1">
      <c r="B3253" s="32" t="s">
        <v/>
      </c>
      <c r="C3253" s="23" t="s">
        <v/>
      </c>
      <c r="D3253" s="23" t="s">
        <v>18493</v>
      </c>
      <c r="E3253" s="32">
        <v/>
      </c>
      <c r="F3253" s="33">
        <v>22.05</v>
      </c>
      <c r="G3253" s="34">
        <v/>
      </c>
      <c r="H3253" s="35">
        <v>10.390</v>
      </c>
      <c r="I3253" s="36">
        <f>ROUND(PRODUCT(E3253:H3253),2)</f>
        <v>229.10</v>
      </c>
      <c r="J3253" s="32">
        <v/>
      </c>
      <c r="K3253" s="32">
        <f/>
        <v/>
      </c>
      <c r="L3253" s="32" t="s">
        <v/>
      </c>
      <c r="M3253" s="32" t="s">
        <v/>
      </c>
      <c r="N3253" s="32" t="s">
        <v/>
      </c>
      <!--$VAR_NUOVA_CELLA_PREZZI$-->
    </row>
    <row r="3254" spans="1:16" ht="10.5" customHeight="1" thickTop="1" thickBot="1">
      <c r="B3254" s="32" t="s">
        <v/>
      </c>
      <c r="C3254" s="23" t="s">
        <v/>
      </c>
      <c r="D3254" s="60" t="s">
        <v>18500</v>
      </c>
      <c r="E3254" s="65">
        <v/>
      </c>
      <c r="F3254" s="66">
        <v>2.23</v>
      </c>
      <c r="G3254" s="67">
        <v/>
      </c>
      <c r="H3254" s="68">
        <v>2.700</v>
      </c>
      <c r="I3254" s="69">
        <f>ROUND(PRODUCT(E3254:H3254,-1),2)</f>
        <v>-6.02</v>
      </c>
      <c r="J3254" s="32">
        <v/>
      </c>
      <c r="K3254" s="32">
        <f/>
        <v/>
      </c>
      <c r="L3254" s="32" t="s">
        <v/>
      </c>
      <c r="M3254" s="32" t="s">
        <v>18507</v>
      </c>
      <c r="N3254" s="32" t="s">
        <v/>
      </c>
      <!--$VAR_NUOVA_CELLA_PREZZI$-->
    </row>
    <row r="3255" spans="1:16" ht="10.5" customHeight="1" thickTop="1" thickBot="1">
      <c r="B3255" s="32" t="s">
        <v/>
      </c>
      <c r="C3255" s="23" t="s">
        <v/>
      </c>
      <c r="D3255" s="23" t="s">
        <v>18508</v>
      </c>
      <c r="E3255" s="32">
        <v/>
      </c>
      <c r="F3255" s="33">
        <v>21.63</v>
      </c>
      <c r="G3255" s="34">
        <v/>
      </c>
      <c r="H3255" s="35">
        <v>10.390</v>
      </c>
      <c r="I3255" s="36">
        <f>ROUND(PRODUCT(E3255:H3255),2)</f>
        <v>224.74</v>
      </c>
      <c r="J3255" s="32">
        <v/>
      </c>
      <c r="K3255" s="32">
        <f/>
        <v/>
      </c>
      <c r="L3255" s="32" t="s">
        <v/>
      </c>
      <c r="M3255" s="32" t="s">
        <v/>
      </c>
      <c r="N3255" s="32" t="s">
        <v/>
      </c>
      <!--$VAR_NUOVA_CELLA_PREZZI$-->
    </row>
    <row r="3256" spans="1:16" ht="10.5" customHeight="1" thickTop="1" thickBot="1">
      <c r="B3256" s="32" t="s">
        <v/>
      </c>
      <c r="C3256" s="23" t="s">
        <v/>
      </c>
      <c r="D3256" s="32" t="s">
        <v/>
      </c>
      <c r="E3256" s="32">
        <v/>
      </c>
      <c r="F3256" s="33">
        <v/>
      </c>
      <c r="G3256" s="34">
        <v/>
      </c>
      <c r="H3256" s="35">
        <v/>
      </c>
      <c r="I3256" s="36">
        <f/>
        <v/>
      </c>
      <c r="J3256" s="32">
        <v/>
      </c>
      <c r="K3256" s="32">
        <f/>
        <v/>
      </c>
      <c r="L3256" s="32" t="s">
        <v/>
      </c>
      <c r="M3256" s="32" t="s">
        <v/>
      </c>
      <c r="N3256" s="32" t="s">
        <v>18515</v>
      </c>
      <!--$VAR_NUOVA_CELLA_PREZZI$-->
    </row>
    <row r="3257" spans="1:16" ht="10.5" customHeight="1" thickTop="1" thickBot="1">
      <c r="B3257" s="32" t="s">
        <v/>
      </c>
      <c r="C3257" s="23" t="s">
        <v/>
      </c>
      <c r="D3257" s="32" t="s">
        <v>18516</v>
      </c>
      <c r="E3257" s="32">
        <v/>
      </c>
      <c r="F3257" s="33">
        <v/>
      </c>
      <c r="G3257" s="34">
        <v/>
      </c>
      <c r="H3257" s="35">
        <v/>
      </c>
      <c r="I3257" s="36">
        <f>ROUND(SUM(I3247:I3256),2)</f>
        <v>885.92</v>
      </c>
      <c r="J3257" s="32">
        <v>81.48</v>
      </c>
      <c r="K3257" s="32">
        <f>ROUND(PRODUCT(I3257:J3257),2)</f>
        <v>72184.76</v>
      </c>
      <c r="L3257" s="32" t="s">
        <v/>
      </c>
      <c r="M3257" s="32" t="s">
        <v/>
      </c>
      <c r="N3257" s="32" t="s">
        <v/>
      </c>
      <!--$VAR_NUOVA_CELLA_PREZZI$-->
    </row>
    <row r="3258" spans="1:16" ht="10.5" customHeight="1" thickTop="1" thickBot="1">
      <c r="B3258" s="32" t="s">
        <v/>
      </c>
      <c r="C3258" s="23" t="s">
        <v/>
      </c>
      <c r="D3258" s="32" t="s">
        <v>18522</v>
      </c>
      <c r="E3258" s="32">
        <v/>
      </c>
      <c r="F3258" s="33">
        <v/>
      </c>
      <c r="G3258" s="34">
        <v/>
      </c>
      <c r="H3258" s="35">
        <v/>
      </c>
      <c r="I3258" s="36">
        <f/>
        <v/>
      </c>
      <c r="J3258" s="32">
        <v/>
      </c>
      <c r="K3258" s="32">
        <f/>
        <v/>
      </c>
      <c r="L3258" s="32" t="s">
        <v/>
      </c>
      <c r="M3258" s="32" t="s">
        <v/>
      </c>
      <c r="N3258" s="32" t="s">
        <v/>
      </c>
      <!--$VAR_NUOVA_CELLA_PREZZI$-->
    </row>
    <row r="3259" spans="1:16" ht="123.5" customHeight="1" thickTop="1" thickBot="1">
      <c r="B3259" s="32" t="s">
        <v>18523</v>
      </c>
      <c r="C3259" s="23" t="s">
        <v>18524</v>
      </c>
      <c r="D3259" s="62" t="s">
        <v>18525</v>
      </c>
      <c r="E3259" s="32">
        <v/>
      </c>
      <c r="F3259" s="33">
        <v/>
      </c>
      <c r="G3259" s="34">
        <v/>
      </c>
      <c r="H3259" s="35">
        <v/>
      </c>
      <c r="I3259" s="36">
        <f/>
        <v/>
      </c>
      <c r="J3259" s="32">
        <v/>
      </c>
      <c r="K3259" s="32">
        <f/>
        <v/>
      </c>
      <c r="L3259" s="32" t="s">
        <v/>
      </c>
      <c r="M3259" s="32" t="s">
        <v/>
      </c>
      <c r="N3259" s="32" t="s">
        <v/>
      </c>
      <!--$VAR_NUOVA_CELLA_PREZZI$-->
    </row>
    <row r="3260" spans="1:16" ht="10.5" customHeight="1" thickTop="1" thickBot="1">
      <c r="B3260" s="32" t="s">
        <v/>
      </c>
      <c r="C3260" s="23" t="s">
        <v/>
      </c>
      <c r="D3260" s="23" t="s">
        <v>18526</v>
      </c>
      <c r="E3260" s="32">
        <v/>
      </c>
      <c r="F3260" s="33">
        <v/>
      </c>
      <c r="G3260" s="34">
        <v/>
      </c>
      <c r="H3260" s="35">
        <v/>
      </c>
      <c r="I3260" s="36">
        <f/>
        <v/>
      </c>
      <c r="J3260" s="32">
        <v/>
      </c>
      <c r="K3260" s="32">
        <f/>
        <v/>
      </c>
      <c r="L3260" s="32" t="s">
        <v/>
      </c>
      <c r="M3260" s="32" t="s">
        <v/>
      </c>
      <c r="N3260" s="32" t="s">
        <v/>
      </c>
      <!--$VAR_NUOVA_CELLA_PREZZI$-->
    </row>
    <row r="3261" spans="1:16" ht="10.5" customHeight="1" thickTop="1" thickBot="1">
      <c r="B3261" s="32" t="s">
        <v/>
      </c>
      <c r="C3261" s="23" t="s">
        <v/>
      </c>
      <c r="D3261" s="23" t="s">
        <v>18527</v>
      </c>
      <c r="E3261" s="32">
        <v/>
      </c>
      <c r="F3261" s="33">
        <v/>
      </c>
      <c r="G3261" s="34">
        <v/>
      </c>
      <c r="H3261" s="35">
        <v>0</v>
      </c>
      <c r="I3261" s="36">
        <f>ROUND(PRODUCT(E3261:H3261),2)</f>
        <v>0.00</v>
      </c>
      <c r="J3261" s="32">
        <v/>
      </c>
      <c r="K3261" s="32">
        <f/>
        <v/>
      </c>
      <c r="L3261" s="32" t="s">
        <v/>
      </c>
      <c r="M3261" s="32" t="s">
        <v/>
      </c>
      <c r="N3261" s="32" t="s">
        <v/>
      </c>
      <!--$VAR_NUOVA_CELLA_PREZZI$-->
    </row>
    <row r="3262" spans="1:16" ht="10.5" customHeight="1" thickTop="1" thickBot="1">
      <c r="B3262" s="32" t="s">
        <v/>
      </c>
      <c r="C3262" s="23" t="s">
        <v/>
      </c>
      <c r="D3262" s="23" t="s">
        <v>18534</v>
      </c>
      <c r="E3262" s="32">
        <v/>
      </c>
      <c r="F3262" s="33">
        <v/>
      </c>
      <c r="G3262" s="34">
        <v/>
      </c>
      <c r="H3262" s="35">
        <v>0</v>
      </c>
      <c r="I3262" s="36">
        <f>ROUND(PRODUCT(E3262:H3262),2)</f>
        <v>0.00</v>
      </c>
      <c r="J3262" s="32">
        <v/>
      </c>
      <c r="K3262" s="32">
        <f/>
        <v/>
      </c>
      <c r="L3262" s="32" t="s">
        <v/>
      </c>
      <c r="M3262" s="32" t="s">
        <v/>
      </c>
      <c r="N3262" s="32" t="s">
        <v/>
      </c>
      <!--$VAR_NUOVA_CELLA_PREZZI$-->
    </row>
    <row r="3263" spans="1:16" ht="10.5" customHeight="1" thickTop="1" thickBot="1">
      <c r="B3263" s="32" t="s">
        <v/>
      </c>
      <c r="C3263" s="23" t="s">
        <v/>
      </c>
      <c r="D3263" s="23" t="s">
        <v>18541</v>
      </c>
      <c r="E3263" s="32">
        <v>60.00</v>
      </c>
      <c r="F3263" s="33">
        <v/>
      </c>
      <c r="G3263" s="34">
        <v/>
      </c>
      <c r="H3263" s="35">
        <v/>
      </c>
      <c r="I3263" s="36">
        <f>ROUND(PRODUCT(E3263:H3263),2)</f>
        <v>60.00</v>
      </c>
      <c r="J3263" s="32">
        <v/>
      </c>
      <c r="K3263" s="32">
        <f/>
        <v/>
      </c>
      <c r="L3263" s="32" t="s">
        <v/>
      </c>
      <c r="M3263" s="32" t="s">
        <v/>
      </c>
      <c r="N3263" s="32" t="s">
        <v/>
      </c>
      <!--$VAR_NUOVA_CELLA_PREZZI$-->
    </row>
    <row r="3264" spans="1:16" ht="10.5" customHeight="1" thickTop="1" thickBot="1">
      <c r="B3264" s="32" t="s">
        <v/>
      </c>
      <c r="C3264" s="23" t="s">
        <v/>
      </c>
      <c r="D3264" s="23" t="s">
        <v>18548</v>
      </c>
      <c r="E3264" s="32">
        <v>26.00</v>
      </c>
      <c r="F3264" s="33">
        <v/>
      </c>
      <c r="G3264" s="34">
        <v/>
      </c>
      <c r="H3264" s="35">
        <v/>
      </c>
      <c r="I3264" s="36">
        <f>ROUND(PRODUCT(E3264:H3264),2)</f>
        <v>26.00</v>
      </c>
      <c r="J3264" s="32">
        <v/>
      </c>
      <c r="K3264" s="32">
        <f/>
        <v/>
      </c>
      <c r="L3264" s="32" t="s">
        <v/>
      </c>
      <c r="M3264" s="32" t="s">
        <v/>
      </c>
      <c r="N3264" s="32" t="s">
        <v/>
      </c>
      <!--$VAR_NUOVA_CELLA_PREZZI$-->
    </row>
    <row r="3265" spans="1:16" ht="10.5" customHeight="1" thickTop="1" thickBot="1">
      <c r="B3265" s="32" t="s">
        <v/>
      </c>
      <c r="C3265" s="23" t="s">
        <v/>
      </c>
      <c r="D3265" s="23" t="s">
        <v>18555</v>
      </c>
      <c r="E3265" s="32">
        <v>20.00</v>
      </c>
      <c r="F3265" s="33">
        <v/>
      </c>
      <c r="G3265" s="34">
        <v/>
      </c>
      <c r="H3265" s="35">
        <v/>
      </c>
      <c r="I3265" s="36">
        <f>ROUND(PRODUCT(E3265:H3265),2)</f>
        <v>20.00</v>
      </c>
      <c r="J3265" s="32">
        <v/>
      </c>
      <c r="K3265" s="32">
        <f/>
        <v/>
      </c>
      <c r="L3265" s="32" t="s">
        <v/>
      </c>
      <c r="M3265" s="32" t="s">
        <v/>
      </c>
      <c r="N3265" s="32" t="s">
        <v/>
      </c>
      <!--$VAR_NUOVA_CELLA_PREZZI$-->
    </row>
    <row r="3266" spans="1:16" ht="10.5" customHeight="1" thickTop="1" thickBot="1">
      <c r="B3266" s="32" t="s">
        <v/>
      </c>
      <c r="C3266" s="23" t="s">
        <v/>
      </c>
      <c r="D3266" s="23" t="s">
        <v>18562</v>
      </c>
      <c r="E3266" s="32">
        <v>30.00</v>
      </c>
      <c r="F3266" s="33">
        <v/>
      </c>
      <c r="G3266" s="34">
        <v/>
      </c>
      <c r="H3266" s="35">
        <v/>
      </c>
      <c r="I3266" s="36">
        <f>ROUND(PRODUCT(E3266:H3266),2)</f>
        <v>30.00</v>
      </c>
      <c r="J3266" s="32">
        <v/>
      </c>
      <c r="K3266" s="32">
        <f/>
        <v/>
      </c>
      <c r="L3266" s="32" t="s">
        <v/>
      </c>
      <c r="M3266" s="32" t="s">
        <v/>
      </c>
      <c r="N3266" s="32" t="s">
        <v/>
      </c>
      <!--$VAR_NUOVA_CELLA_PREZZI$-->
    </row>
    <row r="3267" spans="1:16" ht="10.5" customHeight="1" thickTop="1" thickBot="1">
      <c r="B3267" s="32" t="s">
        <v/>
      </c>
      <c r="C3267" s="23" t="s">
        <v/>
      </c>
      <c r="D3267" s="23" t="s">
        <v>18569</v>
      </c>
      <c r="E3267" s="32">
        <v>36.00</v>
      </c>
      <c r="F3267" s="33">
        <v/>
      </c>
      <c r="G3267" s="34">
        <v/>
      </c>
      <c r="H3267" s="35">
        <v/>
      </c>
      <c r="I3267" s="36">
        <f>ROUND(PRODUCT(E3267:H3267),2)</f>
        <v>36.00</v>
      </c>
      <c r="J3267" s="32">
        <v/>
      </c>
      <c r="K3267" s="32">
        <f/>
        <v/>
      </c>
      <c r="L3267" s="32" t="s">
        <v/>
      </c>
      <c r="M3267" s="32" t="s">
        <v/>
      </c>
      <c r="N3267" s="32" t="s">
        <v/>
      </c>
      <!--$VAR_NUOVA_CELLA_PREZZI$-->
    </row>
    <row r="3268" spans="1:16" ht="10.5" customHeight="1" thickTop="1" thickBot="1">
      <c r="B3268" s="32" t="s">
        <v/>
      </c>
      <c r="C3268" s="23" t="s">
        <v/>
      </c>
      <c r="D3268" s="23" t="s">
        <v>18576</v>
      </c>
      <c r="E3268" s="32">
        <v>16.00</v>
      </c>
      <c r="F3268" s="33">
        <v/>
      </c>
      <c r="G3268" s="34">
        <v/>
      </c>
      <c r="H3268" s="35">
        <v/>
      </c>
      <c r="I3268" s="36">
        <f>ROUND(PRODUCT(E3268:H3268),2)</f>
        <v>16.00</v>
      </c>
      <c r="J3268" s="32">
        <v/>
      </c>
      <c r="K3268" s="32">
        <f/>
        <v/>
      </c>
      <c r="L3268" s="32" t="s">
        <v/>
      </c>
      <c r="M3268" s="32" t="s">
        <v/>
      </c>
      <c r="N3268" s="32" t="s">
        <v/>
      </c>
      <!--$VAR_NUOVA_CELLA_PREZZI$-->
    </row>
    <row r="3269" spans="1:16" ht="10.5" customHeight="1" thickTop="1" thickBot="1">
      <c r="B3269" s="32" t="s">
        <v/>
      </c>
      <c r="C3269" s="23" t="s">
        <v/>
      </c>
      <c r="D3269" s="23" t="s">
        <v>18583</v>
      </c>
      <c r="E3269" s="32">
        <v>56.00</v>
      </c>
      <c r="F3269" s="33">
        <v/>
      </c>
      <c r="G3269" s="34">
        <v/>
      </c>
      <c r="H3269" s="35">
        <v/>
      </c>
      <c r="I3269" s="36">
        <f>ROUND(PRODUCT(E3269:H3269),2)</f>
        <v>56.00</v>
      </c>
      <c r="J3269" s="32">
        <v/>
      </c>
      <c r="K3269" s="32">
        <f/>
        <v/>
      </c>
      <c r="L3269" s="32" t="s">
        <v/>
      </c>
      <c r="M3269" s="32" t="s">
        <v/>
      </c>
      <c r="N3269" s="32" t="s">
        <v/>
      </c>
      <!--$VAR_NUOVA_CELLA_PREZZI$-->
    </row>
    <row r="3270" spans="1:16" ht="10.5" customHeight="1" thickTop="1" thickBot="1">
      <c r="B3270" s="32" t="s">
        <v/>
      </c>
      <c r="C3270" s="23" t="s">
        <v/>
      </c>
      <c r="D3270" s="23" t="s">
        <v>18590</v>
      </c>
      <c r="E3270" s="32">
        <v>48.00</v>
      </c>
      <c r="F3270" s="33">
        <v/>
      </c>
      <c r="G3270" s="34">
        <v/>
      </c>
      <c r="H3270" s="35">
        <v/>
      </c>
      <c r="I3270" s="36">
        <f>ROUND(PRODUCT(E3270:H3270),2)</f>
        <v>48.00</v>
      </c>
      <c r="J3270" s="32">
        <v/>
      </c>
      <c r="K3270" s="32">
        <f/>
        <v/>
      </c>
      <c r="L3270" s="32" t="s">
        <v/>
      </c>
      <c r="M3270" s="32" t="s">
        <v/>
      </c>
      <c r="N3270" s="32" t="s">
        <v/>
      </c>
      <!--$VAR_NUOVA_CELLA_PREZZI$-->
    </row>
    <row r="3271" spans="1:16" ht="10.5" customHeight="1" thickTop="1" thickBot="1">
      <c r="B3271" s="32" t="s">
        <v/>
      </c>
      <c r="C3271" s="23" t="s">
        <v/>
      </c>
      <c r="D3271" s="23" t="s">
        <v>18597</v>
      </c>
      <c r="E3271" s="32">
        <v>14.00</v>
      </c>
      <c r="F3271" s="33">
        <v/>
      </c>
      <c r="G3271" s="34">
        <v/>
      </c>
      <c r="H3271" s="35">
        <v/>
      </c>
      <c r="I3271" s="36">
        <f>ROUND(PRODUCT(E3271:H3271),2)</f>
        <v>14.00</v>
      </c>
      <c r="J3271" s="32">
        <v/>
      </c>
      <c r="K3271" s="32">
        <f/>
        <v/>
      </c>
      <c r="L3271" s="32" t="s">
        <v/>
      </c>
      <c r="M3271" s="32" t="s">
        <v/>
      </c>
      <c r="N3271" s="32" t="s">
        <v/>
      </c>
      <!--$VAR_NUOVA_CELLA_PREZZI$-->
    </row>
    <row r="3272" spans="1:16" ht="10.5" customHeight="1" thickTop="1" thickBot="1">
      <c r="B3272" s="32" t="s">
        <v/>
      </c>
      <c r="C3272" s="23" t="s">
        <v/>
      </c>
      <c r="D3272" s="23" t="s">
        <v>18604</v>
      </c>
      <c r="E3272" s="32">
        <v>42.00</v>
      </c>
      <c r="F3272" s="33">
        <v/>
      </c>
      <c r="G3272" s="34">
        <v/>
      </c>
      <c r="H3272" s="35">
        <v/>
      </c>
      <c r="I3272" s="36">
        <f>ROUND(PRODUCT(E3272:H3272),2)</f>
        <v>42.00</v>
      </c>
      <c r="J3272" s="32">
        <v/>
      </c>
      <c r="K3272" s="32">
        <f/>
        <v/>
      </c>
      <c r="L3272" s="32" t="s">
        <v/>
      </c>
      <c r="M3272" s="32" t="s">
        <v/>
      </c>
      <c r="N3272" s="32" t="s">
        <v/>
      </c>
      <!--$VAR_NUOVA_CELLA_PREZZI$-->
    </row>
    <row r="3273" spans="1:16" ht="10.5" customHeight="1" thickTop="1" thickBot="1">
      <c r="B3273" s="32" t="s">
        <v/>
      </c>
      <c r="C3273" s="23" t="s">
        <v/>
      </c>
      <c r="D3273" s="23" t="s">
        <v>18611</v>
      </c>
      <c r="E3273" s="32">
        <v>16.00</v>
      </c>
      <c r="F3273" s="33">
        <v/>
      </c>
      <c r="G3273" s="34">
        <v/>
      </c>
      <c r="H3273" s="35">
        <v/>
      </c>
      <c r="I3273" s="36">
        <f>ROUND(PRODUCT(E3273:H3273),2)</f>
        <v>16.00</v>
      </c>
      <c r="J3273" s="32">
        <v/>
      </c>
      <c r="K3273" s="32">
        <f/>
        <v/>
      </c>
      <c r="L3273" s="32" t="s">
        <v/>
      </c>
      <c r="M3273" s="32" t="s">
        <v/>
      </c>
      <c r="N3273" s="32" t="s">
        <v/>
      </c>
      <!--$VAR_NUOVA_CELLA_PREZZI$-->
    </row>
    <row r="3274" spans="1:16" ht="10.5" customHeight="1" thickTop="1" thickBot="1">
      <c r="B3274" s="32" t="s">
        <v/>
      </c>
      <c r="C3274" s="23" t="s">
        <v/>
      </c>
      <c r="D3274" s="23" t="s">
        <v>18618</v>
      </c>
      <c r="E3274" s="32">
        <v>56.00</v>
      </c>
      <c r="F3274" s="33">
        <v/>
      </c>
      <c r="G3274" s="34">
        <v/>
      </c>
      <c r="H3274" s="35">
        <v/>
      </c>
      <c r="I3274" s="36">
        <f>ROUND(PRODUCT(E3274:H3274),2)</f>
        <v>56.00</v>
      </c>
      <c r="J3274" s="32">
        <v/>
      </c>
      <c r="K3274" s="32">
        <f/>
        <v/>
      </c>
      <c r="L3274" s="32" t="s">
        <v/>
      </c>
      <c r="M3274" s="32" t="s">
        <v/>
      </c>
      <c r="N3274" s="32" t="s">
        <v/>
      </c>
      <!--$VAR_NUOVA_CELLA_PREZZI$-->
    </row>
    <row r="3275" spans="1:16" ht="10.5" customHeight="1" thickTop="1" thickBot="1">
      <c r="B3275" s="32" t="s">
        <v/>
      </c>
      <c r="C3275" s="23" t="s">
        <v/>
      </c>
      <c r="D3275" s="23" t="s">
        <v>18625</v>
      </c>
      <c r="E3275" s="32">
        <v>50.00</v>
      </c>
      <c r="F3275" s="33">
        <v/>
      </c>
      <c r="G3275" s="34">
        <v/>
      </c>
      <c r="H3275" s="35">
        <v/>
      </c>
      <c r="I3275" s="36">
        <f>ROUND(PRODUCT(E3275:H3275),2)</f>
        <v>50.00</v>
      </c>
      <c r="J3275" s="32">
        <v/>
      </c>
      <c r="K3275" s="32">
        <f/>
        <v/>
      </c>
      <c r="L3275" s="32" t="s">
        <v/>
      </c>
      <c r="M3275" s="32" t="s">
        <v/>
      </c>
      <c r="N3275" s="32" t="s">
        <v/>
      </c>
      <!--$VAR_NUOVA_CELLA_PREZZI$-->
    </row>
    <row r="3276" spans="1:16" ht="10.5" customHeight="1" thickTop="1" thickBot="1">
      <c r="B3276" s="32" t="s">
        <v/>
      </c>
      <c r="C3276" s="23" t="s">
        <v/>
      </c>
      <c r="D3276" s="23" t="s">
        <v>18632</v>
      </c>
      <c r="E3276" s="32">
        <v>16.00</v>
      </c>
      <c r="F3276" s="33">
        <v/>
      </c>
      <c r="G3276" s="34">
        <v/>
      </c>
      <c r="H3276" s="35">
        <v/>
      </c>
      <c r="I3276" s="36">
        <f>ROUND(PRODUCT(E3276:H3276),2)</f>
        <v>16.00</v>
      </c>
      <c r="J3276" s="32">
        <v/>
      </c>
      <c r="K3276" s="32">
        <f/>
        <v/>
      </c>
      <c r="L3276" s="32" t="s">
        <v/>
      </c>
      <c r="M3276" s="32" t="s">
        <v/>
      </c>
      <c r="N3276" s="32" t="s">
        <v/>
      </c>
      <!--$VAR_NUOVA_CELLA_PREZZI$-->
    </row>
    <row r="3277" spans="1:16" ht="10.5" customHeight="1" thickTop="1" thickBot="1">
      <c r="B3277" s="32" t="s">
        <v/>
      </c>
      <c r="C3277" s="23" t="s">
        <v/>
      </c>
      <c r="D3277" s="23" t="s">
        <v>18639</v>
      </c>
      <c r="E3277" s="32">
        <v>42.00</v>
      </c>
      <c r="F3277" s="33">
        <v/>
      </c>
      <c r="G3277" s="34">
        <v/>
      </c>
      <c r="H3277" s="35">
        <v/>
      </c>
      <c r="I3277" s="36">
        <f>ROUND(PRODUCT(E3277:H3277),2)</f>
        <v>42.00</v>
      </c>
      <c r="J3277" s="32">
        <v/>
      </c>
      <c r="K3277" s="32">
        <f/>
        <v/>
      </c>
      <c r="L3277" s="32" t="s">
        <v/>
      </c>
      <c r="M3277" s="32" t="s">
        <v/>
      </c>
      <c r="N3277" s="32" t="s">
        <v/>
      </c>
      <!--$VAR_NUOVA_CELLA_PREZZI$-->
    </row>
    <row r="3278" spans="1:16" ht="10.5" customHeight="1" thickTop="1" thickBot="1">
      <c r="B3278" s="32" t="s">
        <v/>
      </c>
      <c r="C3278" s="23" t="s">
        <v/>
      </c>
      <c r="D3278" s="23" t="s">
        <v>18646</v>
      </c>
      <c r="E3278" s="32">
        <v>38.00</v>
      </c>
      <c r="F3278" s="33">
        <v/>
      </c>
      <c r="G3278" s="34">
        <v/>
      </c>
      <c r="H3278" s="35">
        <v/>
      </c>
      <c r="I3278" s="36">
        <f>ROUND(PRODUCT(E3278:H3278),2)</f>
        <v>38.00</v>
      </c>
      <c r="J3278" s="32">
        <v/>
      </c>
      <c r="K3278" s="32">
        <f/>
        <v/>
      </c>
      <c r="L3278" s="32" t="s">
        <v/>
      </c>
      <c r="M3278" s="32" t="s">
        <v/>
      </c>
      <c r="N3278" s="32" t="s">
        <v/>
      </c>
      <!--$VAR_NUOVA_CELLA_PREZZI$-->
    </row>
    <row r="3279" spans="1:16" ht="10.5" customHeight="1" thickTop="1" thickBot="1">
      <c r="B3279" s="32" t="s">
        <v/>
      </c>
      <c r="C3279" s="23" t="s">
        <v/>
      </c>
      <c r="D3279" s="23" t="s">
        <v>18653</v>
      </c>
      <c r="E3279" s="32">
        <v>16.00</v>
      </c>
      <c r="F3279" s="33">
        <v/>
      </c>
      <c r="G3279" s="34">
        <v/>
      </c>
      <c r="H3279" s="35">
        <v/>
      </c>
      <c r="I3279" s="36">
        <f>ROUND(PRODUCT(E3279:H3279),2)</f>
        <v>16.00</v>
      </c>
      <c r="J3279" s="32">
        <v/>
      </c>
      <c r="K3279" s="32">
        <f/>
        <v/>
      </c>
      <c r="L3279" s="32" t="s">
        <v/>
      </c>
      <c r="M3279" s="32" t="s">
        <v/>
      </c>
      <c r="N3279" s="32" t="s">
        <v/>
      </c>
      <!--$VAR_NUOVA_CELLA_PREZZI$-->
    </row>
    <row r="3280" spans="1:16" ht="10.5" customHeight="1" thickTop="1" thickBot="1">
      <c r="B3280" s="32" t="s">
        <v/>
      </c>
      <c r="C3280" s="23" t="s">
        <v/>
      </c>
      <c r="D3280" s="23" t="s">
        <v>18660</v>
      </c>
      <c r="E3280" s="32">
        <v>14.00</v>
      </c>
      <c r="F3280" s="33">
        <v/>
      </c>
      <c r="G3280" s="34">
        <v/>
      </c>
      <c r="H3280" s="35">
        <v/>
      </c>
      <c r="I3280" s="36">
        <f>ROUND(PRODUCT(E3280:H3280),2)</f>
        <v>14.00</v>
      </c>
      <c r="J3280" s="32">
        <v/>
      </c>
      <c r="K3280" s="32">
        <f/>
        <v/>
      </c>
      <c r="L3280" s="32" t="s">
        <v/>
      </c>
      <c r="M3280" s="32" t="s">
        <v/>
      </c>
      <c r="N3280" s="32" t="s">
        <v/>
      </c>
      <!--$VAR_NUOVA_CELLA_PREZZI$-->
    </row>
    <row r="3281" spans="1:16" ht="10.5" customHeight="1" thickTop="1" thickBot="1">
      <c r="B3281" s="32" t="s">
        <v/>
      </c>
      <c r="C3281" s="23" t="s">
        <v/>
      </c>
      <c r="D3281" s="23" t="s">
        <v>18667</v>
      </c>
      <c r="E3281" s="32">
        <v>16.00</v>
      </c>
      <c r="F3281" s="33">
        <v/>
      </c>
      <c r="G3281" s="34">
        <v/>
      </c>
      <c r="H3281" s="35">
        <v/>
      </c>
      <c r="I3281" s="36">
        <f>ROUND(PRODUCT(E3281:H3281),2)</f>
        <v>16.00</v>
      </c>
      <c r="J3281" s="32">
        <v/>
      </c>
      <c r="K3281" s="32">
        <f/>
        <v/>
      </c>
      <c r="L3281" s="32" t="s">
        <v/>
      </c>
      <c r="M3281" s="32" t="s">
        <v/>
      </c>
      <c r="N3281" s="32" t="s">
        <v/>
      </c>
      <!--$VAR_NUOVA_CELLA_PREZZI$-->
    </row>
    <row r="3282" spans="1:16" ht="10.5" customHeight="1" thickTop="1" thickBot="1">
      <c r="B3282" s="32" t="s">
        <v/>
      </c>
      <c r="C3282" s="23" t="s">
        <v/>
      </c>
      <c r="D3282" s="23" t="s">
        <v>18674</v>
      </c>
      <c r="E3282" s="32">
        <v>16.00</v>
      </c>
      <c r="F3282" s="33">
        <v/>
      </c>
      <c r="G3282" s="34">
        <v/>
      </c>
      <c r="H3282" s="35">
        <v/>
      </c>
      <c r="I3282" s="36">
        <f>ROUND(PRODUCT(E3282:H3282),2)</f>
        <v>16.00</v>
      </c>
      <c r="J3282" s="32">
        <v/>
      </c>
      <c r="K3282" s="32">
        <f/>
        <v/>
      </c>
      <c r="L3282" s="32" t="s">
        <v/>
      </c>
      <c r="M3282" s="32" t="s">
        <v/>
      </c>
      <c r="N3282" s="32" t="s">
        <v/>
      </c>
      <!--$VAR_NUOVA_CELLA_PREZZI$-->
    </row>
    <row r="3283" spans="1:16" ht="10.5" customHeight="1" thickTop="1" thickBot="1">
      <c r="B3283" s="32" t="s">
        <v/>
      </c>
      <c r="C3283" s="23" t="s">
        <v/>
      </c>
      <c r="D3283" s="23" t="s">
        <v>18681</v>
      </c>
      <c r="E3283" s="32">
        <v>38.00</v>
      </c>
      <c r="F3283" s="33">
        <v/>
      </c>
      <c r="G3283" s="34">
        <v/>
      </c>
      <c r="H3283" s="35">
        <v/>
      </c>
      <c r="I3283" s="36">
        <f>ROUND(PRODUCT(E3283:H3283),2)</f>
        <v>38.00</v>
      </c>
      <c r="J3283" s="32">
        <v/>
      </c>
      <c r="K3283" s="32">
        <f/>
        <v/>
      </c>
      <c r="L3283" s="32" t="s">
        <v/>
      </c>
      <c r="M3283" s="32" t="s">
        <v/>
      </c>
      <c r="N3283" s="32" t="s">
        <v/>
      </c>
      <!--$VAR_NUOVA_CELLA_PREZZI$-->
    </row>
    <row r="3284" spans="1:16" ht="10.5" customHeight="1" thickTop="1" thickBot="1">
      <c r="B3284" s="32" t="s">
        <v/>
      </c>
      <c r="C3284" s="23" t="s">
        <v/>
      </c>
      <c r="D3284" s="23" t="s">
        <v>18688</v>
      </c>
      <c r="E3284" s="32">
        <v>36.00</v>
      </c>
      <c r="F3284" s="33">
        <v/>
      </c>
      <c r="G3284" s="34">
        <v/>
      </c>
      <c r="H3284" s="35">
        <v/>
      </c>
      <c r="I3284" s="36">
        <f>ROUND(PRODUCT(E3284:H3284),2)</f>
        <v>36.00</v>
      </c>
      <c r="J3284" s="32">
        <v/>
      </c>
      <c r="K3284" s="32">
        <f/>
        <v/>
      </c>
      <c r="L3284" s="32" t="s">
        <v/>
      </c>
      <c r="M3284" s="32" t="s">
        <v/>
      </c>
      <c r="N3284" s="32" t="s">
        <v/>
      </c>
      <!--$VAR_NUOVA_CELLA_PREZZI$-->
    </row>
    <row r="3285" spans="1:16" ht="10.5" customHeight="1" thickTop="1" thickBot="1">
      <c r="B3285" s="32" t="s">
        <v/>
      </c>
      <c r="C3285" s="23" t="s">
        <v/>
      </c>
      <c r="D3285" s="23" t="s">
        <v>18695</v>
      </c>
      <c r="E3285" s="32">
        <v>38.00</v>
      </c>
      <c r="F3285" s="33">
        <v/>
      </c>
      <c r="G3285" s="34">
        <v/>
      </c>
      <c r="H3285" s="35">
        <v/>
      </c>
      <c r="I3285" s="36">
        <f>ROUND(PRODUCT(E3285:H3285),2)</f>
        <v>38.00</v>
      </c>
      <c r="J3285" s="32">
        <v/>
      </c>
      <c r="K3285" s="32">
        <f/>
        <v/>
      </c>
      <c r="L3285" s="32" t="s">
        <v/>
      </c>
      <c r="M3285" s="32" t="s">
        <v/>
      </c>
      <c r="N3285" s="32" t="s">
        <v/>
      </c>
      <!--$VAR_NUOVA_CELLA_PREZZI$-->
    </row>
    <row r="3286" spans="1:16" ht="10.5" customHeight="1" thickTop="1" thickBot="1">
      <c r="B3286" s="32" t="s">
        <v/>
      </c>
      <c r="C3286" s="23" t="s">
        <v/>
      </c>
      <c r="D3286" s="23" t="s">
        <v>18702</v>
      </c>
      <c r="E3286" s="32">
        <v>60.00</v>
      </c>
      <c r="F3286" s="33">
        <v/>
      </c>
      <c r="G3286" s="34">
        <v/>
      </c>
      <c r="H3286" s="35">
        <v/>
      </c>
      <c r="I3286" s="36">
        <f>ROUND(PRODUCT(E3286:H3286),2)</f>
        <v>60.00</v>
      </c>
      <c r="J3286" s="32">
        <v/>
      </c>
      <c r="K3286" s="32">
        <f/>
        <v/>
      </c>
      <c r="L3286" s="32" t="s">
        <v/>
      </c>
      <c r="M3286" s="32" t="s">
        <v/>
      </c>
      <c r="N3286" s="32" t="s">
        <v/>
      </c>
      <!--$VAR_NUOVA_CELLA_PREZZI$-->
    </row>
    <row r="3287" spans="1:16" ht="10.5" customHeight="1" thickTop="1" thickBot="1">
      <c r="B3287" s="32" t="s">
        <v/>
      </c>
      <c r="C3287" s="23" t="s">
        <v/>
      </c>
      <c r="D3287" s="23" t="s">
        <v>18709</v>
      </c>
      <c r="E3287" s="32">
        <v>102.00</v>
      </c>
      <c r="F3287" s="33">
        <v/>
      </c>
      <c r="G3287" s="34">
        <v/>
      </c>
      <c r="H3287" s="35">
        <v/>
      </c>
      <c r="I3287" s="36">
        <f>ROUND(PRODUCT(E3287:H3287),2)</f>
        <v>102.00</v>
      </c>
      <c r="J3287" s="32">
        <v/>
      </c>
      <c r="K3287" s="32">
        <f/>
        <v/>
      </c>
      <c r="L3287" s="32" t="s">
        <v/>
      </c>
      <c r="M3287" s="32" t="s">
        <v/>
      </c>
      <c r="N3287" s="32" t="s">
        <v/>
      </c>
      <!--$VAR_NUOVA_CELLA_PREZZI$-->
    </row>
    <row r="3288" spans="1:16" ht="10.5" customHeight="1" thickTop="1" thickBot="1">
      <c r="B3288" s="32" t="s">
        <v/>
      </c>
      <c r="C3288" s="23" t="s">
        <v/>
      </c>
      <c r="D3288" s="23" t="s">
        <v>18716</v>
      </c>
      <c r="E3288" s="32">
        <v>36.00</v>
      </c>
      <c r="F3288" s="33">
        <v/>
      </c>
      <c r="G3288" s="34">
        <v/>
      </c>
      <c r="H3288" s="35">
        <v/>
      </c>
      <c r="I3288" s="36">
        <f>ROUND(PRODUCT(E3288:H3288),2)</f>
        <v>36.00</v>
      </c>
      <c r="J3288" s="32">
        <v/>
      </c>
      <c r="K3288" s="32">
        <f/>
        <v/>
      </c>
      <c r="L3288" s="32" t="s">
        <v/>
      </c>
      <c r="M3288" s="32" t="s">
        <v/>
      </c>
      <c r="N3288" s="32" t="s">
        <v/>
      </c>
      <!--$VAR_NUOVA_CELLA_PREZZI$-->
    </row>
    <row r="3289" spans="1:16" ht="10.5" customHeight="1" thickTop="1" thickBot="1">
      <c r="B3289" s="32" t="s">
        <v/>
      </c>
      <c r="C3289" s="23" t="s">
        <v/>
      </c>
      <c r="D3289" s="23" t="s">
        <v>18723</v>
      </c>
      <c r="E3289" s="32">
        <v>120.00</v>
      </c>
      <c r="F3289" s="33">
        <v/>
      </c>
      <c r="G3289" s="34">
        <v/>
      </c>
      <c r="H3289" s="35">
        <v/>
      </c>
      <c r="I3289" s="36">
        <f>ROUND(PRODUCT(E3289:H3289),2)</f>
        <v>120.00</v>
      </c>
      <c r="J3289" s="32">
        <v/>
      </c>
      <c r="K3289" s="32">
        <f/>
        <v/>
      </c>
      <c r="L3289" s="32" t="s">
        <v/>
      </c>
      <c r="M3289" s="32" t="s">
        <v/>
      </c>
      <c r="N3289" s="32" t="s">
        <v/>
      </c>
      <!--$VAR_NUOVA_CELLA_PREZZI$-->
    </row>
    <row r="3290" spans="1:16" ht="10.5" customHeight="1" thickTop="1" thickBot="1">
      <c r="B3290" s="32" t="s">
        <v/>
      </c>
      <c r="C3290" s="23" t="s">
        <v/>
      </c>
      <c r="D3290" s="23" t="s">
        <v>18730</v>
      </c>
      <c r="E3290" s="32">
        <v>24.00</v>
      </c>
      <c r="F3290" s="33">
        <v/>
      </c>
      <c r="G3290" s="34">
        <v/>
      </c>
      <c r="H3290" s="35">
        <v/>
      </c>
      <c r="I3290" s="36">
        <f>ROUND(PRODUCT(E3290:H3290),2)</f>
        <v>24.00</v>
      </c>
      <c r="J3290" s="32">
        <v/>
      </c>
      <c r="K3290" s="32">
        <f/>
        <v/>
      </c>
      <c r="L3290" s="32" t="s">
        <v/>
      </c>
      <c r="M3290" s="32" t="s">
        <v/>
      </c>
      <c r="N3290" s="32" t="s">
        <v/>
      </c>
      <!--$VAR_NUOVA_CELLA_PREZZI$-->
    </row>
    <row r="3291" spans="1:16" ht="10.5" customHeight="1" thickTop="1" thickBot="1">
      <c r="B3291" s="32" t="s">
        <v/>
      </c>
      <c r="C3291" s="23" t="s">
        <v/>
      </c>
      <c r="D3291" s="23" t="s">
        <v>18737</v>
      </c>
      <c r="E3291" s="32">
        <v>12.00</v>
      </c>
      <c r="F3291" s="33">
        <v/>
      </c>
      <c r="G3291" s="34">
        <v/>
      </c>
      <c r="H3291" s="35">
        <v/>
      </c>
      <c r="I3291" s="36">
        <f>ROUND(PRODUCT(E3291:H3291),2)</f>
        <v>12.00</v>
      </c>
      <c r="J3291" s="32">
        <v/>
      </c>
      <c r="K3291" s="32">
        <f/>
        <v/>
      </c>
      <c r="L3291" s="32" t="s">
        <v/>
      </c>
      <c r="M3291" s="32" t="s">
        <v/>
      </c>
      <c r="N3291" s="32" t="s">
        <v/>
      </c>
      <!--$VAR_NUOVA_CELLA_PREZZI$-->
    </row>
    <row r="3292" spans="1:16" ht="10.5" customHeight="1" thickTop="1" thickBot="1">
      <c r="B3292" s="32" t="s">
        <v/>
      </c>
      <c r="C3292" s="23" t="s">
        <v/>
      </c>
      <c r="D3292" s="23" t="s">
        <v>18744</v>
      </c>
      <c r="E3292" s="32">
        <v>24.00</v>
      </c>
      <c r="F3292" s="33">
        <v/>
      </c>
      <c r="G3292" s="34">
        <v/>
      </c>
      <c r="H3292" s="35">
        <v/>
      </c>
      <c r="I3292" s="36">
        <f>ROUND(PRODUCT(E3292:H3292),2)</f>
        <v>24.00</v>
      </c>
      <c r="J3292" s="32">
        <v/>
      </c>
      <c r="K3292" s="32">
        <f/>
        <v/>
      </c>
      <c r="L3292" s="32" t="s">
        <v/>
      </c>
      <c r="M3292" s="32" t="s">
        <v/>
      </c>
      <c r="N3292" s="32" t="s">
        <v/>
      </c>
      <!--$VAR_NUOVA_CELLA_PREZZI$-->
    </row>
    <row r="3293" spans="1:16" ht="10.5" customHeight="1" thickTop="1" thickBot="1">
      <c r="B3293" s="32" t="s">
        <v/>
      </c>
      <c r="C3293" s="23" t="s">
        <v/>
      </c>
      <c r="D3293" s="23" t="s">
        <v>18751</v>
      </c>
      <c r="E3293" s="32">
        <v>14.00</v>
      </c>
      <c r="F3293" s="33">
        <v/>
      </c>
      <c r="G3293" s="34">
        <v/>
      </c>
      <c r="H3293" s="35">
        <v/>
      </c>
      <c r="I3293" s="36">
        <f>ROUND(PRODUCT(E3293:H3293),2)</f>
        <v>14.00</v>
      </c>
      <c r="J3293" s="32">
        <v/>
      </c>
      <c r="K3293" s="32">
        <f/>
        <v/>
      </c>
      <c r="L3293" s="32" t="s">
        <v/>
      </c>
      <c r="M3293" s="32" t="s">
        <v/>
      </c>
      <c r="N3293" s="32" t="s">
        <v/>
      </c>
      <!--$VAR_NUOVA_CELLA_PREZZI$-->
    </row>
    <row r="3294" spans="1:16" ht="10.5" customHeight="1" thickTop="1" thickBot="1">
      <c r="B3294" s="32" t="s">
        <v/>
      </c>
      <c r="C3294" s="23" t="s">
        <v/>
      </c>
      <c r="D3294" s="23" t="s">
        <v>18758</v>
      </c>
      <c r="E3294" s="32">
        <v>54.00</v>
      </c>
      <c r="F3294" s="33">
        <v/>
      </c>
      <c r="G3294" s="34">
        <v/>
      </c>
      <c r="H3294" s="35">
        <v/>
      </c>
      <c r="I3294" s="36">
        <f>ROUND(PRODUCT(E3294:H3294),2)</f>
        <v>54.00</v>
      </c>
      <c r="J3294" s="32">
        <v/>
      </c>
      <c r="K3294" s="32">
        <f/>
        <v/>
      </c>
      <c r="L3294" s="32" t="s">
        <v/>
      </c>
      <c r="M3294" s="32" t="s">
        <v/>
      </c>
      <c r="N3294" s="32" t="s">
        <v/>
      </c>
      <!--$VAR_NUOVA_CELLA_PREZZI$-->
    </row>
    <row r="3295" spans="1:16" ht="10.5" customHeight="1" thickTop="1" thickBot="1">
      <c r="B3295" s="32" t="s">
        <v/>
      </c>
      <c r="C3295" s="23" t="s">
        <v/>
      </c>
      <c r="D3295" s="23" t="s">
        <v>18765</v>
      </c>
      <c r="E3295" s="32">
        <v>16.00</v>
      </c>
      <c r="F3295" s="33">
        <v/>
      </c>
      <c r="G3295" s="34">
        <v/>
      </c>
      <c r="H3295" s="35">
        <v/>
      </c>
      <c r="I3295" s="36">
        <f>ROUND(PRODUCT(E3295:H3295),2)</f>
        <v>16.00</v>
      </c>
      <c r="J3295" s="32">
        <v/>
      </c>
      <c r="K3295" s="32">
        <f/>
        <v/>
      </c>
      <c r="L3295" s="32" t="s">
        <v/>
      </c>
      <c r="M3295" s="32" t="s">
        <v/>
      </c>
      <c r="N3295" s="32" t="s">
        <v/>
      </c>
      <!--$VAR_NUOVA_CELLA_PREZZI$-->
    </row>
    <row r="3296" spans="1:16" ht="10.5" customHeight="1" thickTop="1" thickBot="1">
      <c r="B3296" s="32" t="s">
        <v/>
      </c>
      <c r="C3296" s="23" t="s">
        <v/>
      </c>
      <c r="D3296" s="23" t="s">
        <v>18772</v>
      </c>
      <c r="E3296" s="32">
        <v>36.00</v>
      </c>
      <c r="F3296" s="33">
        <v/>
      </c>
      <c r="G3296" s="34">
        <v/>
      </c>
      <c r="H3296" s="35">
        <v/>
      </c>
      <c r="I3296" s="36">
        <f>ROUND(PRODUCT(E3296:H3296),2)</f>
        <v>36.00</v>
      </c>
      <c r="J3296" s="32">
        <v/>
      </c>
      <c r="K3296" s="32">
        <f/>
        <v/>
      </c>
      <c r="L3296" s="32" t="s">
        <v/>
      </c>
      <c r="M3296" s="32" t="s">
        <v/>
      </c>
      <c r="N3296" s="32" t="s">
        <v/>
      </c>
      <!--$VAR_NUOVA_CELLA_PREZZI$-->
    </row>
    <row r="3297" spans="1:16" ht="10.5" customHeight="1" thickTop="1" thickBot="1">
      <c r="B3297" s="32" t="s">
        <v/>
      </c>
      <c r="C3297" s="23" t="s">
        <v/>
      </c>
      <c r="D3297" s="23" t="s">
        <v>18779</v>
      </c>
      <c r="E3297" s="32">
        <v>50.00</v>
      </c>
      <c r="F3297" s="33">
        <v/>
      </c>
      <c r="G3297" s="34">
        <v/>
      </c>
      <c r="H3297" s="35">
        <v/>
      </c>
      <c r="I3297" s="36">
        <f>ROUND(PRODUCT(E3297:H3297),2)</f>
        <v>50.00</v>
      </c>
      <c r="J3297" s="32">
        <v/>
      </c>
      <c r="K3297" s="32">
        <f/>
        <v/>
      </c>
      <c r="L3297" s="32" t="s">
        <v/>
      </c>
      <c r="M3297" s="32" t="s">
        <v/>
      </c>
      <c r="N3297" s="32" t="s">
        <v/>
      </c>
      <!--$VAR_NUOVA_CELLA_PREZZI$-->
    </row>
    <row r="3298" spans="1:16" ht="10.5" customHeight="1" thickTop="1" thickBot="1">
      <c r="B3298" s="32" t="s">
        <v/>
      </c>
      <c r="C3298" s="23" t="s">
        <v/>
      </c>
      <c r="D3298" s="23" t="s">
        <v>18786</v>
      </c>
      <c r="E3298" s="32">
        <v>28.00</v>
      </c>
      <c r="F3298" s="33">
        <v/>
      </c>
      <c r="G3298" s="34">
        <v/>
      </c>
      <c r="H3298" s="35">
        <v/>
      </c>
      <c r="I3298" s="36">
        <f>ROUND(PRODUCT(E3298:H3298),2)</f>
        <v>28.00</v>
      </c>
      <c r="J3298" s="32">
        <v/>
      </c>
      <c r="K3298" s="32">
        <f/>
        <v/>
      </c>
      <c r="L3298" s="32" t="s">
        <v/>
      </c>
      <c r="M3298" s="32" t="s">
        <v/>
      </c>
      <c r="N3298" s="32" t="s">
        <v/>
      </c>
      <!--$VAR_NUOVA_CELLA_PREZZI$-->
    </row>
    <row r="3299" spans="1:16" ht="10.5" customHeight="1" thickTop="1" thickBot="1">
      <c r="B3299" s="32" t="s">
        <v/>
      </c>
      <c r="C3299" s="23" t="s">
        <v/>
      </c>
      <c r="D3299" s="23" t="s">
        <v>18793</v>
      </c>
      <c r="E3299" s="32">
        <v>54.00</v>
      </c>
      <c r="F3299" s="33">
        <v/>
      </c>
      <c r="G3299" s="34">
        <v/>
      </c>
      <c r="H3299" s="35">
        <v/>
      </c>
      <c r="I3299" s="36">
        <f>ROUND(PRODUCT(E3299:H3299),2)</f>
        <v>54.00</v>
      </c>
      <c r="J3299" s="32">
        <v/>
      </c>
      <c r="K3299" s="32">
        <f/>
        <v/>
      </c>
      <c r="L3299" s="32" t="s">
        <v/>
      </c>
      <c r="M3299" s="32" t="s">
        <v/>
      </c>
      <c r="N3299" s="32" t="s">
        <v/>
      </c>
      <!--$VAR_NUOVA_CELLA_PREZZI$-->
    </row>
    <row r="3300" spans="1:16" ht="10.5" customHeight="1" thickTop="1" thickBot="1">
      <c r="B3300" s="32" t="s">
        <v/>
      </c>
      <c r="C3300" s="23" t="s">
        <v/>
      </c>
      <c r="D3300" s="23" t="s">
        <v>18800</v>
      </c>
      <c r="E3300" s="32">
        <v>22.00</v>
      </c>
      <c r="F3300" s="33">
        <v/>
      </c>
      <c r="G3300" s="34">
        <v/>
      </c>
      <c r="H3300" s="35">
        <v/>
      </c>
      <c r="I3300" s="36">
        <f>ROUND(PRODUCT(E3300:H3300),2)</f>
        <v>22.00</v>
      </c>
      <c r="J3300" s="32">
        <v/>
      </c>
      <c r="K3300" s="32">
        <f/>
        <v/>
      </c>
      <c r="L3300" s="32" t="s">
        <v/>
      </c>
      <c r="M3300" s="32" t="s">
        <v/>
      </c>
      <c r="N3300" s="32" t="s">
        <v/>
      </c>
      <!--$VAR_NUOVA_CELLA_PREZZI$-->
    </row>
    <row r="3301" spans="1:16" ht="10.5" customHeight="1" thickTop="1" thickBot="1">
      <c r="B3301" s="32" t="s">
        <v/>
      </c>
      <c r="C3301" s="23" t="s">
        <v/>
      </c>
      <c r="D3301" s="23" t="s">
        <v>18807</v>
      </c>
      <c r="E3301" s="32">
        <v>14.00</v>
      </c>
      <c r="F3301" s="33">
        <v/>
      </c>
      <c r="G3301" s="34">
        <v/>
      </c>
      <c r="H3301" s="35">
        <v/>
      </c>
      <c r="I3301" s="36">
        <f>ROUND(PRODUCT(E3301:H3301),2)</f>
        <v>14.00</v>
      </c>
      <c r="J3301" s="32">
        <v/>
      </c>
      <c r="K3301" s="32">
        <f/>
        <v/>
      </c>
      <c r="L3301" s="32" t="s">
        <v/>
      </c>
      <c r="M3301" s="32" t="s">
        <v/>
      </c>
      <c r="N3301" s="32" t="s">
        <v/>
      </c>
      <!--$VAR_NUOVA_CELLA_PREZZI$-->
    </row>
    <row r="3302" spans="1:16" ht="10.5" customHeight="1" thickTop="1" thickBot="1">
      <c r="B3302" s="32" t="s">
        <v/>
      </c>
      <c r="C3302" s="23" t="s">
        <v/>
      </c>
      <c r="D3302" s="23" t="s">
        <v>18814</v>
      </c>
      <c r="E3302" s="32">
        <v>50.00</v>
      </c>
      <c r="F3302" s="33">
        <v/>
      </c>
      <c r="G3302" s="34">
        <v/>
      </c>
      <c r="H3302" s="35">
        <v/>
      </c>
      <c r="I3302" s="36">
        <f>ROUND(PRODUCT(E3302:H3302),2)</f>
        <v>50.00</v>
      </c>
      <c r="J3302" s="32">
        <v/>
      </c>
      <c r="K3302" s="32">
        <f/>
        <v/>
      </c>
      <c r="L3302" s="32" t="s">
        <v/>
      </c>
      <c r="M3302" s="32" t="s">
        <v/>
      </c>
      <c r="N3302" s="32" t="s">
        <v/>
      </c>
      <!--$VAR_NUOVA_CELLA_PREZZI$-->
    </row>
    <row r="3303" spans="1:16" ht="10.5" customHeight="1" thickTop="1" thickBot="1">
      <c r="B3303" s="32" t="s">
        <v/>
      </c>
      <c r="C3303" s="23" t="s">
        <v/>
      </c>
      <c r="D3303" s="23" t="s">
        <v>18821</v>
      </c>
      <c r="E3303" s="32">
        <v>22.00</v>
      </c>
      <c r="F3303" s="33">
        <v/>
      </c>
      <c r="G3303" s="34">
        <v/>
      </c>
      <c r="H3303" s="35">
        <v/>
      </c>
      <c r="I3303" s="36">
        <f>ROUND(PRODUCT(E3303:H3303),2)</f>
        <v>22.00</v>
      </c>
      <c r="J3303" s="32">
        <v/>
      </c>
      <c r="K3303" s="32">
        <f/>
        <v/>
      </c>
      <c r="L3303" s="32" t="s">
        <v/>
      </c>
      <c r="M3303" s="32" t="s">
        <v/>
      </c>
      <c r="N3303" s="32" t="s">
        <v/>
      </c>
      <!--$VAR_NUOVA_CELLA_PREZZI$-->
    </row>
    <row r="3304" spans="1:16" ht="10.5" customHeight="1" thickTop="1" thickBot="1">
      <c r="B3304" s="32" t="s">
        <v/>
      </c>
      <c r="C3304" s="23" t="s">
        <v/>
      </c>
      <c r="D3304" s="23" t="s">
        <v>18828</v>
      </c>
      <c r="E3304" s="32">
        <v>20.00</v>
      </c>
      <c r="F3304" s="33">
        <v/>
      </c>
      <c r="G3304" s="34">
        <v/>
      </c>
      <c r="H3304" s="35">
        <v/>
      </c>
      <c r="I3304" s="36">
        <f>ROUND(PRODUCT(E3304:H3304),2)</f>
        <v>20.00</v>
      </c>
      <c r="J3304" s="32">
        <v/>
      </c>
      <c r="K3304" s="32">
        <f/>
        <v/>
      </c>
      <c r="L3304" s="32" t="s">
        <v/>
      </c>
      <c r="M3304" s="32" t="s">
        <v/>
      </c>
      <c r="N3304" s="32" t="s">
        <v/>
      </c>
      <!--$VAR_NUOVA_CELLA_PREZZI$-->
    </row>
    <row r="3305" spans="1:16" ht="10.5" customHeight="1" thickTop="1" thickBot="1">
      <c r="B3305" s="32" t="s">
        <v/>
      </c>
      <c r="C3305" s="23" t="s">
        <v/>
      </c>
      <c r="D3305" s="23" t="s">
        <v>18835</v>
      </c>
      <c r="E3305" s="32">
        <v>10.00</v>
      </c>
      <c r="F3305" s="33">
        <v/>
      </c>
      <c r="G3305" s="34">
        <v/>
      </c>
      <c r="H3305" s="35">
        <v/>
      </c>
      <c r="I3305" s="36">
        <f>ROUND(PRODUCT(E3305:H3305),2)</f>
        <v>10.00</v>
      </c>
      <c r="J3305" s="32">
        <v/>
      </c>
      <c r="K3305" s="32">
        <f/>
        <v/>
      </c>
      <c r="L3305" s="32" t="s">
        <v/>
      </c>
      <c r="M3305" s="32" t="s">
        <v/>
      </c>
      <c r="N3305" s="32" t="s">
        <v/>
      </c>
      <!--$VAR_NUOVA_CELLA_PREZZI$-->
    </row>
    <row r="3306" spans="1:16" ht="10.5" customHeight="1" thickTop="1" thickBot="1">
      <c r="B3306" s="32" t="s">
        <v/>
      </c>
      <c r="C3306" s="23" t="s">
        <v/>
      </c>
      <c r="D3306" s="23" t="s">
        <v>18842</v>
      </c>
      <c r="E3306" s="32">
        <v>32.00</v>
      </c>
      <c r="F3306" s="33">
        <v/>
      </c>
      <c r="G3306" s="34">
        <v/>
      </c>
      <c r="H3306" s="35">
        <v/>
      </c>
      <c r="I3306" s="36">
        <f>ROUND(PRODUCT(E3306:H3306),2)</f>
        <v>32.00</v>
      </c>
      <c r="J3306" s="32">
        <v/>
      </c>
      <c r="K3306" s="32">
        <f/>
        <v/>
      </c>
      <c r="L3306" s="32" t="s">
        <v/>
      </c>
      <c r="M3306" s="32" t="s">
        <v/>
      </c>
      <c r="N3306" s="32" t="s">
        <v/>
      </c>
      <!--$VAR_NUOVA_CELLA_PREZZI$-->
    </row>
    <row r="3307" spans="1:16" ht="10.5" customHeight="1" thickTop="1" thickBot="1">
      <c r="B3307" s="32" t="s">
        <v/>
      </c>
      <c r="C3307" s="23" t="s">
        <v/>
      </c>
      <c r="D3307" s="23" t="s">
        <v>18849</v>
      </c>
      <c r="E3307" s="32">
        <v>62.00</v>
      </c>
      <c r="F3307" s="33">
        <v/>
      </c>
      <c r="G3307" s="34">
        <v/>
      </c>
      <c r="H3307" s="35">
        <v/>
      </c>
      <c r="I3307" s="36">
        <f>ROUND(PRODUCT(E3307:H3307),2)</f>
        <v>62.00</v>
      </c>
      <c r="J3307" s="32">
        <v/>
      </c>
      <c r="K3307" s="32">
        <f/>
        <v/>
      </c>
      <c r="L3307" s="32" t="s">
        <v/>
      </c>
      <c r="M3307" s="32" t="s">
        <v/>
      </c>
      <c r="N3307" s="32" t="s">
        <v/>
      </c>
      <!--$VAR_NUOVA_CELLA_PREZZI$-->
    </row>
    <row r="3308" spans="1:16" ht="10.5" customHeight="1" thickTop="1" thickBot="1">
      <c r="B3308" s="32" t="s">
        <v/>
      </c>
      <c r="C3308" s="23" t="s">
        <v/>
      </c>
      <c r="D3308" s="23" t="s">
        <v>18856</v>
      </c>
      <c r="E3308" s="32">
        <v>16.00</v>
      </c>
      <c r="F3308" s="33">
        <v/>
      </c>
      <c r="G3308" s="34">
        <v/>
      </c>
      <c r="H3308" s="35">
        <v/>
      </c>
      <c r="I3308" s="36">
        <f>ROUND(PRODUCT(E3308:H3308),2)</f>
        <v>16.00</v>
      </c>
      <c r="J3308" s="32">
        <v/>
      </c>
      <c r="K3308" s="32">
        <f/>
        <v/>
      </c>
      <c r="L3308" s="32" t="s">
        <v/>
      </c>
      <c r="M3308" s="32" t="s">
        <v/>
      </c>
      <c r="N3308" s="32" t="s">
        <v/>
      </c>
      <!--$VAR_NUOVA_CELLA_PREZZI$-->
    </row>
    <row r="3309" spans="1:16" ht="10.5" customHeight="1" thickTop="1" thickBot="1">
      <c r="B3309" s="32" t="s">
        <v/>
      </c>
      <c r="C3309" s="23" t="s">
        <v/>
      </c>
      <c r="D3309" s="23" t="s">
        <v>18863</v>
      </c>
      <c r="E3309" s="32">
        <v>38.00</v>
      </c>
      <c r="F3309" s="33">
        <v/>
      </c>
      <c r="G3309" s="34">
        <v/>
      </c>
      <c r="H3309" s="35">
        <v/>
      </c>
      <c r="I3309" s="36">
        <f>ROUND(PRODUCT(E3309:H3309),2)</f>
        <v>38.00</v>
      </c>
      <c r="J3309" s="32">
        <v/>
      </c>
      <c r="K3309" s="32">
        <f/>
        <v/>
      </c>
      <c r="L3309" s="32" t="s">
        <v/>
      </c>
      <c r="M3309" s="32" t="s">
        <v/>
      </c>
      <c r="N3309" s="32" t="s">
        <v/>
      </c>
      <!--$VAR_NUOVA_CELLA_PREZZI$-->
    </row>
    <row r="3310" spans="1:16" ht="10.5" customHeight="1" thickTop="1" thickBot="1">
      <c r="B3310" s="32" t="s">
        <v/>
      </c>
      <c r="C3310" s="23" t="s">
        <v/>
      </c>
      <c r="D3310" s="23" t="s">
        <v>18870</v>
      </c>
      <c r="E3310" s="32">
        <v>40.00</v>
      </c>
      <c r="F3310" s="33">
        <v/>
      </c>
      <c r="G3310" s="34">
        <v/>
      </c>
      <c r="H3310" s="35">
        <v/>
      </c>
      <c r="I3310" s="36">
        <f>ROUND(PRODUCT(E3310:H3310),2)</f>
        <v>40.00</v>
      </c>
      <c r="J3310" s="32">
        <v/>
      </c>
      <c r="K3310" s="32">
        <f/>
        <v/>
      </c>
      <c r="L3310" s="32" t="s">
        <v/>
      </c>
      <c r="M3310" s="32" t="s">
        <v/>
      </c>
      <c r="N3310" s="32" t="s">
        <v/>
      </c>
      <!--$VAR_NUOVA_CELLA_PREZZI$-->
    </row>
    <row r="3311" spans="1:16" ht="10.5" customHeight="1" thickTop="1" thickBot="1">
      <c r="B3311" s="32" t="s">
        <v/>
      </c>
      <c r="C3311" s="23" t="s">
        <v/>
      </c>
      <c r="D3311" s="23" t="s">
        <v>18877</v>
      </c>
      <c r="E3311" s="32">
        <v>22.00</v>
      </c>
      <c r="F3311" s="33">
        <v/>
      </c>
      <c r="G3311" s="34">
        <v/>
      </c>
      <c r="H3311" s="35">
        <v/>
      </c>
      <c r="I3311" s="36">
        <f>ROUND(PRODUCT(E3311:H3311),2)</f>
        <v>22.00</v>
      </c>
      <c r="J3311" s="32">
        <v/>
      </c>
      <c r="K3311" s="32">
        <f/>
        <v/>
      </c>
      <c r="L3311" s="32" t="s">
        <v/>
      </c>
      <c r="M3311" s="32" t="s">
        <v/>
      </c>
      <c r="N3311" s="32" t="s">
        <v/>
      </c>
      <!--$VAR_NUOVA_CELLA_PREZZI$-->
    </row>
    <row r="3312" spans="1:16" ht="10.5" customHeight="1" thickTop="1" thickBot="1">
      <c r="B3312" s="32" t="s">
        <v/>
      </c>
      <c r="C3312" s="23" t="s">
        <v/>
      </c>
      <c r="D3312" s="23" t="s">
        <v>18884</v>
      </c>
      <c r="E3312" s="32">
        <v>32.00</v>
      </c>
      <c r="F3312" s="33">
        <v/>
      </c>
      <c r="G3312" s="34">
        <v/>
      </c>
      <c r="H3312" s="35">
        <v/>
      </c>
      <c r="I3312" s="36">
        <f>ROUND(PRODUCT(E3312:H3312),2)</f>
        <v>32.00</v>
      </c>
      <c r="J3312" s="32">
        <v/>
      </c>
      <c r="K3312" s="32">
        <f/>
        <v/>
      </c>
      <c r="L3312" s="32" t="s">
        <v/>
      </c>
      <c r="M3312" s="32" t="s">
        <v/>
      </c>
      <c r="N3312" s="32" t="s">
        <v/>
      </c>
      <!--$VAR_NUOVA_CELLA_PREZZI$-->
    </row>
    <row r="3313" spans="1:16" ht="10.5" customHeight="1" thickTop="1" thickBot="1">
      <c r="B3313" s="32" t="s">
        <v/>
      </c>
      <c r="C3313" s="23" t="s">
        <v/>
      </c>
      <c r="D3313" s="23" t="s">
        <v>18891</v>
      </c>
      <c r="E3313" s="32">
        <v>32.00</v>
      </c>
      <c r="F3313" s="33">
        <v/>
      </c>
      <c r="G3313" s="34">
        <v/>
      </c>
      <c r="H3313" s="35">
        <v/>
      </c>
      <c r="I3313" s="36">
        <f>ROUND(PRODUCT(E3313:H3313),2)</f>
        <v>32.00</v>
      </c>
      <c r="J3313" s="32">
        <v/>
      </c>
      <c r="K3313" s="32">
        <f/>
        <v/>
      </c>
      <c r="L3313" s="32" t="s">
        <v/>
      </c>
      <c r="M3313" s="32" t="s">
        <v/>
      </c>
      <c r="N3313" s="32" t="s">
        <v/>
      </c>
      <!--$VAR_NUOVA_CELLA_PREZZI$-->
    </row>
    <row r="3314" spans="1:16" ht="10.5" customHeight="1" thickTop="1" thickBot="1">
      <c r="B3314" s="32" t="s">
        <v/>
      </c>
      <c r="C3314" s="23" t="s">
        <v/>
      </c>
      <c r="D3314" s="23" t="s">
        <v>18898</v>
      </c>
      <c r="E3314" s="32">
        <v>52.00</v>
      </c>
      <c r="F3314" s="33">
        <v/>
      </c>
      <c r="G3314" s="34">
        <v/>
      </c>
      <c r="H3314" s="35">
        <v/>
      </c>
      <c r="I3314" s="36">
        <f>ROUND(PRODUCT(E3314:H3314),2)</f>
        <v>52.00</v>
      </c>
      <c r="J3314" s="32">
        <v/>
      </c>
      <c r="K3314" s="32">
        <f/>
        <v/>
      </c>
      <c r="L3314" s="32" t="s">
        <v/>
      </c>
      <c r="M3314" s="32" t="s">
        <v/>
      </c>
      <c r="N3314" s="32" t="s">
        <v/>
      </c>
      <!--$VAR_NUOVA_CELLA_PREZZI$-->
    </row>
    <row r="3315" spans="1:16" ht="10.5" customHeight="1" thickTop="1" thickBot="1">
      <c r="B3315" s="32" t="s">
        <v/>
      </c>
      <c r="C3315" s="23" t="s">
        <v/>
      </c>
      <c r="D3315" s="23" t="s">
        <v>18905</v>
      </c>
      <c r="E3315" s="32">
        <v/>
      </c>
      <c r="F3315" s="33">
        <v/>
      </c>
      <c r="G3315" s="34">
        <v/>
      </c>
      <c r="H3315" s="35">
        <v>0</v>
      </c>
      <c r="I3315" s="36">
        <f>ROUND(PRODUCT(E3315:H3315),2)</f>
        <v>0.00</v>
      </c>
      <c r="J3315" s="32">
        <v/>
      </c>
      <c r="K3315" s="32">
        <f/>
        <v/>
      </c>
      <c r="L3315" s="32" t="s">
        <v/>
      </c>
      <c r="M3315" s="32" t="s">
        <v/>
      </c>
      <c r="N3315" s="32" t="s">
        <v/>
      </c>
      <!--$VAR_NUOVA_CELLA_PREZZI$-->
    </row>
    <row r="3316" spans="1:16" ht="10.5" customHeight="1" thickTop="1" thickBot="1">
      <c r="B3316" s="32" t="s">
        <v/>
      </c>
      <c r="C3316" s="23" t="s">
        <v/>
      </c>
      <c r="D3316" s="23" t="s">
        <v>18912</v>
      </c>
      <c r="E3316" s="32">
        <v>42.00</v>
      </c>
      <c r="F3316" s="33">
        <v/>
      </c>
      <c r="G3316" s="34">
        <v/>
      </c>
      <c r="H3316" s="35">
        <v/>
      </c>
      <c r="I3316" s="36">
        <f>ROUND(PRODUCT(E3316:H3316),2)</f>
        <v>42.00</v>
      </c>
      <c r="J3316" s="32">
        <v/>
      </c>
      <c r="K3316" s="32">
        <f/>
        <v/>
      </c>
      <c r="L3316" s="32" t="s">
        <v/>
      </c>
      <c r="M3316" s="32" t="s">
        <v/>
      </c>
      <c r="N3316" s="32" t="s">
        <v/>
      </c>
      <!--$VAR_NUOVA_CELLA_PREZZI$-->
    </row>
    <row r="3317" spans="1:16" ht="10.5" customHeight="1" thickTop="1" thickBot="1">
      <c r="B3317" s="32" t="s">
        <v/>
      </c>
      <c r="C3317" s="23" t="s">
        <v/>
      </c>
      <c r="D3317" s="23" t="s">
        <v>18919</v>
      </c>
      <c r="E3317" s="32">
        <v>34.00</v>
      </c>
      <c r="F3317" s="33">
        <v/>
      </c>
      <c r="G3317" s="34">
        <v/>
      </c>
      <c r="H3317" s="35">
        <v/>
      </c>
      <c r="I3317" s="36">
        <f>ROUND(PRODUCT(E3317:H3317),2)</f>
        <v>34.00</v>
      </c>
      <c r="J3317" s="32">
        <v/>
      </c>
      <c r="K3317" s="32">
        <f/>
        <v/>
      </c>
      <c r="L3317" s="32" t="s">
        <v/>
      </c>
      <c r="M3317" s="32" t="s">
        <v/>
      </c>
      <c r="N3317" s="32" t="s">
        <v/>
      </c>
      <!--$VAR_NUOVA_CELLA_PREZZI$-->
    </row>
    <row r="3318" spans="1:16" ht="10.5" customHeight="1" thickTop="1" thickBot="1">
      <c r="B3318" s="32" t="s">
        <v/>
      </c>
      <c r="C3318" s="23" t="s">
        <v/>
      </c>
      <c r="D3318" s="23" t="s">
        <v>18926</v>
      </c>
      <c r="E3318" s="32">
        <v>16.00</v>
      </c>
      <c r="F3318" s="33">
        <v/>
      </c>
      <c r="G3318" s="34">
        <v/>
      </c>
      <c r="H3318" s="35">
        <v/>
      </c>
      <c r="I3318" s="36">
        <f>ROUND(PRODUCT(E3318:H3318),2)</f>
        <v>16.00</v>
      </c>
      <c r="J3318" s="32">
        <v/>
      </c>
      <c r="K3318" s="32">
        <f/>
        <v/>
      </c>
      <c r="L3318" s="32" t="s">
        <v/>
      </c>
      <c r="M3318" s="32" t="s">
        <v/>
      </c>
      <c r="N3318" s="32" t="s">
        <v/>
      </c>
      <!--$VAR_NUOVA_CELLA_PREZZI$-->
    </row>
    <row r="3319" spans="1:16" ht="10.5" customHeight="1" thickTop="1" thickBot="1">
      <c r="B3319" s="32" t="s">
        <v/>
      </c>
      <c r="C3319" s="23" t="s">
        <v/>
      </c>
      <c r="D3319" s="23" t="s">
        <v>18933</v>
      </c>
      <c r="E3319" s="32">
        <v>38.00</v>
      </c>
      <c r="F3319" s="33">
        <v/>
      </c>
      <c r="G3319" s="34">
        <v/>
      </c>
      <c r="H3319" s="35">
        <v/>
      </c>
      <c r="I3319" s="36">
        <f>ROUND(PRODUCT(E3319:H3319),2)</f>
        <v>38.00</v>
      </c>
      <c r="J3319" s="32">
        <v/>
      </c>
      <c r="K3319" s="32">
        <f/>
        <v/>
      </c>
      <c r="L3319" s="32" t="s">
        <v/>
      </c>
      <c r="M3319" s="32" t="s">
        <v/>
      </c>
      <c r="N3319" s="32" t="s">
        <v/>
      </c>
      <!--$VAR_NUOVA_CELLA_PREZZI$-->
    </row>
    <row r="3320" spans="1:16" ht="10.5" customHeight="1" thickTop="1" thickBot="1">
      <c r="B3320" s="32" t="s">
        <v/>
      </c>
      <c r="C3320" s="23" t="s">
        <v/>
      </c>
      <c r="D3320" s="23" t="s">
        <v>18940</v>
      </c>
      <c r="E3320" s="32">
        <v>28.00</v>
      </c>
      <c r="F3320" s="33">
        <v/>
      </c>
      <c r="G3320" s="34">
        <v/>
      </c>
      <c r="H3320" s="35">
        <v/>
      </c>
      <c r="I3320" s="36">
        <f>ROUND(PRODUCT(E3320:H3320),2)</f>
        <v>28.00</v>
      </c>
      <c r="J3320" s="32">
        <v/>
      </c>
      <c r="K3320" s="32">
        <f/>
        <v/>
      </c>
      <c r="L3320" s="32" t="s">
        <v/>
      </c>
      <c r="M3320" s="32" t="s">
        <v/>
      </c>
      <c r="N3320" s="32" t="s">
        <v/>
      </c>
      <!--$VAR_NUOVA_CELLA_PREZZI$-->
    </row>
    <row r="3321" spans="1:16" ht="10.5" customHeight="1" thickTop="1" thickBot="1">
      <c r="B3321" s="32" t="s">
        <v/>
      </c>
      <c r="C3321" s="23" t="s">
        <v/>
      </c>
      <c r="D3321" s="23" t="s">
        <v>18947</v>
      </c>
      <c r="E3321" s="32">
        <v>38.00</v>
      </c>
      <c r="F3321" s="33">
        <v/>
      </c>
      <c r="G3321" s="34">
        <v/>
      </c>
      <c r="H3321" s="35">
        <v/>
      </c>
      <c r="I3321" s="36">
        <f>ROUND(PRODUCT(E3321:H3321),2)</f>
        <v>38.00</v>
      </c>
      <c r="J3321" s="32">
        <v/>
      </c>
      <c r="K3321" s="32">
        <f/>
        <v/>
      </c>
      <c r="L3321" s="32" t="s">
        <v/>
      </c>
      <c r="M3321" s="32" t="s">
        <v/>
      </c>
      <c r="N3321" s="32" t="s">
        <v/>
      </c>
      <!--$VAR_NUOVA_CELLA_PREZZI$-->
    </row>
    <row r="3322" spans="1:16" ht="10.5" customHeight="1" thickTop="1" thickBot="1">
      <c r="B3322" s="32" t="s">
        <v/>
      </c>
      <c r="C3322" s="23" t="s">
        <v/>
      </c>
      <c r="D3322" s="23" t="s">
        <v>18954</v>
      </c>
      <c r="E3322" s="32">
        <v>26.00</v>
      </c>
      <c r="F3322" s="33">
        <v/>
      </c>
      <c r="G3322" s="34">
        <v/>
      </c>
      <c r="H3322" s="35">
        <v/>
      </c>
      <c r="I3322" s="36">
        <f>ROUND(PRODUCT(E3322:H3322),2)</f>
        <v>26.00</v>
      </c>
      <c r="J3322" s="32">
        <v/>
      </c>
      <c r="K3322" s="32">
        <f/>
        <v/>
      </c>
      <c r="L3322" s="32" t="s">
        <v/>
      </c>
      <c r="M3322" s="32" t="s">
        <v/>
      </c>
      <c r="N3322" s="32" t="s">
        <v/>
      </c>
      <!--$VAR_NUOVA_CELLA_PREZZI$-->
    </row>
    <row r="3323" spans="1:16" ht="10.5" customHeight="1" thickTop="1" thickBot="1">
      <c r="B3323" s="32" t="s">
        <v/>
      </c>
      <c r="C3323" s="23" t="s">
        <v/>
      </c>
      <c r="D3323" s="23" t="s">
        <v>18961</v>
      </c>
      <c r="E3323" s="32">
        <v>18.00</v>
      </c>
      <c r="F3323" s="33">
        <v/>
      </c>
      <c r="G3323" s="34">
        <v/>
      </c>
      <c r="H3323" s="35">
        <v/>
      </c>
      <c r="I3323" s="36">
        <f>ROUND(PRODUCT(E3323:H3323),2)</f>
        <v>18.00</v>
      </c>
      <c r="J3323" s="32">
        <v/>
      </c>
      <c r="K3323" s="32">
        <f/>
        <v/>
      </c>
      <c r="L3323" s="32" t="s">
        <v/>
      </c>
      <c r="M3323" s="32" t="s">
        <v/>
      </c>
      <c r="N3323" s="32" t="s">
        <v/>
      </c>
      <!--$VAR_NUOVA_CELLA_PREZZI$-->
    </row>
    <row r="3324" spans="1:16" ht="10.5" customHeight="1" thickTop="1" thickBot="1">
      <c r="B3324" s="32" t="s">
        <v/>
      </c>
      <c r="C3324" s="23" t="s">
        <v/>
      </c>
      <c r="D3324" s="23" t="s">
        <v>18968</v>
      </c>
      <c r="E3324" s="32">
        <v>122.00</v>
      </c>
      <c r="F3324" s="33">
        <v/>
      </c>
      <c r="G3324" s="34">
        <v/>
      </c>
      <c r="H3324" s="35">
        <v/>
      </c>
      <c r="I3324" s="36">
        <f>ROUND(PRODUCT(E3324:H3324),2)</f>
        <v>122.00</v>
      </c>
      <c r="J3324" s="32">
        <v/>
      </c>
      <c r="K3324" s="32">
        <f/>
        <v/>
      </c>
      <c r="L3324" s="32" t="s">
        <v/>
      </c>
      <c r="M3324" s="32" t="s">
        <v/>
      </c>
      <c r="N3324" s="32" t="s">
        <v/>
      </c>
      <!--$VAR_NUOVA_CELLA_PREZZI$-->
    </row>
    <row r="3325" spans="1:16" ht="10.5" customHeight="1" thickTop="1" thickBot="1">
      <c r="B3325" s="32" t="s">
        <v/>
      </c>
      <c r="C3325" s="23" t="s">
        <v/>
      </c>
      <c r="D3325" s="23" t="s">
        <v>18975</v>
      </c>
      <c r="E3325" s="32">
        <v>38.00</v>
      </c>
      <c r="F3325" s="33">
        <v/>
      </c>
      <c r="G3325" s="34">
        <v/>
      </c>
      <c r="H3325" s="35">
        <v/>
      </c>
      <c r="I3325" s="36">
        <f>ROUND(PRODUCT(E3325:H3325),2)</f>
        <v>38.00</v>
      </c>
      <c r="J3325" s="32">
        <v/>
      </c>
      <c r="K3325" s="32">
        <f/>
        <v/>
      </c>
      <c r="L3325" s="32" t="s">
        <v/>
      </c>
      <c r="M3325" s="32" t="s">
        <v/>
      </c>
      <c r="N3325" s="32" t="s">
        <v/>
      </c>
      <!--$VAR_NUOVA_CELLA_PREZZI$-->
    </row>
    <row r="3326" spans="1:16" ht="10.5" customHeight="1" thickTop="1" thickBot="1">
      <c r="B3326" s="32" t="s">
        <v/>
      </c>
      <c r="C3326" s="23" t="s">
        <v/>
      </c>
      <c r="D3326" s="23" t="s">
        <v>18982</v>
      </c>
      <c r="E3326" s="32">
        <v>22.00</v>
      </c>
      <c r="F3326" s="33">
        <v/>
      </c>
      <c r="G3326" s="34">
        <v/>
      </c>
      <c r="H3326" s="35">
        <v/>
      </c>
      <c r="I3326" s="36">
        <f>ROUND(PRODUCT(E3326:H3326),2)</f>
        <v>22.00</v>
      </c>
      <c r="J3326" s="32">
        <v/>
      </c>
      <c r="K3326" s="32">
        <f/>
        <v/>
      </c>
      <c r="L3326" s="32" t="s">
        <v/>
      </c>
      <c r="M3326" s="32" t="s">
        <v/>
      </c>
      <c r="N3326" s="32" t="s">
        <v/>
      </c>
      <!--$VAR_NUOVA_CELLA_PREZZI$-->
    </row>
    <row r="3327" spans="1:16" ht="10.5" customHeight="1" thickTop="1" thickBot="1">
      <c r="B3327" s="32" t="s">
        <v/>
      </c>
      <c r="C3327" s="23" t="s">
        <v/>
      </c>
      <c r="D3327" s="23" t="s">
        <v>18989</v>
      </c>
      <c r="E3327" s="32">
        <v>18.00</v>
      </c>
      <c r="F3327" s="33">
        <v/>
      </c>
      <c r="G3327" s="34">
        <v/>
      </c>
      <c r="H3327" s="35">
        <v/>
      </c>
      <c r="I3327" s="36">
        <f>ROUND(PRODUCT(E3327:H3327),2)</f>
        <v>18.00</v>
      </c>
      <c r="J3327" s="32">
        <v/>
      </c>
      <c r="K3327" s="32">
        <f/>
        <v/>
      </c>
      <c r="L3327" s="32" t="s">
        <v/>
      </c>
      <c r="M3327" s="32" t="s">
        <v/>
      </c>
      <c r="N3327" s="32" t="s">
        <v/>
      </c>
      <!--$VAR_NUOVA_CELLA_PREZZI$-->
    </row>
    <row r="3328" spans="1:16" ht="10.5" customHeight="1" thickTop="1" thickBot="1">
      <c r="B3328" s="32" t="s">
        <v/>
      </c>
      <c r="C3328" s="23" t="s">
        <v/>
      </c>
      <c r="D3328" s="23" t="s">
        <v>18996</v>
      </c>
      <c r="E3328" s="32">
        <v>12.00</v>
      </c>
      <c r="F3328" s="33">
        <v/>
      </c>
      <c r="G3328" s="34">
        <v/>
      </c>
      <c r="H3328" s="35">
        <v/>
      </c>
      <c r="I3328" s="36">
        <f>ROUND(PRODUCT(E3328:H3328),2)</f>
        <v>12.00</v>
      </c>
      <c r="J3328" s="32">
        <v/>
      </c>
      <c r="K3328" s="32">
        <f/>
        <v/>
      </c>
      <c r="L3328" s="32" t="s">
        <v/>
      </c>
      <c r="M3328" s="32" t="s">
        <v/>
      </c>
      <c r="N3328" s="32" t="s">
        <v/>
      </c>
      <!--$VAR_NUOVA_CELLA_PREZZI$-->
    </row>
    <row r="3329" spans="1:16" ht="10.5" customHeight="1" thickTop="1" thickBot="1">
      <c r="B3329" s="32" t="s">
        <v/>
      </c>
      <c r="C3329" s="23" t="s">
        <v/>
      </c>
      <c r="D3329" s="23" t="s">
        <v>19003</v>
      </c>
      <c r="E3329" s="32">
        <v>12.00</v>
      </c>
      <c r="F3329" s="33">
        <v/>
      </c>
      <c r="G3329" s="34">
        <v/>
      </c>
      <c r="H3329" s="35">
        <v/>
      </c>
      <c r="I3329" s="36">
        <f>ROUND(PRODUCT(E3329:H3329),2)</f>
        <v>12.00</v>
      </c>
      <c r="J3329" s="32">
        <v/>
      </c>
      <c r="K3329" s="32">
        <f/>
        <v/>
      </c>
      <c r="L3329" s="32" t="s">
        <v/>
      </c>
      <c r="M3329" s="32" t="s">
        <v/>
      </c>
      <c r="N3329" s="32" t="s">
        <v/>
      </c>
      <!--$VAR_NUOVA_CELLA_PREZZI$-->
    </row>
    <row r="3330" spans="1:16" ht="10.5" customHeight="1" thickTop="1" thickBot="1">
      <c r="B3330" s="32" t="s">
        <v/>
      </c>
      <c r="C3330" s="23" t="s">
        <v/>
      </c>
      <c r="D3330" s="23" t="s">
        <v>19010</v>
      </c>
      <c r="E3330" s="32">
        <v>46.00</v>
      </c>
      <c r="F3330" s="33">
        <v/>
      </c>
      <c r="G3330" s="34">
        <v/>
      </c>
      <c r="H3330" s="35">
        <v/>
      </c>
      <c r="I3330" s="36">
        <f>ROUND(PRODUCT(E3330:H3330),2)</f>
        <v>46.00</v>
      </c>
      <c r="J3330" s="32">
        <v/>
      </c>
      <c r="K3330" s="32">
        <f/>
        <v/>
      </c>
      <c r="L3330" s="32" t="s">
        <v/>
      </c>
      <c r="M3330" s="32" t="s">
        <v/>
      </c>
      <c r="N3330" s="32" t="s">
        <v/>
      </c>
      <!--$VAR_NUOVA_CELLA_PREZZI$-->
    </row>
    <row r="3331" spans="1:16" ht="10.5" customHeight="1" thickTop="1" thickBot="1">
      <c r="B3331" s="32" t="s">
        <v/>
      </c>
      <c r="C3331" s="23" t="s">
        <v/>
      </c>
      <c r="D3331" s="23" t="s">
        <v>19017</v>
      </c>
      <c r="E3331" s="32">
        <v>50.00</v>
      </c>
      <c r="F3331" s="33">
        <v/>
      </c>
      <c r="G3331" s="34">
        <v/>
      </c>
      <c r="H3331" s="35">
        <v/>
      </c>
      <c r="I3331" s="36">
        <f>ROUND(PRODUCT(E3331:H3331),2)</f>
        <v>50.00</v>
      </c>
      <c r="J3331" s="32">
        <v/>
      </c>
      <c r="K3331" s="32">
        <f/>
        <v/>
      </c>
      <c r="L3331" s="32" t="s">
        <v/>
      </c>
      <c r="M3331" s="32" t="s">
        <v/>
      </c>
      <c r="N3331" s="32" t="s">
        <v/>
      </c>
      <!--$VAR_NUOVA_CELLA_PREZZI$-->
    </row>
    <row r="3332" spans="1:16" ht="10.5" customHeight="1" thickTop="1" thickBot="1">
      <c r="B3332" s="32" t="s">
        <v/>
      </c>
      <c r="C3332" s="23" t="s">
        <v/>
      </c>
      <c r="D3332" s="23" t="s">
        <v>19024</v>
      </c>
      <c r="E3332" s="32">
        <v>12.00</v>
      </c>
      <c r="F3332" s="33">
        <v/>
      </c>
      <c r="G3332" s="34">
        <v/>
      </c>
      <c r="H3332" s="35">
        <v/>
      </c>
      <c r="I3332" s="36">
        <f>ROUND(PRODUCT(E3332:H3332),2)</f>
        <v>12.00</v>
      </c>
      <c r="J3332" s="32">
        <v/>
      </c>
      <c r="K3332" s="32">
        <f/>
        <v/>
      </c>
      <c r="L3332" s="32" t="s">
        <v/>
      </c>
      <c r="M3332" s="32" t="s">
        <v/>
      </c>
      <c r="N3332" s="32" t="s">
        <v/>
      </c>
      <!--$VAR_NUOVA_CELLA_PREZZI$-->
    </row>
    <row r="3333" spans="1:16" ht="10.5" customHeight="1" thickTop="1" thickBot="1">
      <c r="B3333" s="32" t="s">
        <v/>
      </c>
      <c r="C3333" s="23" t="s">
        <v/>
      </c>
      <c r="D3333" s="23" t="s">
        <v>19031</v>
      </c>
      <c r="E3333" s="32">
        <v>36.00</v>
      </c>
      <c r="F3333" s="33">
        <v/>
      </c>
      <c r="G3333" s="34">
        <v/>
      </c>
      <c r="H3333" s="35">
        <v/>
      </c>
      <c r="I3333" s="36">
        <f>ROUND(PRODUCT(E3333:H3333),2)</f>
        <v>36.00</v>
      </c>
      <c r="J3333" s="32">
        <v/>
      </c>
      <c r="K3333" s="32">
        <f/>
        <v/>
      </c>
      <c r="L3333" s="32" t="s">
        <v/>
      </c>
      <c r="M3333" s="32" t="s">
        <v/>
      </c>
      <c r="N3333" s="32" t="s">
        <v/>
      </c>
      <!--$VAR_NUOVA_CELLA_PREZZI$-->
    </row>
    <row r="3334" spans="1:16" ht="10.5" customHeight="1" thickTop="1" thickBot="1">
      <c r="B3334" s="32" t="s">
        <v/>
      </c>
      <c r="C3334" s="23" t="s">
        <v/>
      </c>
      <c r="D3334" s="23" t="s">
        <v>19038</v>
      </c>
      <c r="E3334" s="32">
        <v>48.00</v>
      </c>
      <c r="F3334" s="33">
        <v/>
      </c>
      <c r="G3334" s="34">
        <v/>
      </c>
      <c r="H3334" s="35">
        <v/>
      </c>
      <c r="I3334" s="36">
        <f>ROUND(PRODUCT(E3334:H3334),2)</f>
        <v>48.00</v>
      </c>
      <c r="J3334" s="32">
        <v/>
      </c>
      <c r="K3334" s="32">
        <f/>
        <v/>
      </c>
      <c r="L3334" s="32" t="s">
        <v/>
      </c>
      <c r="M3334" s="32" t="s">
        <v/>
      </c>
      <c r="N3334" s="32" t="s">
        <v/>
      </c>
      <!--$VAR_NUOVA_CELLA_PREZZI$-->
    </row>
    <row r="3335" spans="1:16" ht="10.5" customHeight="1" thickTop="1" thickBot="1">
      <c r="B3335" s="32" t="s">
        <v/>
      </c>
      <c r="C3335" s="23" t="s">
        <v/>
      </c>
      <c r="D3335" s="23" t="s">
        <v>19045</v>
      </c>
      <c r="E3335" s="32">
        <v>106.00</v>
      </c>
      <c r="F3335" s="33">
        <v/>
      </c>
      <c r="G3335" s="34">
        <v/>
      </c>
      <c r="H3335" s="35">
        <v/>
      </c>
      <c r="I3335" s="36">
        <f>ROUND(PRODUCT(E3335:H3335),2)</f>
        <v>106.00</v>
      </c>
      <c r="J3335" s="32">
        <v/>
      </c>
      <c r="K3335" s="32">
        <f/>
        <v/>
      </c>
      <c r="L3335" s="32" t="s">
        <v/>
      </c>
      <c r="M3335" s="32" t="s">
        <v/>
      </c>
      <c r="N3335" s="32" t="s">
        <v/>
      </c>
      <!--$VAR_NUOVA_CELLA_PREZZI$-->
    </row>
    <row r="3336" spans="1:16" ht="10.5" customHeight="1" thickTop="1" thickBot="1">
      <c r="B3336" s="32" t="s">
        <v/>
      </c>
      <c r="C3336" s="23" t="s">
        <v/>
      </c>
      <c r="D3336" s="23" t="s">
        <v>19052</v>
      </c>
      <c r="E3336" s="32">
        <v>14.00</v>
      </c>
      <c r="F3336" s="33">
        <v/>
      </c>
      <c r="G3336" s="34">
        <v/>
      </c>
      <c r="H3336" s="35">
        <v/>
      </c>
      <c r="I3336" s="36">
        <f>ROUND(PRODUCT(E3336:H3336),2)</f>
        <v>14.00</v>
      </c>
      <c r="J3336" s="32">
        <v/>
      </c>
      <c r="K3336" s="32">
        <f/>
        <v/>
      </c>
      <c r="L3336" s="32" t="s">
        <v/>
      </c>
      <c r="M3336" s="32" t="s">
        <v/>
      </c>
      <c r="N3336" s="32" t="s">
        <v/>
      </c>
      <!--$VAR_NUOVA_CELLA_PREZZI$-->
    </row>
    <row r="3337" spans="1:16" ht="10.5" customHeight="1" thickTop="1" thickBot="1">
      <c r="B3337" s="32" t="s">
        <v/>
      </c>
      <c r="C3337" s="23" t="s">
        <v/>
      </c>
      <c r="D3337" s="23" t="s">
        <v>19059</v>
      </c>
      <c r="E3337" s="32">
        <v>22.00</v>
      </c>
      <c r="F3337" s="33">
        <v/>
      </c>
      <c r="G3337" s="34">
        <v/>
      </c>
      <c r="H3337" s="35">
        <v/>
      </c>
      <c r="I3337" s="36">
        <f>ROUND(PRODUCT(E3337:H3337),2)</f>
        <v>22.00</v>
      </c>
      <c r="J3337" s="32">
        <v/>
      </c>
      <c r="K3337" s="32">
        <f/>
        <v/>
      </c>
      <c r="L3337" s="32" t="s">
        <v/>
      </c>
      <c r="M3337" s="32" t="s">
        <v/>
      </c>
      <c r="N3337" s="32" t="s">
        <v/>
      </c>
      <!--$VAR_NUOVA_CELLA_PREZZI$-->
    </row>
    <row r="3338" spans="1:16" ht="10.5" customHeight="1" thickTop="1" thickBot="1">
      <c r="B3338" s="32" t="s">
        <v/>
      </c>
      <c r="C3338" s="23" t="s">
        <v/>
      </c>
      <c r="D3338" s="23" t="s">
        <v>19066</v>
      </c>
      <c r="E3338" s="32">
        <v>10.00</v>
      </c>
      <c r="F3338" s="33">
        <v/>
      </c>
      <c r="G3338" s="34">
        <v/>
      </c>
      <c r="H3338" s="35">
        <v/>
      </c>
      <c r="I3338" s="36">
        <f>ROUND(PRODUCT(E3338:H3338),2)</f>
        <v>10.00</v>
      </c>
      <c r="J3338" s="32">
        <v/>
      </c>
      <c r="K3338" s="32">
        <f/>
        <v/>
      </c>
      <c r="L3338" s="32" t="s">
        <v/>
      </c>
      <c r="M3338" s="32" t="s">
        <v/>
      </c>
      <c r="N3338" s="32" t="s">
        <v/>
      </c>
      <!--$VAR_NUOVA_CELLA_PREZZI$-->
    </row>
    <row r="3339" spans="1:16" ht="10.5" customHeight="1" thickTop="1" thickBot="1">
      <c r="B3339" s="32" t="s">
        <v/>
      </c>
      <c r="C3339" s="23" t="s">
        <v/>
      </c>
      <c r="D3339" s="23" t="s">
        <v>19073</v>
      </c>
      <c r="E3339" s="32">
        <v>36.00</v>
      </c>
      <c r="F3339" s="33">
        <v/>
      </c>
      <c r="G3339" s="34">
        <v/>
      </c>
      <c r="H3339" s="35">
        <v/>
      </c>
      <c r="I3339" s="36">
        <f>ROUND(PRODUCT(E3339:H3339),2)</f>
        <v>36.00</v>
      </c>
      <c r="J3339" s="32">
        <v/>
      </c>
      <c r="K3339" s="32">
        <f/>
        <v/>
      </c>
      <c r="L3339" s="32" t="s">
        <v/>
      </c>
      <c r="M3339" s="32" t="s">
        <v/>
      </c>
      <c r="N3339" s="32" t="s">
        <v/>
      </c>
      <!--$VAR_NUOVA_CELLA_PREZZI$-->
    </row>
    <row r="3340" spans="1:16" ht="10.5" customHeight="1" thickTop="1" thickBot="1">
      <c r="B3340" s="32" t="s">
        <v/>
      </c>
      <c r="C3340" s="23" t="s">
        <v/>
      </c>
      <c r="D3340" s="23" t="s">
        <v>19080</v>
      </c>
      <c r="E3340" s="32">
        <v>32.00</v>
      </c>
      <c r="F3340" s="33">
        <v/>
      </c>
      <c r="G3340" s="34">
        <v/>
      </c>
      <c r="H3340" s="35">
        <v/>
      </c>
      <c r="I3340" s="36">
        <f>ROUND(PRODUCT(E3340:H3340),2)</f>
        <v>32.00</v>
      </c>
      <c r="J3340" s="32">
        <v/>
      </c>
      <c r="K3340" s="32">
        <f/>
        <v/>
      </c>
      <c r="L3340" s="32" t="s">
        <v/>
      </c>
      <c r="M3340" s="32" t="s">
        <v/>
      </c>
      <c r="N3340" s="32" t="s">
        <v/>
      </c>
      <!--$VAR_NUOVA_CELLA_PREZZI$-->
    </row>
    <row r="3341" spans="1:16" ht="10.5" customHeight="1" thickTop="1" thickBot="1">
      <c r="B3341" s="32" t="s">
        <v/>
      </c>
      <c r="C3341" s="23" t="s">
        <v/>
      </c>
      <c r="D3341" s="23" t="s">
        <v>19087</v>
      </c>
      <c r="E3341" s="32">
        <v>46.00</v>
      </c>
      <c r="F3341" s="33">
        <v/>
      </c>
      <c r="G3341" s="34">
        <v/>
      </c>
      <c r="H3341" s="35">
        <v/>
      </c>
      <c r="I3341" s="36">
        <f>ROUND(PRODUCT(E3341:H3341),2)</f>
        <v>46.00</v>
      </c>
      <c r="J3341" s="32">
        <v/>
      </c>
      <c r="K3341" s="32">
        <f/>
        <v/>
      </c>
      <c r="L3341" s="32" t="s">
        <v/>
      </c>
      <c r="M3341" s="32" t="s">
        <v/>
      </c>
      <c r="N3341" s="32" t="s">
        <v/>
      </c>
      <!--$VAR_NUOVA_CELLA_PREZZI$-->
    </row>
    <row r="3342" spans="1:16" ht="10.5" customHeight="1" thickTop="1" thickBot="1">
      <c r="B3342" s="32" t="s">
        <v/>
      </c>
      <c r="C3342" s="23" t="s">
        <v/>
      </c>
      <c r="D3342" s="23" t="s">
        <v>19094</v>
      </c>
      <c r="E3342" s="32">
        <v>98.00</v>
      </c>
      <c r="F3342" s="33">
        <v/>
      </c>
      <c r="G3342" s="34">
        <v/>
      </c>
      <c r="H3342" s="35">
        <v/>
      </c>
      <c r="I3342" s="36">
        <f>ROUND(PRODUCT(E3342:H3342),2)</f>
        <v>98.00</v>
      </c>
      <c r="J3342" s="32">
        <v/>
      </c>
      <c r="K3342" s="32">
        <f/>
        <v/>
      </c>
      <c r="L3342" s="32" t="s">
        <v/>
      </c>
      <c r="M3342" s="32" t="s">
        <v/>
      </c>
      <c r="N3342" s="32" t="s">
        <v/>
      </c>
      <!--$VAR_NUOVA_CELLA_PREZZI$-->
    </row>
    <row r="3343" spans="1:16" ht="10.5" customHeight="1" thickTop="1" thickBot="1">
      <c r="B3343" s="32" t="s">
        <v/>
      </c>
      <c r="C3343" s="23" t="s">
        <v/>
      </c>
      <c r="D3343" s="23" t="s">
        <v>19101</v>
      </c>
      <c r="E3343" s="32">
        <v>14.00</v>
      </c>
      <c r="F3343" s="33">
        <v/>
      </c>
      <c r="G3343" s="34">
        <v/>
      </c>
      <c r="H3343" s="35">
        <v/>
      </c>
      <c r="I3343" s="36">
        <f>ROUND(PRODUCT(E3343:H3343),2)</f>
        <v>14.00</v>
      </c>
      <c r="J3343" s="32">
        <v/>
      </c>
      <c r="K3343" s="32">
        <f/>
        <v/>
      </c>
      <c r="L3343" s="32" t="s">
        <v/>
      </c>
      <c r="M3343" s="32" t="s">
        <v/>
      </c>
      <c r="N3343" s="32" t="s">
        <v/>
      </c>
      <!--$VAR_NUOVA_CELLA_PREZZI$-->
    </row>
    <row r="3344" spans="1:16" ht="10.5" customHeight="1" thickTop="1" thickBot="1">
      <c r="B3344" s="32" t="s">
        <v/>
      </c>
      <c r="C3344" s="23" t="s">
        <v/>
      </c>
      <c r="D3344" s="23" t="s">
        <v>19108</v>
      </c>
      <c r="E3344" s="32">
        <v>22.00</v>
      </c>
      <c r="F3344" s="33">
        <v/>
      </c>
      <c r="G3344" s="34">
        <v/>
      </c>
      <c r="H3344" s="35">
        <v/>
      </c>
      <c r="I3344" s="36">
        <f>ROUND(PRODUCT(E3344:H3344),2)</f>
        <v>22.00</v>
      </c>
      <c r="J3344" s="32">
        <v/>
      </c>
      <c r="K3344" s="32">
        <f/>
        <v/>
      </c>
      <c r="L3344" s="32" t="s">
        <v/>
      </c>
      <c r="M3344" s="32" t="s">
        <v/>
      </c>
      <c r="N3344" s="32" t="s">
        <v/>
      </c>
      <!--$VAR_NUOVA_CELLA_PREZZI$-->
    </row>
    <row r="3345" spans="1:16" ht="10.5" customHeight="1" thickTop="1" thickBot="1">
      <c r="B3345" s="32" t="s">
        <v/>
      </c>
      <c r="C3345" s="23" t="s">
        <v/>
      </c>
      <c r="D3345" s="23" t="s">
        <v>19115</v>
      </c>
      <c r="E3345" s="32">
        <v>38.00</v>
      </c>
      <c r="F3345" s="33">
        <v/>
      </c>
      <c r="G3345" s="34">
        <v/>
      </c>
      <c r="H3345" s="35">
        <v/>
      </c>
      <c r="I3345" s="36">
        <f>ROUND(PRODUCT(E3345:H3345),2)</f>
        <v>38.00</v>
      </c>
      <c r="J3345" s="32">
        <v/>
      </c>
      <c r="K3345" s="32">
        <f/>
        <v/>
      </c>
      <c r="L3345" s="32" t="s">
        <v/>
      </c>
      <c r="M3345" s="32" t="s">
        <v/>
      </c>
      <c r="N3345" s="32" t="s">
        <v/>
      </c>
      <!--$VAR_NUOVA_CELLA_PREZZI$-->
    </row>
    <row r="3346" spans="1:16" ht="10.5" customHeight="1" thickTop="1" thickBot="1">
      <c r="B3346" s="32" t="s">
        <v/>
      </c>
      <c r="C3346" s="23" t="s">
        <v/>
      </c>
      <c r="D3346" s="23" t="s">
        <v>19122</v>
      </c>
      <c r="E3346" s="32">
        <v>12.00</v>
      </c>
      <c r="F3346" s="33">
        <v/>
      </c>
      <c r="G3346" s="34">
        <v/>
      </c>
      <c r="H3346" s="35">
        <v/>
      </c>
      <c r="I3346" s="36">
        <f>ROUND(PRODUCT(E3346:H3346),2)</f>
        <v>12.00</v>
      </c>
      <c r="J3346" s="32">
        <v/>
      </c>
      <c r="K3346" s="32">
        <f/>
        <v/>
      </c>
      <c r="L3346" s="32" t="s">
        <v/>
      </c>
      <c r="M3346" s="32" t="s">
        <v/>
      </c>
      <c r="N3346" s="32" t="s">
        <v/>
      </c>
      <!--$VAR_NUOVA_CELLA_PREZZI$-->
    </row>
    <row r="3347" spans="1:16" ht="10.5" customHeight="1" thickTop="1" thickBot="1">
      <c r="B3347" s="32" t="s">
        <v/>
      </c>
      <c r="C3347" s="23" t="s">
        <v/>
      </c>
      <c r="D3347" s="23" t="s">
        <v>19129</v>
      </c>
      <c r="E3347" s="32">
        <v>66.00</v>
      </c>
      <c r="F3347" s="33">
        <v/>
      </c>
      <c r="G3347" s="34">
        <v/>
      </c>
      <c r="H3347" s="35">
        <v/>
      </c>
      <c r="I3347" s="36">
        <f>ROUND(PRODUCT(E3347:H3347),2)</f>
        <v>66.00</v>
      </c>
      <c r="J3347" s="32">
        <v/>
      </c>
      <c r="K3347" s="32">
        <f/>
        <v/>
      </c>
      <c r="L3347" s="32" t="s">
        <v/>
      </c>
      <c r="M3347" s="32" t="s">
        <v/>
      </c>
      <c r="N3347" s="32" t="s">
        <v/>
      </c>
      <!--$VAR_NUOVA_CELLA_PREZZI$-->
    </row>
    <row r="3348" spans="1:16" ht="10.5" customHeight="1" thickTop="1" thickBot="1">
      <c r="B3348" s="32" t="s">
        <v/>
      </c>
      <c r="C3348" s="23" t="s">
        <v/>
      </c>
      <c r="D3348" s="23" t="s">
        <v>19136</v>
      </c>
      <c r="E3348" s="32">
        <v>6.00</v>
      </c>
      <c r="F3348" s="33">
        <v/>
      </c>
      <c r="G3348" s="34">
        <v/>
      </c>
      <c r="H3348" s="35">
        <v/>
      </c>
      <c r="I3348" s="36">
        <f>ROUND(PRODUCT(E3348:H3348),2)</f>
        <v>6.00</v>
      </c>
      <c r="J3348" s="32">
        <v/>
      </c>
      <c r="K3348" s="32">
        <f/>
        <v/>
      </c>
      <c r="L3348" s="32" t="s">
        <v/>
      </c>
      <c r="M3348" s="32" t="s">
        <v/>
      </c>
      <c r="N3348" s="32" t="s">
        <v/>
      </c>
      <!--$VAR_NUOVA_CELLA_PREZZI$-->
    </row>
    <row r="3349" spans="1:16" ht="10.5" customHeight="1" thickTop="1" thickBot="1">
      <c r="B3349" s="32" t="s">
        <v/>
      </c>
      <c r="C3349" s="23" t="s">
        <v/>
      </c>
      <c r="D3349" s="23" t="s">
        <v>19143</v>
      </c>
      <c r="E3349" s="32">
        <v>14.00</v>
      </c>
      <c r="F3349" s="33">
        <v/>
      </c>
      <c r="G3349" s="34">
        <v/>
      </c>
      <c r="H3349" s="35">
        <v/>
      </c>
      <c r="I3349" s="36">
        <f>ROUND(PRODUCT(E3349:H3349),2)</f>
        <v>14.00</v>
      </c>
      <c r="J3349" s="32">
        <v/>
      </c>
      <c r="K3349" s="32">
        <f/>
        <v/>
      </c>
      <c r="L3349" s="32" t="s">
        <v/>
      </c>
      <c r="M3349" s="32" t="s">
        <v/>
      </c>
      <c r="N3349" s="32" t="s">
        <v/>
      </c>
      <!--$VAR_NUOVA_CELLA_PREZZI$-->
    </row>
    <row r="3350" spans="1:16" ht="10.5" customHeight="1" thickTop="1" thickBot="1">
      <c r="B3350" s="32" t="s">
        <v/>
      </c>
      <c r="C3350" s="23" t="s">
        <v/>
      </c>
      <c r="D3350" s="23" t="s">
        <v>19150</v>
      </c>
      <c r="E3350" s="32">
        <v>14.00</v>
      </c>
      <c r="F3350" s="33">
        <v/>
      </c>
      <c r="G3350" s="34">
        <v/>
      </c>
      <c r="H3350" s="35">
        <v/>
      </c>
      <c r="I3350" s="36">
        <f>ROUND(PRODUCT(E3350:H3350),2)</f>
        <v>14.00</v>
      </c>
      <c r="J3350" s="32">
        <v/>
      </c>
      <c r="K3350" s="32">
        <f/>
        <v/>
      </c>
      <c r="L3350" s="32" t="s">
        <v/>
      </c>
      <c r="M3350" s="32" t="s">
        <v/>
      </c>
      <c r="N3350" s="32" t="s">
        <v/>
      </c>
      <!--$VAR_NUOVA_CELLA_PREZZI$-->
    </row>
    <row r="3351" spans="1:16" ht="10.5" customHeight="1" thickTop="1" thickBot="1">
      <c r="B3351" s="32" t="s">
        <v/>
      </c>
      <c r="C3351" s="23" t="s">
        <v/>
      </c>
      <c r="D3351" s="23" t="s">
        <v>19157</v>
      </c>
      <c r="E3351" s="32">
        <v>24.00</v>
      </c>
      <c r="F3351" s="33">
        <v/>
      </c>
      <c r="G3351" s="34">
        <v/>
      </c>
      <c r="H3351" s="35">
        <v/>
      </c>
      <c r="I3351" s="36">
        <f>ROUND(PRODUCT(E3351:H3351),2)</f>
        <v>24.00</v>
      </c>
      <c r="J3351" s="32">
        <v/>
      </c>
      <c r="K3351" s="32">
        <f/>
        <v/>
      </c>
      <c r="L3351" s="32" t="s">
        <v/>
      </c>
      <c r="M3351" s="32" t="s">
        <v/>
      </c>
      <c r="N3351" s="32" t="s">
        <v/>
      </c>
      <!--$VAR_NUOVA_CELLA_PREZZI$-->
    </row>
    <row r="3352" spans="1:16" ht="10.5" customHeight="1" thickTop="1" thickBot="1">
      <c r="B3352" s="32" t="s">
        <v/>
      </c>
      <c r="C3352" s="23" t="s">
        <v/>
      </c>
      <c r="D3352" s="23" t="s">
        <v>19164</v>
      </c>
      <c r="E3352" s="32">
        <v>26.00</v>
      </c>
      <c r="F3352" s="33">
        <v/>
      </c>
      <c r="G3352" s="34">
        <v/>
      </c>
      <c r="H3352" s="35">
        <v/>
      </c>
      <c r="I3352" s="36">
        <f>ROUND(PRODUCT(E3352:H3352),2)</f>
        <v>26.00</v>
      </c>
      <c r="J3352" s="32">
        <v/>
      </c>
      <c r="K3352" s="32">
        <f/>
        <v/>
      </c>
      <c r="L3352" s="32" t="s">
        <v/>
      </c>
      <c r="M3352" s="32" t="s">
        <v/>
      </c>
      <c r="N3352" s="32" t="s">
        <v/>
      </c>
      <!--$VAR_NUOVA_CELLA_PREZZI$-->
    </row>
    <row r="3353" spans="1:16" ht="10.5" customHeight="1" thickTop="1" thickBot="1">
      <c r="B3353" s="32" t="s">
        <v/>
      </c>
      <c r="C3353" s="23" t="s">
        <v/>
      </c>
      <c r="D3353" s="23" t="s">
        <v>19171</v>
      </c>
      <c r="E3353" s="32">
        <v>26.00</v>
      </c>
      <c r="F3353" s="33">
        <v/>
      </c>
      <c r="G3353" s="34">
        <v/>
      </c>
      <c r="H3353" s="35">
        <v/>
      </c>
      <c r="I3353" s="36">
        <f>ROUND(PRODUCT(E3353:H3353),2)</f>
        <v>26.00</v>
      </c>
      <c r="J3353" s="32">
        <v/>
      </c>
      <c r="K3353" s="32">
        <f/>
        <v/>
      </c>
      <c r="L3353" s="32" t="s">
        <v/>
      </c>
      <c r="M3353" s="32" t="s">
        <v/>
      </c>
      <c r="N3353" s="32" t="s">
        <v/>
      </c>
      <!--$VAR_NUOVA_CELLA_PREZZI$-->
    </row>
    <row r="3354" spans="1:16" ht="10.5" customHeight="1" thickTop="1" thickBot="1">
      <c r="B3354" s="32" t="s">
        <v/>
      </c>
      <c r="C3354" s="23" t="s">
        <v/>
      </c>
      <c r="D3354" s="23" t="s">
        <v>19178</v>
      </c>
      <c r="E3354" s="32">
        <v>80.00</v>
      </c>
      <c r="F3354" s="33">
        <v/>
      </c>
      <c r="G3354" s="34">
        <v/>
      </c>
      <c r="H3354" s="35">
        <v/>
      </c>
      <c r="I3354" s="36">
        <f>ROUND(PRODUCT(E3354:H3354),2)</f>
        <v>80.00</v>
      </c>
      <c r="J3354" s="32">
        <v/>
      </c>
      <c r="K3354" s="32">
        <f/>
        <v/>
      </c>
      <c r="L3354" s="32" t="s">
        <v/>
      </c>
      <c r="M3354" s="32" t="s">
        <v/>
      </c>
      <c r="N3354" s="32" t="s">
        <v/>
      </c>
      <!--$VAR_NUOVA_CELLA_PREZZI$-->
    </row>
    <row r="3355" spans="1:16" ht="10.5" customHeight="1" thickTop="1" thickBot="1">
      <c r="B3355" s="32" t="s">
        <v/>
      </c>
      <c r="C3355" s="23" t="s">
        <v/>
      </c>
      <c r="D3355" s="23" t="s">
        <v>19185</v>
      </c>
      <c r="E3355" s="32">
        <v>14.00</v>
      </c>
      <c r="F3355" s="33">
        <v/>
      </c>
      <c r="G3355" s="34">
        <v/>
      </c>
      <c r="H3355" s="35">
        <v/>
      </c>
      <c r="I3355" s="36">
        <f>ROUND(PRODUCT(E3355:H3355),2)</f>
        <v>14.00</v>
      </c>
      <c r="J3355" s="32">
        <v/>
      </c>
      <c r="K3355" s="32">
        <f/>
        <v/>
      </c>
      <c r="L3355" s="32" t="s">
        <v/>
      </c>
      <c r="M3355" s="32" t="s">
        <v/>
      </c>
      <c r="N3355" s="32" t="s">
        <v/>
      </c>
      <!--$VAR_NUOVA_CELLA_PREZZI$-->
    </row>
    <row r="3356" spans="1:16" ht="10.5" customHeight="1" thickTop="1" thickBot="1">
      <c r="B3356" s="32" t="s">
        <v/>
      </c>
      <c r="C3356" s="23" t="s">
        <v/>
      </c>
      <c r="D3356" s="23" t="s">
        <v>19192</v>
      </c>
      <c r="E3356" s="32">
        <v>18.00</v>
      </c>
      <c r="F3356" s="33">
        <v/>
      </c>
      <c r="G3356" s="34">
        <v/>
      </c>
      <c r="H3356" s="35">
        <v/>
      </c>
      <c r="I3356" s="36">
        <f>ROUND(PRODUCT(E3356:H3356),2)</f>
        <v>18.00</v>
      </c>
      <c r="J3356" s="32">
        <v/>
      </c>
      <c r="K3356" s="32">
        <f/>
        <v/>
      </c>
      <c r="L3356" s="32" t="s">
        <v/>
      </c>
      <c r="M3356" s="32" t="s">
        <v/>
      </c>
      <c r="N3356" s="32" t="s">
        <v/>
      </c>
      <!--$VAR_NUOVA_CELLA_PREZZI$-->
    </row>
    <row r="3357" spans="1:16" ht="10.5" customHeight="1" thickTop="1" thickBot="1">
      <c r="B3357" s="32" t="s">
        <v/>
      </c>
      <c r="C3357" s="23" t="s">
        <v/>
      </c>
      <c r="D3357" s="23" t="s">
        <v>19199</v>
      </c>
      <c r="E3357" s="32">
        <v>8.00</v>
      </c>
      <c r="F3357" s="33">
        <v/>
      </c>
      <c r="G3357" s="34">
        <v/>
      </c>
      <c r="H3357" s="35">
        <v/>
      </c>
      <c r="I3357" s="36">
        <f>ROUND(PRODUCT(E3357:H3357),2)</f>
        <v>8.00</v>
      </c>
      <c r="J3357" s="32">
        <v/>
      </c>
      <c r="K3357" s="32">
        <f/>
        <v/>
      </c>
      <c r="L3357" s="32" t="s">
        <v/>
      </c>
      <c r="M3357" s="32" t="s">
        <v/>
      </c>
      <c r="N3357" s="32" t="s">
        <v/>
      </c>
      <!--$VAR_NUOVA_CELLA_PREZZI$-->
    </row>
    <row r="3358" spans="1:16" ht="10.5" customHeight="1" thickTop="1" thickBot="1">
      <c r="B3358" s="32" t="s">
        <v/>
      </c>
      <c r="C3358" s="23" t="s">
        <v/>
      </c>
      <c r="D3358" s="23" t="s">
        <v>19206</v>
      </c>
      <c r="E3358" s="32">
        <v>16.00</v>
      </c>
      <c r="F3358" s="33">
        <v/>
      </c>
      <c r="G3358" s="34">
        <v/>
      </c>
      <c r="H3358" s="35">
        <v/>
      </c>
      <c r="I3358" s="36">
        <f>ROUND(PRODUCT(E3358:H3358),2)</f>
        <v>16.00</v>
      </c>
      <c r="J3358" s="32">
        <v/>
      </c>
      <c r="K3358" s="32">
        <f/>
        <v/>
      </c>
      <c r="L3358" s="32" t="s">
        <v/>
      </c>
      <c r="M3358" s="32" t="s">
        <v/>
      </c>
      <c r="N3358" s="32" t="s">
        <v/>
      </c>
      <!--$VAR_NUOVA_CELLA_PREZZI$-->
    </row>
    <row r="3359" spans="1:16" ht="10.5" customHeight="1" thickTop="1" thickBot="1">
      <c r="B3359" s="32" t="s">
        <v/>
      </c>
      <c r="C3359" s="23" t="s">
        <v/>
      </c>
      <c r="D3359" s="23" t="s">
        <v>19213</v>
      </c>
      <c r="E3359" s="32">
        <v>28.00</v>
      </c>
      <c r="F3359" s="33">
        <v/>
      </c>
      <c r="G3359" s="34">
        <v/>
      </c>
      <c r="H3359" s="35">
        <v/>
      </c>
      <c r="I3359" s="36">
        <f>ROUND(PRODUCT(E3359:H3359),2)</f>
        <v>28.00</v>
      </c>
      <c r="J3359" s="32">
        <v/>
      </c>
      <c r="K3359" s="32">
        <f/>
        <v/>
      </c>
      <c r="L3359" s="32" t="s">
        <v/>
      </c>
      <c r="M3359" s="32" t="s">
        <v/>
      </c>
      <c r="N3359" s="32" t="s">
        <v/>
      </c>
      <!--$VAR_NUOVA_CELLA_PREZZI$-->
    </row>
    <row r="3360" spans="1:16" ht="10.5" customHeight="1" thickTop="1" thickBot="1">
      <c r="B3360" s="32" t="s">
        <v/>
      </c>
      <c r="C3360" s="23" t="s">
        <v/>
      </c>
      <c r="D3360" s="23" t="s">
        <v>19220</v>
      </c>
      <c r="E3360" s="32">
        <v>48.00</v>
      </c>
      <c r="F3360" s="33">
        <v/>
      </c>
      <c r="G3360" s="34">
        <v/>
      </c>
      <c r="H3360" s="35">
        <v/>
      </c>
      <c r="I3360" s="36">
        <f>ROUND(PRODUCT(E3360:H3360),2)</f>
        <v>48.00</v>
      </c>
      <c r="J3360" s="32">
        <v/>
      </c>
      <c r="K3360" s="32">
        <f/>
        <v/>
      </c>
      <c r="L3360" s="32" t="s">
        <v/>
      </c>
      <c r="M3360" s="32" t="s">
        <v/>
      </c>
      <c r="N3360" s="32" t="s">
        <v/>
      </c>
      <!--$VAR_NUOVA_CELLA_PREZZI$-->
    </row>
    <row r="3361" spans="1:16" ht="10.5" customHeight="1" thickTop="1" thickBot="1">
      <c r="B3361" s="32" t="s">
        <v/>
      </c>
      <c r="C3361" s="23" t="s">
        <v/>
      </c>
      <c r="D3361" s="23" t="s">
        <v>19227</v>
      </c>
      <c r="E3361" s="32">
        <v>40.00</v>
      </c>
      <c r="F3361" s="33">
        <v/>
      </c>
      <c r="G3361" s="34">
        <v/>
      </c>
      <c r="H3361" s="35">
        <v/>
      </c>
      <c r="I3361" s="36">
        <f>ROUND(PRODUCT(E3361:H3361),2)</f>
        <v>40.00</v>
      </c>
      <c r="J3361" s="32">
        <v/>
      </c>
      <c r="K3361" s="32">
        <f/>
        <v/>
      </c>
      <c r="L3361" s="32" t="s">
        <v/>
      </c>
      <c r="M3361" s="32" t="s">
        <v/>
      </c>
      <c r="N3361" s="32" t="s">
        <v/>
      </c>
      <!--$VAR_NUOVA_CELLA_PREZZI$-->
    </row>
    <row r="3362" spans="1:16" ht="10.5" customHeight="1" thickTop="1" thickBot="1">
      <c r="B3362" s="32" t="s">
        <v/>
      </c>
      <c r="C3362" s="23" t="s">
        <v/>
      </c>
      <c r="D3362" s="23" t="s">
        <v>19234</v>
      </c>
      <c r="E3362" s="32">
        <v>34.00</v>
      </c>
      <c r="F3362" s="33">
        <v/>
      </c>
      <c r="G3362" s="34">
        <v/>
      </c>
      <c r="H3362" s="35">
        <v/>
      </c>
      <c r="I3362" s="36">
        <f>ROUND(PRODUCT(E3362:H3362),2)</f>
        <v>34.00</v>
      </c>
      <c r="J3362" s="32">
        <v/>
      </c>
      <c r="K3362" s="32">
        <f/>
        <v/>
      </c>
      <c r="L3362" s="32" t="s">
        <v/>
      </c>
      <c r="M3362" s="32" t="s">
        <v/>
      </c>
      <c r="N3362" s="32" t="s">
        <v/>
      </c>
      <!--$VAR_NUOVA_CELLA_PREZZI$-->
    </row>
    <row r="3363" spans="1:16" ht="10.5" customHeight="1" thickTop="1" thickBot="1">
      <c r="B3363" s="32" t="s">
        <v/>
      </c>
      <c r="C3363" s="23" t="s">
        <v/>
      </c>
      <c r="D3363" s="23" t="s">
        <v>19241</v>
      </c>
      <c r="E3363" s="32">
        <v>28.00</v>
      </c>
      <c r="F3363" s="33">
        <v/>
      </c>
      <c r="G3363" s="34">
        <v/>
      </c>
      <c r="H3363" s="35">
        <v/>
      </c>
      <c r="I3363" s="36">
        <f>ROUND(PRODUCT(E3363:H3363),2)</f>
        <v>28.00</v>
      </c>
      <c r="J3363" s="32">
        <v/>
      </c>
      <c r="K3363" s="32">
        <f/>
        <v/>
      </c>
      <c r="L3363" s="32" t="s">
        <v/>
      </c>
      <c r="M3363" s="32" t="s">
        <v/>
      </c>
      <c r="N3363" s="32" t="s">
        <v/>
      </c>
      <!--$VAR_NUOVA_CELLA_PREZZI$-->
    </row>
    <row r="3364" spans="1:16" ht="10.5" customHeight="1" thickTop="1" thickBot="1">
      <c r="B3364" s="32" t="s">
        <v/>
      </c>
      <c r="C3364" s="23" t="s">
        <v/>
      </c>
      <c r="D3364" s="23" t="s">
        <v>19248</v>
      </c>
      <c r="E3364" s="32">
        <v>20.00</v>
      </c>
      <c r="F3364" s="33">
        <v/>
      </c>
      <c r="G3364" s="34">
        <v/>
      </c>
      <c r="H3364" s="35">
        <v/>
      </c>
      <c r="I3364" s="36">
        <f>ROUND(PRODUCT(E3364:H3364),2)</f>
        <v>20.00</v>
      </c>
      <c r="J3364" s="32">
        <v/>
      </c>
      <c r="K3364" s="32">
        <f/>
        <v/>
      </c>
      <c r="L3364" s="32" t="s">
        <v/>
      </c>
      <c r="M3364" s="32" t="s">
        <v/>
      </c>
      <c r="N3364" s="32" t="s">
        <v/>
      </c>
      <!--$VAR_NUOVA_CELLA_PREZZI$-->
    </row>
    <row r="3365" spans="1:16" ht="10.5" customHeight="1" thickTop="1" thickBot="1">
      <c r="B3365" s="32" t="s">
        <v/>
      </c>
      <c r="C3365" s="23" t="s">
        <v/>
      </c>
      <c r="D3365" s="23" t="s">
        <v>19255</v>
      </c>
      <c r="E3365" s="32">
        <v>40.00</v>
      </c>
      <c r="F3365" s="33">
        <v/>
      </c>
      <c r="G3365" s="34">
        <v/>
      </c>
      <c r="H3365" s="35">
        <v/>
      </c>
      <c r="I3365" s="36">
        <f>ROUND(PRODUCT(E3365:H3365),2)</f>
        <v>40.00</v>
      </c>
      <c r="J3365" s="32">
        <v/>
      </c>
      <c r="K3365" s="32">
        <f/>
        <v/>
      </c>
      <c r="L3365" s="32" t="s">
        <v/>
      </c>
      <c r="M3365" s="32" t="s">
        <v/>
      </c>
      <c r="N3365" s="32" t="s">
        <v/>
      </c>
      <!--$VAR_NUOVA_CELLA_PREZZI$-->
    </row>
    <row r="3366" spans="1:16" ht="10.5" customHeight="1" thickTop="1" thickBot="1">
      <c r="B3366" s="32" t="s">
        <v/>
      </c>
      <c r="C3366" s="23" t="s">
        <v/>
      </c>
      <c r="D3366" s="23" t="s">
        <v>19262</v>
      </c>
      <c r="E3366" s="32">
        <v>76.00</v>
      </c>
      <c r="F3366" s="33">
        <v/>
      </c>
      <c r="G3366" s="34">
        <v/>
      </c>
      <c r="H3366" s="35">
        <v/>
      </c>
      <c r="I3366" s="36">
        <f>ROUND(PRODUCT(E3366:H3366),2)</f>
        <v>76.00</v>
      </c>
      <c r="J3366" s="32">
        <v/>
      </c>
      <c r="K3366" s="32">
        <f/>
        <v/>
      </c>
      <c r="L3366" s="32" t="s">
        <v/>
      </c>
      <c r="M3366" s="32" t="s">
        <v/>
      </c>
      <c r="N3366" s="32" t="s">
        <v/>
      </c>
      <!--$VAR_NUOVA_CELLA_PREZZI$-->
    </row>
    <row r="3367" spans="1:16" ht="10.5" customHeight="1" thickTop="1" thickBot="1">
      <c r="B3367" s="32" t="s">
        <v/>
      </c>
      <c r="C3367" s="23" t="s">
        <v/>
      </c>
      <c r="D3367" s="23" t="s">
        <v>19269</v>
      </c>
      <c r="E3367" s="32">
        <v>26.00</v>
      </c>
      <c r="F3367" s="33">
        <v/>
      </c>
      <c r="G3367" s="34">
        <v/>
      </c>
      <c r="H3367" s="35">
        <v/>
      </c>
      <c r="I3367" s="36">
        <f>ROUND(PRODUCT(E3367:H3367),2)</f>
        <v>26.00</v>
      </c>
      <c r="J3367" s="32">
        <v/>
      </c>
      <c r="K3367" s="32">
        <f/>
        <v/>
      </c>
      <c r="L3367" s="32" t="s">
        <v/>
      </c>
      <c r="M3367" s="32" t="s">
        <v/>
      </c>
      <c r="N3367" s="32" t="s">
        <v/>
      </c>
      <!--$VAR_NUOVA_CELLA_PREZZI$-->
    </row>
    <row r="3368" spans="1:16" ht="10.5" customHeight="1" thickTop="1" thickBot="1">
      <c r="B3368" s="32" t="s">
        <v/>
      </c>
      <c r="C3368" s="23" t="s">
        <v/>
      </c>
      <c r="D3368" s="23" t="s">
        <v>19276</v>
      </c>
      <c r="E3368" s="32">
        <v>24.00</v>
      </c>
      <c r="F3368" s="33">
        <v/>
      </c>
      <c r="G3368" s="34">
        <v/>
      </c>
      <c r="H3368" s="35">
        <v/>
      </c>
      <c r="I3368" s="36">
        <f>ROUND(PRODUCT(E3368:H3368),2)</f>
        <v>24.00</v>
      </c>
      <c r="J3368" s="32">
        <v/>
      </c>
      <c r="K3368" s="32">
        <f/>
        <v/>
      </c>
      <c r="L3368" s="32" t="s">
        <v/>
      </c>
      <c r="M3368" s="32" t="s">
        <v/>
      </c>
      <c r="N3368" s="32" t="s">
        <v/>
      </c>
      <!--$VAR_NUOVA_CELLA_PREZZI$-->
    </row>
    <row r="3369" spans="1:16" ht="10.5" customHeight="1" thickTop="1" thickBot="1">
      <c r="B3369" s="32" t="s">
        <v/>
      </c>
      <c r="C3369" s="23" t="s">
        <v/>
      </c>
      <c r="D3369" s="23" t="s">
        <v>19283</v>
      </c>
      <c r="E3369" s="32">
        <v>22.00</v>
      </c>
      <c r="F3369" s="33">
        <v/>
      </c>
      <c r="G3369" s="34">
        <v/>
      </c>
      <c r="H3369" s="35">
        <v/>
      </c>
      <c r="I3369" s="36">
        <f>ROUND(PRODUCT(E3369:H3369),2)</f>
        <v>22.00</v>
      </c>
      <c r="J3369" s="32">
        <v/>
      </c>
      <c r="K3369" s="32">
        <f/>
        <v/>
      </c>
      <c r="L3369" s="32" t="s">
        <v/>
      </c>
      <c r="M3369" s="32" t="s">
        <v/>
      </c>
      <c r="N3369" s="32" t="s">
        <v/>
      </c>
      <!--$VAR_NUOVA_CELLA_PREZZI$-->
    </row>
    <row r="3370" spans="1:16" ht="10.5" customHeight="1" thickTop="1" thickBot="1">
      <c r="B3370" s="32" t="s">
        <v/>
      </c>
      <c r="C3370" s="23" t="s">
        <v/>
      </c>
      <c r="D3370" s="23" t="s">
        <v>19290</v>
      </c>
      <c r="E3370" s="32">
        <v>16.00</v>
      </c>
      <c r="F3370" s="33">
        <v/>
      </c>
      <c r="G3370" s="34">
        <v/>
      </c>
      <c r="H3370" s="35">
        <v/>
      </c>
      <c r="I3370" s="36">
        <f>ROUND(PRODUCT(E3370:H3370),2)</f>
        <v>16.00</v>
      </c>
      <c r="J3370" s="32">
        <v/>
      </c>
      <c r="K3370" s="32">
        <f/>
        <v/>
      </c>
      <c r="L3370" s="32" t="s">
        <v/>
      </c>
      <c r="M3370" s="32" t="s">
        <v/>
      </c>
      <c r="N3370" s="32" t="s">
        <v/>
      </c>
      <!--$VAR_NUOVA_CELLA_PREZZI$-->
    </row>
    <row r="3371" spans="1:16" ht="10.5" customHeight="1" thickTop="1" thickBot="1">
      <c r="B3371" s="32" t="s">
        <v/>
      </c>
      <c r="C3371" s="23" t="s">
        <v/>
      </c>
      <c r="D3371" s="23" t="s">
        <v>19297</v>
      </c>
      <c r="E3371" s="32">
        <v>54.00</v>
      </c>
      <c r="F3371" s="33">
        <v/>
      </c>
      <c r="G3371" s="34">
        <v/>
      </c>
      <c r="H3371" s="35">
        <v/>
      </c>
      <c r="I3371" s="36">
        <f>ROUND(PRODUCT(E3371:H3371),2)</f>
        <v>54.00</v>
      </c>
      <c r="J3371" s="32">
        <v/>
      </c>
      <c r="K3371" s="32">
        <f/>
        <v/>
      </c>
      <c r="L3371" s="32" t="s">
        <v/>
      </c>
      <c r="M3371" s="32" t="s">
        <v/>
      </c>
      <c r="N3371" s="32" t="s">
        <v/>
      </c>
      <!--$VAR_NUOVA_CELLA_PREZZI$-->
    </row>
    <row r="3372" spans="1:16" ht="10.5" customHeight="1" thickTop="1" thickBot="1">
      <c r="B3372" s="32" t="s">
        <v/>
      </c>
      <c r="C3372" s="23" t="s">
        <v/>
      </c>
      <c r="D3372" s="23" t="s">
        <v>19304</v>
      </c>
      <c r="E3372" s="32">
        <v>16.00</v>
      </c>
      <c r="F3372" s="33">
        <v/>
      </c>
      <c r="G3372" s="34">
        <v/>
      </c>
      <c r="H3372" s="35">
        <v/>
      </c>
      <c r="I3372" s="36">
        <f>ROUND(PRODUCT(E3372:H3372),2)</f>
        <v>16.00</v>
      </c>
      <c r="J3372" s="32">
        <v/>
      </c>
      <c r="K3372" s="32">
        <f/>
        <v/>
      </c>
      <c r="L3372" s="32" t="s">
        <v/>
      </c>
      <c r="M3372" s="32" t="s">
        <v/>
      </c>
      <c r="N3372" s="32" t="s">
        <v/>
      </c>
      <!--$VAR_NUOVA_CELLA_PREZZI$-->
    </row>
    <row r="3373" spans="1:16" ht="10.5" customHeight="1" thickTop="1" thickBot="1">
      <c r="B3373" s="32" t="s">
        <v/>
      </c>
      <c r="C3373" s="23" t="s">
        <v/>
      </c>
      <c r="D3373" s="23" t="s">
        <v>19311</v>
      </c>
      <c r="E3373" s="32">
        <v>70.00</v>
      </c>
      <c r="F3373" s="33">
        <v/>
      </c>
      <c r="G3373" s="34">
        <v/>
      </c>
      <c r="H3373" s="35">
        <v/>
      </c>
      <c r="I3373" s="36">
        <f>ROUND(PRODUCT(E3373:H3373),2)</f>
        <v>70.00</v>
      </c>
      <c r="J3373" s="32">
        <v/>
      </c>
      <c r="K3373" s="32">
        <f/>
        <v/>
      </c>
      <c r="L3373" s="32" t="s">
        <v/>
      </c>
      <c r="M3373" s="32" t="s">
        <v/>
      </c>
      <c r="N3373" s="32" t="s">
        <v/>
      </c>
      <!--$VAR_NUOVA_CELLA_PREZZI$-->
    </row>
    <row r="3374" spans="1:16" ht="10.5" customHeight="1" thickTop="1" thickBot="1">
      <c r="B3374" s="32" t="s">
        <v/>
      </c>
      <c r="C3374" s="23" t="s">
        <v/>
      </c>
      <c r="D3374" s="23" t="s">
        <v>19318</v>
      </c>
      <c r="E3374" s="32">
        <v>52.00</v>
      </c>
      <c r="F3374" s="33">
        <v/>
      </c>
      <c r="G3374" s="34">
        <v/>
      </c>
      <c r="H3374" s="35">
        <v/>
      </c>
      <c r="I3374" s="36">
        <f>ROUND(PRODUCT(E3374:H3374),2)</f>
        <v>52.00</v>
      </c>
      <c r="J3374" s="32">
        <v/>
      </c>
      <c r="K3374" s="32">
        <f/>
        <v/>
      </c>
      <c r="L3374" s="32" t="s">
        <v/>
      </c>
      <c r="M3374" s="32" t="s">
        <v/>
      </c>
      <c r="N3374" s="32" t="s">
        <v/>
      </c>
      <!--$VAR_NUOVA_CELLA_PREZZI$-->
    </row>
    <row r="3375" spans="1:16" ht="10.5" customHeight="1" thickTop="1" thickBot="1">
      <c r="B3375" s="32" t="s">
        <v/>
      </c>
      <c r="C3375" s="23" t="s">
        <v/>
      </c>
      <c r="D3375" s="23" t="s">
        <v>19325</v>
      </c>
      <c r="E3375" s="32">
        <v>60.00</v>
      </c>
      <c r="F3375" s="33">
        <v/>
      </c>
      <c r="G3375" s="34">
        <v/>
      </c>
      <c r="H3375" s="35">
        <v/>
      </c>
      <c r="I3375" s="36">
        <f>ROUND(PRODUCT(E3375:H3375),2)</f>
        <v>60.00</v>
      </c>
      <c r="J3375" s="32">
        <v/>
      </c>
      <c r="K3375" s="32">
        <f/>
        <v/>
      </c>
      <c r="L3375" s="32" t="s">
        <v/>
      </c>
      <c r="M3375" s="32" t="s">
        <v/>
      </c>
      <c r="N3375" s="32" t="s">
        <v/>
      </c>
      <!--$VAR_NUOVA_CELLA_PREZZI$-->
    </row>
    <row r="3376" spans="1:16" ht="10.5" customHeight="1" thickTop="1" thickBot="1">
      <c r="B3376" s="32" t="s">
        <v/>
      </c>
      <c r="C3376" s="23" t="s">
        <v/>
      </c>
      <c r="D3376" s="23" t="s">
        <v>19332</v>
      </c>
      <c r="E3376" s="32">
        <v>22.00</v>
      </c>
      <c r="F3376" s="33">
        <v/>
      </c>
      <c r="G3376" s="34">
        <v/>
      </c>
      <c r="H3376" s="35">
        <v/>
      </c>
      <c r="I3376" s="36">
        <f>ROUND(PRODUCT(E3376:H3376),2)</f>
        <v>22.00</v>
      </c>
      <c r="J3376" s="32">
        <v/>
      </c>
      <c r="K3376" s="32">
        <f/>
        <v/>
      </c>
      <c r="L3376" s="32" t="s">
        <v/>
      </c>
      <c r="M3376" s="32" t="s">
        <v/>
      </c>
      <c r="N3376" s="32" t="s">
        <v/>
      </c>
      <!--$VAR_NUOVA_CELLA_PREZZI$-->
    </row>
    <row r="3377" spans="1:16" ht="10.5" customHeight="1" thickTop="1" thickBot="1">
      <c r="B3377" s="32" t="s">
        <v/>
      </c>
      <c r="C3377" s="23" t="s">
        <v/>
      </c>
      <c r="D3377" s="23" t="s">
        <v>19339</v>
      </c>
      <c r="E3377" s="32">
        <v>34.00</v>
      </c>
      <c r="F3377" s="33">
        <v/>
      </c>
      <c r="G3377" s="34">
        <v/>
      </c>
      <c r="H3377" s="35">
        <v/>
      </c>
      <c r="I3377" s="36">
        <f>ROUND(PRODUCT(E3377:H3377),2)</f>
        <v>34.00</v>
      </c>
      <c r="J3377" s="32">
        <v/>
      </c>
      <c r="K3377" s="32">
        <f/>
        <v/>
      </c>
      <c r="L3377" s="32" t="s">
        <v/>
      </c>
      <c r="M3377" s="32" t="s">
        <v/>
      </c>
      <c r="N3377" s="32" t="s">
        <v/>
      </c>
      <!--$VAR_NUOVA_CELLA_PREZZI$-->
    </row>
    <row r="3378" spans="1:16" ht="10.5" customHeight="1" thickTop="1" thickBot="1">
      <c r="B3378" s="32" t="s">
        <v/>
      </c>
      <c r="C3378" s="23" t="s">
        <v/>
      </c>
      <c r="D3378" s="23" t="s">
        <v>19346</v>
      </c>
      <c r="E3378" s="32">
        <v>18.00</v>
      </c>
      <c r="F3378" s="33">
        <v/>
      </c>
      <c r="G3378" s="34">
        <v/>
      </c>
      <c r="H3378" s="35">
        <v/>
      </c>
      <c r="I3378" s="36">
        <f>ROUND(PRODUCT(E3378:H3378),2)</f>
        <v>18.00</v>
      </c>
      <c r="J3378" s="32">
        <v/>
      </c>
      <c r="K3378" s="32">
        <f/>
        <v/>
      </c>
      <c r="L3378" s="32" t="s">
        <v/>
      </c>
      <c r="M3378" s="32" t="s">
        <v/>
      </c>
      <c r="N3378" s="32" t="s">
        <v/>
      </c>
      <!--$VAR_NUOVA_CELLA_PREZZI$-->
    </row>
    <row r="3379" spans="1:16" ht="10.5" customHeight="1" thickTop="1" thickBot="1">
      <c r="B3379" s="32" t="s">
        <v/>
      </c>
      <c r="C3379" s="23" t="s">
        <v/>
      </c>
      <c r="D3379" s="23" t="s">
        <v>19353</v>
      </c>
      <c r="E3379" s="32">
        <v>26.00</v>
      </c>
      <c r="F3379" s="33">
        <v/>
      </c>
      <c r="G3379" s="34">
        <v/>
      </c>
      <c r="H3379" s="35">
        <v/>
      </c>
      <c r="I3379" s="36">
        <f>ROUND(PRODUCT(E3379:H3379),2)</f>
        <v>26.00</v>
      </c>
      <c r="J3379" s="32">
        <v/>
      </c>
      <c r="K3379" s="32">
        <f/>
        <v/>
      </c>
      <c r="L3379" s="32" t="s">
        <v/>
      </c>
      <c r="M3379" s="32" t="s">
        <v/>
      </c>
      <c r="N3379" s="32" t="s">
        <v/>
      </c>
      <!--$VAR_NUOVA_CELLA_PREZZI$-->
    </row>
    <row r="3380" spans="1:16" ht="10.5" customHeight="1" thickTop="1" thickBot="1">
      <c r="B3380" s="32" t="s">
        <v/>
      </c>
      <c r="C3380" s="23" t="s">
        <v/>
      </c>
      <c r="D3380" s="23" t="s">
        <v>19360</v>
      </c>
      <c r="E3380" s="32">
        <v>26.00</v>
      </c>
      <c r="F3380" s="33">
        <v/>
      </c>
      <c r="G3380" s="34">
        <v/>
      </c>
      <c r="H3380" s="35">
        <v/>
      </c>
      <c r="I3380" s="36">
        <f>ROUND(PRODUCT(E3380:H3380),2)</f>
        <v>26.00</v>
      </c>
      <c r="J3380" s="32">
        <v/>
      </c>
      <c r="K3380" s="32">
        <f/>
        <v/>
      </c>
      <c r="L3380" s="32" t="s">
        <v/>
      </c>
      <c r="M3380" s="32" t="s">
        <v/>
      </c>
      <c r="N3380" s="32" t="s">
        <v/>
      </c>
      <!--$VAR_NUOVA_CELLA_PREZZI$-->
    </row>
    <row r="3381" spans="1:16" ht="10.5" customHeight="1" thickTop="1" thickBot="1">
      <c r="B3381" s="32" t="s">
        <v/>
      </c>
      <c r="C3381" s="23" t="s">
        <v/>
      </c>
      <c r="D3381" s="23" t="s">
        <v>19367</v>
      </c>
      <c r="E3381" s="32">
        <v>18.00</v>
      </c>
      <c r="F3381" s="33">
        <v/>
      </c>
      <c r="G3381" s="34">
        <v/>
      </c>
      <c r="H3381" s="35">
        <v/>
      </c>
      <c r="I3381" s="36">
        <f>ROUND(PRODUCT(E3381:H3381),2)</f>
        <v>18.00</v>
      </c>
      <c r="J3381" s="32">
        <v/>
      </c>
      <c r="K3381" s="32">
        <f/>
        <v/>
      </c>
      <c r="L3381" s="32" t="s">
        <v/>
      </c>
      <c r="M3381" s="32" t="s">
        <v/>
      </c>
      <c r="N3381" s="32" t="s">
        <v/>
      </c>
      <!--$VAR_NUOVA_CELLA_PREZZI$-->
    </row>
    <row r="3382" spans="1:16" ht="10.5" customHeight="1" thickTop="1" thickBot="1">
      <c r="B3382" s="32" t="s">
        <v/>
      </c>
      <c r="C3382" s="23" t="s">
        <v/>
      </c>
      <c r="D3382" s="23" t="s">
        <v>19374</v>
      </c>
      <c r="E3382" s="32">
        <v>32.00</v>
      </c>
      <c r="F3382" s="33">
        <v/>
      </c>
      <c r="G3382" s="34">
        <v/>
      </c>
      <c r="H3382" s="35">
        <v/>
      </c>
      <c r="I3382" s="36">
        <f>ROUND(PRODUCT(E3382:H3382),2)</f>
        <v>32.00</v>
      </c>
      <c r="J3382" s="32">
        <v/>
      </c>
      <c r="K3382" s="32">
        <f/>
        <v/>
      </c>
      <c r="L3382" s="32" t="s">
        <v/>
      </c>
      <c r="M3382" s="32" t="s">
        <v/>
      </c>
      <c r="N3382" s="32" t="s">
        <v/>
      </c>
      <!--$VAR_NUOVA_CELLA_PREZZI$-->
    </row>
    <row r="3383" spans="1:16" ht="10.5" customHeight="1" thickTop="1" thickBot="1">
      <c r="B3383" s="32" t="s">
        <v/>
      </c>
      <c r="C3383" s="23" t="s">
        <v/>
      </c>
      <c r="D3383" s="23" t="s">
        <v>19381</v>
      </c>
      <c r="E3383" s="32">
        <v>12.00</v>
      </c>
      <c r="F3383" s="33">
        <v/>
      </c>
      <c r="G3383" s="34">
        <v/>
      </c>
      <c r="H3383" s="35">
        <v/>
      </c>
      <c r="I3383" s="36">
        <f>ROUND(PRODUCT(E3383:H3383),2)</f>
        <v>12.00</v>
      </c>
      <c r="J3383" s="32">
        <v/>
      </c>
      <c r="K3383" s="32">
        <f/>
        <v/>
      </c>
      <c r="L3383" s="32" t="s">
        <v/>
      </c>
      <c r="M3383" s="32" t="s">
        <v/>
      </c>
      <c r="N3383" s="32" t="s">
        <v/>
      </c>
      <!--$VAR_NUOVA_CELLA_PREZZI$-->
    </row>
    <row r="3384" spans="1:16" ht="10.5" customHeight="1" thickTop="1" thickBot="1">
      <c r="B3384" s="32" t="s">
        <v/>
      </c>
      <c r="C3384" s="23" t="s">
        <v/>
      </c>
      <c r="D3384" s="23" t="s">
        <v>19388</v>
      </c>
      <c r="E3384" s="32">
        <v>26.00</v>
      </c>
      <c r="F3384" s="33">
        <v/>
      </c>
      <c r="G3384" s="34">
        <v/>
      </c>
      <c r="H3384" s="35">
        <v/>
      </c>
      <c r="I3384" s="36">
        <f>ROUND(PRODUCT(E3384:H3384),2)</f>
        <v>26.00</v>
      </c>
      <c r="J3384" s="32">
        <v/>
      </c>
      <c r="K3384" s="32">
        <f/>
        <v/>
      </c>
      <c r="L3384" s="32" t="s">
        <v/>
      </c>
      <c r="M3384" s="32" t="s">
        <v/>
      </c>
      <c r="N3384" s="32" t="s">
        <v/>
      </c>
      <!--$VAR_NUOVA_CELLA_PREZZI$-->
    </row>
    <row r="3385" spans="1:16" ht="10.5" customHeight="1" thickTop="1" thickBot="1">
      <c r="B3385" s="32" t="s">
        <v/>
      </c>
      <c r="C3385" s="23" t="s">
        <v/>
      </c>
      <c r="D3385" s="23" t="s">
        <v>19395</v>
      </c>
      <c r="E3385" s="32">
        <v>10.00</v>
      </c>
      <c r="F3385" s="33">
        <v/>
      </c>
      <c r="G3385" s="34">
        <v/>
      </c>
      <c r="H3385" s="35">
        <v/>
      </c>
      <c r="I3385" s="36">
        <f>ROUND(PRODUCT(E3385:H3385),2)</f>
        <v>10.00</v>
      </c>
      <c r="J3385" s="32">
        <v/>
      </c>
      <c r="K3385" s="32">
        <f/>
        <v/>
      </c>
      <c r="L3385" s="32" t="s">
        <v/>
      </c>
      <c r="M3385" s="32" t="s">
        <v/>
      </c>
      <c r="N3385" s="32" t="s">
        <v/>
      </c>
      <!--$VAR_NUOVA_CELLA_PREZZI$-->
    </row>
    <row r="3386" spans="1:16" ht="10.5" customHeight="1" thickTop="1" thickBot="1">
      <c r="B3386" s="32" t="s">
        <v/>
      </c>
      <c r="C3386" s="23" t="s">
        <v/>
      </c>
      <c r="D3386" s="23" t="s">
        <v>19402</v>
      </c>
      <c r="E3386" s="32">
        <v>12.00</v>
      </c>
      <c r="F3386" s="33">
        <v/>
      </c>
      <c r="G3386" s="34">
        <v/>
      </c>
      <c r="H3386" s="35">
        <v/>
      </c>
      <c r="I3386" s="36">
        <f>ROUND(PRODUCT(E3386:H3386),2)</f>
        <v>12.00</v>
      </c>
      <c r="J3386" s="32">
        <v/>
      </c>
      <c r="K3386" s="32">
        <f/>
        <v/>
      </c>
      <c r="L3386" s="32" t="s">
        <v/>
      </c>
      <c r="M3386" s="32" t="s">
        <v/>
      </c>
      <c r="N3386" s="32" t="s">
        <v/>
      </c>
      <!--$VAR_NUOVA_CELLA_PREZZI$-->
    </row>
    <row r="3387" spans="1:16" ht="10.5" customHeight="1" thickTop="1" thickBot="1">
      <c r="B3387" s="32" t="s">
        <v/>
      </c>
      <c r="C3387" s="23" t="s">
        <v/>
      </c>
      <c r="D3387" s="23" t="s">
        <v>19409</v>
      </c>
      <c r="E3387" s="32">
        <v>26.00</v>
      </c>
      <c r="F3387" s="33">
        <v/>
      </c>
      <c r="G3387" s="34">
        <v/>
      </c>
      <c r="H3387" s="35">
        <v/>
      </c>
      <c r="I3387" s="36">
        <f>ROUND(PRODUCT(E3387:H3387),2)</f>
        <v>26.00</v>
      </c>
      <c r="J3387" s="32">
        <v/>
      </c>
      <c r="K3387" s="32">
        <f/>
        <v/>
      </c>
      <c r="L3387" s="32" t="s">
        <v/>
      </c>
      <c r="M3387" s="32" t="s">
        <v/>
      </c>
      <c r="N3387" s="32" t="s">
        <v/>
      </c>
      <!--$VAR_NUOVA_CELLA_PREZZI$-->
    </row>
    <row r="3388" spans="1:16" ht="10.5" customHeight="1" thickTop="1" thickBot="1">
      <c r="B3388" s="32" t="s">
        <v/>
      </c>
      <c r="C3388" s="23" t="s">
        <v/>
      </c>
      <c r="D3388" s="23" t="s">
        <v>19416</v>
      </c>
      <c r="E3388" s="32">
        <v>12.00</v>
      </c>
      <c r="F3388" s="33">
        <v/>
      </c>
      <c r="G3388" s="34">
        <v/>
      </c>
      <c r="H3388" s="35">
        <v/>
      </c>
      <c r="I3388" s="36">
        <f>ROUND(PRODUCT(E3388:H3388),2)</f>
        <v>12.00</v>
      </c>
      <c r="J3388" s="32">
        <v/>
      </c>
      <c r="K3388" s="32">
        <f/>
        <v/>
      </c>
      <c r="L3388" s="32" t="s">
        <v/>
      </c>
      <c r="M3388" s="32" t="s">
        <v/>
      </c>
      <c r="N3388" s="32" t="s">
        <v/>
      </c>
      <!--$VAR_NUOVA_CELLA_PREZZI$-->
    </row>
    <row r="3389" spans="1:16" ht="10.5" customHeight="1" thickTop="1" thickBot="1">
      <c r="B3389" s="32" t="s">
        <v/>
      </c>
      <c r="C3389" s="23" t="s">
        <v/>
      </c>
      <c r="D3389" s="23" t="s">
        <v>19423</v>
      </c>
      <c r="E3389" s="32">
        <v>46.00</v>
      </c>
      <c r="F3389" s="33">
        <v/>
      </c>
      <c r="G3389" s="34">
        <v/>
      </c>
      <c r="H3389" s="35">
        <v/>
      </c>
      <c r="I3389" s="36">
        <f>ROUND(PRODUCT(E3389:H3389),2)</f>
        <v>46.00</v>
      </c>
      <c r="J3389" s="32">
        <v/>
      </c>
      <c r="K3389" s="32">
        <f/>
        <v/>
      </c>
      <c r="L3389" s="32" t="s">
        <v/>
      </c>
      <c r="M3389" s="32" t="s">
        <v/>
      </c>
      <c r="N3389" s="32" t="s">
        <v/>
      </c>
      <!--$VAR_NUOVA_CELLA_PREZZI$-->
    </row>
    <row r="3390" spans="1:16" ht="10.5" customHeight="1" thickTop="1" thickBot="1">
      <c r="B3390" s="32" t="s">
        <v/>
      </c>
      <c r="C3390" s="23" t="s">
        <v/>
      </c>
      <c r="D3390" s="23" t="s">
        <v>19430</v>
      </c>
      <c r="E3390" s="32">
        <v>50.00</v>
      </c>
      <c r="F3390" s="33">
        <v/>
      </c>
      <c r="G3390" s="34">
        <v/>
      </c>
      <c r="H3390" s="35">
        <v/>
      </c>
      <c r="I3390" s="36">
        <f>ROUND(PRODUCT(E3390:H3390),2)</f>
        <v>50.00</v>
      </c>
      <c r="J3390" s="32">
        <v/>
      </c>
      <c r="K3390" s="32">
        <f/>
        <v/>
      </c>
      <c r="L3390" s="32" t="s">
        <v/>
      </c>
      <c r="M3390" s="32" t="s">
        <v/>
      </c>
      <c r="N3390" s="32" t="s">
        <v/>
      </c>
      <!--$VAR_NUOVA_CELLA_PREZZI$-->
    </row>
    <row r="3391" spans="1:16" ht="10.5" customHeight="1" thickTop="1" thickBot="1">
      <c r="B3391" s="32" t="s">
        <v/>
      </c>
      <c r="C3391" s="23" t="s">
        <v/>
      </c>
      <c r="D3391" s="23" t="s">
        <v>19437</v>
      </c>
      <c r="E3391" s="32">
        <v>58.00</v>
      </c>
      <c r="F3391" s="33">
        <v/>
      </c>
      <c r="G3391" s="34">
        <v/>
      </c>
      <c r="H3391" s="35">
        <v/>
      </c>
      <c r="I3391" s="36">
        <f>ROUND(PRODUCT(E3391:H3391),2)</f>
        <v>58.00</v>
      </c>
      <c r="J3391" s="32">
        <v/>
      </c>
      <c r="K3391" s="32">
        <f/>
        <v/>
      </c>
      <c r="L3391" s="32" t="s">
        <v/>
      </c>
      <c r="M3391" s="32" t="s">
        <v/>
      </c>
      <c r="N3391" s="32" t="s">
        <v/>
      </c>
      <!--$VAR_NUOVA_CELLA_PREZZI$-->
    </row>
    <row r="3392" spans="1:16" ht="10.5" customHeight="1" thickTop="1" thickBot="1">
      <c r="B3392" s="32" t="s">
        <v/>
      </c>
      <c r="C3392" s="23" t="s">
        <v/>
      </c>
      <c r="D3392" s="32" t="s">
        <v/>
      </c>
      <c r="E3392" s="32">
        <v/>
      </c>
      <c r="F3392" s="33">
        <v/>
      </c>
      <c r="G3392" s="34">
        <v/>
      </c>
      <c r="H3392" s="35">
        <v/>
      </c>
      <c r="I3392" s="36">
        <f/>
        <v/>
      </c>
      <c r="J3392" s="32">
        <v/>
      </c>
      <c r="K3392" s="32">
        <f/>
        <v/>
      </c>
      <c r="L3392" s="32" t="s">
        <v/>
      </c>
      <c r="M3392" s="32" t="s">
        <v/>
      </c>
      <c r="N3392" s="32" t="s">
        <v>19444</v>
      </c>
      <!--$VAR_NUOVA_CELLA_PREZZI$-->
    </row>
    <row r="3393" spans="1:16" ht="10.5" customHeight="1" thickTop="1" thickBot="1">
      <c r="B3393" s="32" t="s">
        <v/>
      </c>
      <c r="C3393" s="23" t="s">
        <v/>
      </c>
      <c r="D3393" s="32" t="s">
        <v>19445</v>
      </c>
      <c r="E3393" s="32">
        <v/>
      </c>
      <c r="F3393" s="33">
        <v/>
      </c>
      <c r="G3393" s="34">
        <v/>
      </c>
      <c r="H3393" s="35">
        <v/>
      </c>
      <c r="I3393" s="36">
        <f>ROUND(SUM(I3260:I3392),2)</f>
        <v>4334.00</v>
      </c>
      <c r="J3393" s="32">
        <v>22.61</v>
      </c>
      <c r="K3393" s="32">
        <f>ROUND(PRODUCT(I3393:J3393),2)</f>
        <v>97991.74</v>
      </c>
      <c r="L3393" s="32" t="s">
        <v/>
      </c>
      <c r="M3393" s="32" t="s">
        <v/>
      </c>
      <c r="N3393" s="32" t="s">
        <v/>
      </c>
      <!--$VAR_NUOVA_CELLA_PREZZI$-->
    </row>
    <row r="3394" spans="1:16" ht="10.5" customHeight="1" thickTop="1" thickBot="1">
      <c r="B3394" s="32" t="s">
        <v/>
      </c>
      <c r="C3394" s="23" t="s">
        <v/>
      </c>
      <c r="D3394" s="32" t="s">
        <v>19451</v>
      </c>
      <c r="E3394" s="32">
        <v/>
      </c>
      <c r="F3394" s="33">
        <v/>
      </c>
      <c r="G3394" s="34">
        <v/>
      </c>
      <c r="H3394" s="35">
        <v/>
      </c>
      <c r="I3394" s="36">
        <f/>
        <v/>
      </c>
      <c r="J3394" s="32">
        <v/>
      </c>
      <c r="K3394" s="32">
        <f/>
        <v/>
      </c>
      <c r="L3394" s="32" t="s">
        <v/>
      </c>
      <c r="M3394" s="32" t="s">
        <v/>
      </c>
      <c r="N3394" s="32" t="s">
        <v/>
      </c>
      <!--$VAR_NUOVA_CELLA_PREZZI$-->
    </row>
    <row r="3395" spans="1:16" ht="113.166666666667" customHeight="1" thickTop="1" thickBot="1">
      <c r="B3395" s="32" t="s">
        <v>19452</v>
      </c>
      <c r="C3395" s="23" t="s">
        <v>19453</v>
      </c>
      <c r="D3395" s="62" t="s">
        <v>19454</v>
      </c>
      <c r="E3395" s="32">
        <v/>
      </c>
      <c r="F3395" s="33">
        <v/>
      </c>
      <c r="G3395" s="34">
        <v/>
      </c>
      <c r="H3395" s="35">
        <v/>
      </c>
      <c r="I3395" s="36">
        <f/>
        <v/>
      </c>
      <c r="J3395" s="32">
        <v/>
      </c>
      <c r="K3395" s="32">
        <f/>
        <v/>
      </c>
      <c r="L3395" s="32" t="s">
        <v/>
      </c>
      <c r="M3395" s="32" t="s">
        <v/>
      </c>
      <c r="N3395" s="32" t="s">
        <v/>
      </c>
      <!--$VAR_NUOVA_CELLA_PREZZI$-->
    </row>
    <row r="3396" spans="1:16" ht="10.5" customHeight="1" thickTop="1" thickBot="1">
      <c r="B3396" s="32" t="s">
        <v/>
      </c>
      <c r="C3396" s="23" t="s">
        <v/>
      </c>
      <c r="D3396" s="23" t="s">
        <v>19455</v>
      </c>
      <c r="E3396" s="32">
        <v/>
      </c>
      <c r="F3396" s="33">
        <v/>
      </c>
      <c r="G3396" s="34">
        <v/>
      </c>
      <c r="H3396" s="35">
        <v/>
      </c>
      <c r="I3396" s="36">
        <f/>
        <v/>
      </c>
      <c r="J3396" s="32">
        <v/>
      </c>
      <c r="K3396" s="32">
        <f/>
        <v/>
      </c>
      <c r="L3396" s="32" t="s">
        <v/>
      </c>
      <c r="M3396" s="32" t="s">
        <v/>
      </c>
      <c r="N3396" s="32" t="s">
        <v/>
      </c>
      <!--$VAR_NUOVA_CELLA_PREZZI$-->
    </row>
    <row r="3397" spans="1:16" ht="10.5" customHeight="1" thickTop="1" thickBot="1">
      <c r="B3397" s="32" t="s">
        <v/>
      </c>
      <c r="C3397" s="23" t="s">
        <v/>
      </c>
      <c r="D3397" s="23" t="s">
        <v>19456</v>
      </c>
      <c r="E3397" s="32">
        <v/>
      </c>
      <c r="F3397" s="33">
        <v/>
      </c>
      <c r="G3397" s="34">
        <v/>
      </c>
      <c r="H3397" s="35">
        <v>0</v>
      </c>
      <c r="I3397" s="36">
        <f>ROUND(PRODUCT(E3397:H3397),2)</f>
        <v>0.00</v>
      </c>
      <c r="J3397" s="32">
        <v/>
      </c>
      <c r="K3397" s="32">
        <f/>
        <v/>
      </c>
      <c r="L3397" s="32" t="s">
        <v/>
      </c>
      <c r="M3397" s="32" t="s">
        <v/>
      </c>
      <c r="N3397" s="32" t="s">
        <v/>
      </c>
      <!--$VAR_NUOVA_CELLA_PREZZI$-->
    </row>
    <row r="3398" spans="1:16" ht="10.5" customHeight="1" thickTop="1" thickBot="1">
      <c r="B3398" s="32" t="s">
        <v/>
      </c>
      <c r="C3398" s="23" t="s">
        <v/>
      </c>
      <c r="D3398" s="23" t="s">
        <v>19463</v>
      </c>
      <c r="E3398" s="32">
        <v/>
      </c>
      <c r="F3398" s="33">
        <v/>
      </c>
      <c r="G3398" s="34">
        <v/>
      </c>
      <c r="H3398" s="35">
        <v>0</v>
      </c>
      <c r="I3398" s="36">
        <f>ROUND(PRODUCT(E3398:H3398),2)</f>
        <v>0.00</v>
      </c>
      <c r="J3398" s="32">
        <v/>
      </c>
      <c r="K3398" s="32">
        <f/>
        <v/>
      </c>
      <c r="L3398" s="32" t="s">
        <v/>
      </c>
      <c r="M3398" s="32" t="s">
        <v/>
      </c>
      <c r="N3398" s="32" t="s">
        <v/>
      </c>
      <!--$VAR_NUOVA_CELLA_PREZZI$-->
    </row>
    <row r="3399" spans="1:16" ht="10.5" customHeight="1" thickTop="1" thickBot="1">
      <c r="B3399" s="32" t="s">
        <v/>
      </c>
      <c r="C3399" s="23" t="s">
        <v/>
      </c>
      <c r="D3399" s="23" t="s">
        <v>19470</v>
      </c>
      <c r="E3399" s="32">
        <v/>
      </c>
      <c r="F3399" s="33">
        <v>5.30</v>
      </c>
      <c r="G3399" s="34">
        <v/>
      </c>
      <c r="H3399" s="35">
        <v/>
      </c>
      <c r="I3399" s="36">
        <f>ROUND(PRODUCT(E3399:H3399),2)</f>
        <v>5.30</v>
      </c>
      <c r="J3399" s="32">
        <v/>
      </c>
      <c r="K3399" s="32">
        <f/>
        <v/>
      </c>
      <c r="L3399" s="32" t="s">
        <v/>
      </c>
      <c r="M3399" s="32" t="s">
        <v/>
      </c>
      <c r="N3399" s="32" t="s">
        <v/>
      </c>
      <!--$VAR_NUOVA_CELLA_PREZZI$-->
    </row>
    <row r="3400" spans="1:16" ht="10.5" customHeight="1" thickTop="1" thickBot="1">
      <c r="B3400" s="32" t="s">
        <v/>
      </c>
      <c r="C3400" s="23" t="s">
        <v/>
      </c>
      <c r="D3400" s="23" t="s">
        <v>19477</v>
      </c>
      <c r="E3400" s="32">
        <v/>
      </c>
      <c r="F3400" s="33">
        <v>2.29</v>
      </c>
      <c r="G3400" s="34">
        <v/>
      </c>
      <c r="H3400" s="35">
        <v/>
      </c>
      <c r="I3400" s="36">
        <f>ROUND(PRODUCT(E3400:H3400),2)</f>
        <v>2.29</v>
      </c>
      <c r="J3400" s="32">
        <v/>
      </c>
      <c r="K3400" s="32">
        <f/>
        <v/>
      </c>
      <c r="L3400" s="32" t="s">
        <v/>
      </c>
      <c r="M3400" s="32" t="s">
        <v/>
      </c>
      <c r="N3400" s="32" t="s">
        <v/>
      </c>
      <!--$VAR_NUOVA_CELLA_PREZZI$-->
    </row>
    <row r="3401" spans="1:16" ht="10.5" customHeight="1" thickTop="1" thickBot="1">
      <c r="B3401" s="32" t="s">
        <v/>
      </c>
      <c r="C3401" s="23" t="s">
        <v/>
      </c>
      <c r="D3401" s="23" t="s">
        <v>19484</v>
      </c>
      <c r="E3401" s="32">
        <v/>
      </c>
      <c r="F3401" s="33">
        <v>1.83</v>
      </c>
      <c r="G3401" s="34">
        <v/>
      </c>
      <c r="H3401" s="35">
        <v/>
      </c>
      <c r="I3401" s="36">
        <f>ROUND(PRODUCT(E3401:H3401),2)</f>
        <v>1.83</v>
      </c>
      <c r="J3401" s="32">
        <v/>
      </c>
      <c r="K3401" s="32">
        <f/>
        <v/>
      </c>
      <c r="L3401" s="32" t="s">
        <v/>
      </c>
      <c r="M3401" s="32" t="s">
        <v/>
      </c>
      <c r="N3401" s="32" t="s">
        <v/>
      </c>
      <!--$VAR_NUOVA_CELLA_PREZZI$-->
    </row>
    <row r="3402" spans="1:16" ht="10.5" customHeight="1" thickTop="1" thickBot="1">
      <c r="B3402" s="32" t="s">
        <v/>
      </c>
      <c r="C3402" s="23" t="s">
        <v/>
      </c>
      <c r="D3402" s="23" t="s">
        <v>19491</v>
      </c>
      <c r="E3402" s="32">
        <v/>
      </c>
      <c r="F3402" s="33">
        <v>3.19</v>
      </c>
      <c r="G3402" s="34">
        <v/>
      </c>
      <c r="H3402" s="35">
        <v/>
      </c>
      <c r="I3402" s="36">
        <f>ROUND(PRODUCT(E3402:H3402),2)</f>
        <v>3.19</v>
      </c>
      <c r="J3402" s="32">
        <v/>
      </c>
      <c r="K3402" s="32">
        <f/>
        <v/>
      </c>
      <c r="L3402" s="32" t="s">
        <v/>
      </c>
      <c r="M3402" s="32" t="s">
        <v/>
      </c>
      <c r="N3402" s="32" t="s">
        <v/>
      </c>
      <!--$VAR_NUOVA_CELLA_PREZZI$-->
    </row>
    <row r="3403" spans="1:16" ht="10.5" customHeight="1" thickTop="1" thickBot="1">
      <c r="B3403" s="32" t="s">
        <v/>
      </c>
      <c r="C3403" s="23" t="s">
        <v/>
      </c>
      <c r="D3403" s="23" t="s">
        <v>19498</v>
      </c>
      <c r="E3403" s="32">
        <v/>
      </c>
      <c r="F3403" s="33">
        <v>2.58</v>
      </c>
      <c r="G3403" s="34">
        <v/>
      </c>
      <c r="H3403" s="35">
        <v/>
      </c>
      <c r="I3403" s="36">
        <f>ROUND(PRODUCT(E3403:H3403),2)</f>
        <v>2.58</v>
      </c>
      <c r="J3403" s="32">
        <v/>
      </c>
      <c r="K3403" s="32">
        <f/>
        <v/>
      </c>
      <c r="L3403" s="32" t="s">
        <v/>
      </c>
      <c r="M3403" s="32" t="s">
        <v/>
      </c>
      <c r="N3403" s="32" t="s">
        <v/>
      </c>
      <!--$VAR_NUOVA_CELLA_PREZZI$-->
    </row>
    <row r="3404" spans="1:16" ht="10.5" customHeight="1" thickTop="1" thickBot="1">
      <c r="B3404" s="32" t="s">
        <v/>
      </c>
      <c r="C3404" s="23" t="s">
        <v/>
      </c>
      <c r="D3404" s="23" t="s">
        <v>19505</v>
      </c>
      <c r="E3404" s="32">
        <v/>
      </c>
      <c r="F3404" s="33">
        <v>5.06</v>
      </c>
      <c r="G3404" s="34">
        <v/>
      </c>
      <c r="H3404" s="35">
        <v/>
      </c>
      <c r="I3404" s="36">
        <f>ROUND(PRODUCT(E3404:H3404),2)</f>
        <v>5.06</v>
      </c>
      <c r="J3404" s="32">
        <v/>
      </c>
      <c r="K3404" s="32">
        <f/>
        <v/>
      </c>
      <c r="L3404" s="32" t="s">
        <v/>
      </c>
      <c r="M3404" s="32" t="s">
        <v/>
      </c>
      <c r="N3404" s="32" t="s">
        <v/>
      </c>
      <!--$VAR_NUOVA_CELLA_PREZZI$-->
    </row>
    <row r="3405" spans="1:16" ht="10.5" customHeight="1" thickTop="1" thickBot="1">
      <c r="B3405" s="32" t="s">
        <v/>
      </c>
      <c r="C3405" s="23" t="s">
        <v/>
      </c>
      <c r="D3405" s="23" t="s">
        <v>19512</v>
      </c>
      <c r="E3405" s="32">
        <v/>
      </c>
      <c r="F3405" s="33">
        <v>1.38</v>
      </c>
      <c r="G3405" s="34">
        <v/>
      </c>
      <c r="H3405" s="35">
        <v/>
      </c>
      <c r="I3405" s="36">
        <f>ROUND(PRODUCT(E3405:H3405),2)</f>
        <v>1.38</v>
      </c>
      <c r="J3405" s="32">
        <v/>
      </c>
      <c r="K3405" s="32">
        <f/>
        <v/>
      </c>
      <c r="L3405" s="32" t="s">
        <v/>
      </c>
      <c r="M3405" s="32" t="s">
        <v/>
      </c>
      <c r="N3405" s="32" t="s">
        <v/>
      </c>
      <!--$VAR_NUOVA_CELLA_PREZZI$-->
    </row>
    <row r="3406" spans="1:16" ht="10.5" customHeight="1" thickTop="1" thickBot="1">
      <c r="B3406" s="32" t="s">
        <v/>
      </c>
      <c r="C3406" s="23" t="s">
        <v/>
      </c>
      <c r="D3406" s="23" t="s">
        <v>19519</v>
      </c>
      <c r="E3406" s="32">
        <v/>
      </c>
      <c r="F3406" s="33">
        <v>4.24</v>
      </c>
      <c r="G3406" s="34">
        <v/>
      </c>
      <c r="H3406" s="35">
        <v/>
      </c>
      <c r="I3406" s="36">
        <f>ROUND(PRODUCT(E3406:H3406),2)</f>
        <v>4.24</v>
      </c>
      <c r="J3406" s="32">
        <v/>
      </c>
      <c r="K3406" s="32">
        <f/>
        <v/>
      </c>
      <c r="L3406" s="32" t="s">
        <v/>
      </c>
      <c r="M3406" s="32" t="s">
        <v/>
      </c>
      <c r="N3406" s="32" t="s">
        <v/>
      </c>
      <!--$VAR_NUOVA_CELLA_PREZZI$-->
    </row>
    <row r="3407" spans="1:16" ht="10.5" customHeight="1" thickTop="1" thickBot="1">
      <c r="B3407" s="32" t="s">
        <v/>
      </c>
      <c r="C3407" s="23" t="s">
        <v/>
      </c>
      <c r="D3407" s="23" t="s">
        <v>19526</v>
      </c>
      <c r="E3407" s="32">
        <v/>
      </c>
      <c r="F3407" s="33">
        <v>1.30</v>
      </c>
      <c r="G3407" s="34">
        <v/>
      </c>
      <c r="H3407" s="35">
        <v/>
      </c>
      <c r="I3407" s="36">
        <f>ROUND(PRODUCT(E3407:H3407),2)</f>
        <v>1.30</v>
      </c>
      <c r="J3407" s="32">
        <v/>
      </c>
      <c r="K3407" s="32">
        <f/>
        <v/>
      </c>
      <c r="L3407" s="32" t="s">
        <v/>
      </c>
      <c r="M3407" s="32" t="s">
        <v/>
      </c>
      <c r="N3407" s="32" t="s">
        <v/>
      </c>
      <!--$VAR_NUOVA_CELLA_PREZZI$-->
    </row>
    <row r="3408" spans="1:16" ht="10.5" customHeight="1" thickTop="1" thickBot="1">
      <c r="B3408" s="32" t="s">
        <v/>
      </c>
      <c r="C3408" s="23" t="s">
        <v/>
      </c>
      <c r="D3408" s="23" t="s">
        <v>19533</v>
      </c>
      <c r="E3408" s="32">
        <v/>
      </c>
      <c r="F3408" s="33">
        <v>3.77</v>
      </c>
      <c r="G3408" s="34">
        <v/>
      </c>
      <c r="H3408" s="35">
        <v/>
      </c>
      <c r="I3408" s="36">
        <f>ROUND(PRODUCT(E3408:H3408),2)</f>
        <v>3.77</v>
      </c>
      <c r="J3408" s="32">
        <v/>
      </c>
      <c r="K3408" s="32">
        <f/>
        <v/>
      </c>
      <c r="L3408" s="32" t="s">
        <v/>
      </c>
      <c r="M3408" s="32" t="s">
        <v/>
      </c>
      <c r="N3408" s="32" t="s">
        <v/>
      </c>
      <!--$VAR_NUOVA_CELLA_PREZZI$-->
    </row>
    <row r="3409" spans="1:16" ht="10.5" customHeight="1" thickTop="1" thickBot="1">
      <c r="B3409" s="32" t="s">
        <v/>
      </c>
      <c r="C3409" s="23" t="s">
        <v/>
      </c>
      <c r="D3409" s="23" t="s">
        <v>19540</v>
      </c>
      <c r="E3409" s="32">
        <v/>
      </c>
      <c r="F3409" s="33">
        <v>1.41</v>
      </c>
      <c r="G3409" s="34">
        <v/>
      </c>
      <c r="H3409" s="35">
        <v/>
      </c>
      <c r="I3409" s="36">
        <f>ROUND(PRODUCT(E3409:H3409),2)</f>
        <v>1.41</v>
      </c>
      <c r="J3409" s="32">
        <v/>
      </c>
      <c r="K3409" s="32">
        <f/>
        <v/>
      </c>
      <c r="L3409" s="32" t="s">
        <v/>
      </c>
      <c r="M3409" s="32" t="s">
        <v/>
      </c>
      <c r="N3409" s="32" t="s">
        <v/>
      </c>
      <!--$VAR_NUOVA_CELLA_PREZZI$-->
    </row>
    <row r="3410" spans="1:16" ht="10.5" customHeight="1" thickTop="1" thickBot="1">
      <c r="B3410" s="32" t="s">
        <v/>
      </c>
      <c r="C3410" s="23" t="s">
        <v/>
      </c>
      <c r="D3410" s="23" t="s">
        <v>19547</v>
      </c>
      <c r="E3410" s="32">
        <v/>
      </c>
      <c r="F3410" s="33">
        <v>5.10</v>
      </c>
      <c r="G3410" s="34">
        <v/>
      </c>
      <c r="H3410" s="35">
        <v/>
      </c>
      <c r="I3410" s="36">
        <f>ROUND(PRODUCT(E3410:H3410),2)</f>
        <v>5.10</v>
      </c>
      <c r="J3410" s="32">
        <v/>
      </c>
      <c r="K3410" s="32">
        <f/>
        <v/>
      </c>
      <c r="L3410" s="32" t="s">
        <v/>
      </c>
      <c r="M3410" s="32" t="s">
        <v/>
      </c>
      <c r="N3410" s="32" t="s">
        <v/>
      </c>
      <!--$VAR_NUOVA_CELLA_PREZZI$-->
    </row>
    <row r="3411" spans="1:16" ht="10.5" customHeight="1" thickTop="1" thickBot="1">
      <c r="B3411" s="32" t="s">
        <v/>
      </c>
      <c r="C3411" s="23" t="s">
        <v/>
      </c>
      <c r="D3411" s="23" t="s">
        <v>19554</v>
      </c>
      <c r="E3411" s="32">
        <v/>
      </c>
      <c r="F3411" s="33">
        <v>4.56</v>
      </c>
      <c r="G3411" s="34">
        <v/>
      </c>
      <c r="H3411" s="35">
        <v/>
      </c>
      <c r="I3411" s="36">
        <f>ROUND(PRODUCT(E3411:H3411),2)</f>
        <v>4.56</v>
      </c>
      <c r="J3411" s="32">
        <v/>
      </c>
      <c r="K3411" s="32">
        <f/>
        <v/>
      </c>
      <c r="L3411" s="32" t="s">
        <v/>
      </c>
      <c r="M3411" s="32" t="s">
        <v/>
      </c>
      <c r="N3411" s="32" t="s">
        <v/>
      </c>
      <!--$VAR_NUOVA_CELLA_PREZZI$-->
    </row>
    <row r="3412" spans="1:16" ht="10.5" customHeight="1" thickTop="1" thickBot="1">
      <c r="B3412" s="32" t="s">
        <v/>
      </c>
      <c r="C3412" s="23" t="s">
        <v/>
      </c>
      <c r="D3412" s="23" t="s">
        <v>19561</v>
      </c>
      <c r="E3412" s="32">
        <v/>
      </c>
      <c r="F3412" s="33">
        <v>1.39</v>
      </c>
      <c r="G3412" s="34">
        <v/>
      </c>
      <c r="H3412" s="35">
        <v/>
      </c>
      <c r="I3412" s="36">
        <f>ROUND(PRODUCT(E3412:H3412),2)</f>
        <v>1.39</v>
      </c>
      <c r="J3412" s="32">
        <v/>
      </c>
      <c r="K3412" s="32">
        <f/>
        <v/>
      </c>
      <c r="L3412" s="32" t="s">
        <v/>
      </c>
      <c r="M3412" s="32" t="s">
        <v/>
      </c>
      <c r="N3412" s="32" t="s">
        <v/>
      </c>
      <!--$VAR_NUOVA_CELLA_PREZZI$-->
    </row>
    <row r="3413" spans="1:16" ht="10.5" customHeight="1" thickTop="1" thickBot="1">
      <c r="B3413" s="32" t="s">
        <v/>
      </c>
      <c r="C3413" s="23" t="s">
        <v/>
      </c>
      <c r="D3413" s="23" t="s">
        <v>19568</v>
      </c>
      <c r="E3413" s="32">
        <v/>
      </c>
      <c r="F3413" s="33">
        <v>3.72</v>
      </c>
      <c r="G3413" s="34">
        <v/>
      </c>
      <c r="H3413" s="35">
        <v/>
      </c>
      <c r="I3413" s="36">
        <f>ROUND(PRODUCT(E3413:H3413),2)</f>
        <v>3.72</v>
      </c>
      <c r="J3413" s="32">
        <v/>
      </c>
      <c r="K3413" s="32">
        <f/>
        <v/>
      </c>
      <c r="L3413" s="32" t="s">
        <v/>
      </c>
      <c r="M3413" s="32" t="s">
        <v/>
      </c>
      <c r="N3413" s="32" t="s">
        <v/>
      </c>
      <!--$VAR_NUOVA_CELLA_PREZZI$-->
    </row>
    <row r="3414" spans="1:16" ht="10.5" customHeight="1" thickTop="1" thickBot="1">
      <c r="B3414" s="32" t="s">
        <v/>
      </c>
      <c r="C3414" s="23" t="s">
        <v/>
      </c>
      <c r="D3414" s="23" t="s">
        <v>19575</v>
      </c>
      <c r="E3414" s="32">
        <v/>
      </c>
      <c r="F3414" s="33">
        <v>1.44</v>
      </c>
      <c r="G3414" s="34">
        <v/>
      </c>
      <c r="H3414" s="35">
        <v/>
      </c>
      <c r="I3414" s="36">
        <f>ROUND(PRODUCT(E3414:H3414),2)</f>
        <v>1.44</v>
      </c>
      <c r="J3414" s="32">
        <v/>
      </c>
      <c r="K3414" s="32">
        <f/>
        <v/>
      </c>
      <c r="L3414" s="32" t="s">
        <v/>
      </c>
      <c r="M3414" s="32" t="s">
        <v/>
      </c>
      <c r="N3414" s="32" t="s">
        <v/>
      </c>
      <!--$VAR_NUOVA_CELLA_PREZZI$-->
    </row>
    <row r="3415" spans="1:16" ht="10.5" customHeight="1" thickTop="1" thickBot="1">
      <c r="B3415" s="32" t="s">
        <v/>
      </c>
      <c r="C3415" s="23" t="s">
        <v/>
      </c>
      <c r="D3415" s="23" t="s">
        <v>19582</v>
      </c>
      <c r="E3415" s="32">
        <v/>
      </c>
      <c r="F3415" s="33">
        <v>3.36</v>
      </c>
      <c r="G3415" s="34">
        <v/>
      </c>
      <c r="H3415" s="35">
        <v/>
      </c>
      <c r="I3415" s="36">
        <f>ROUND(PRODUCT(E3415:H3415),2)</f>
        <v>3.36</v>
      </c>
      <c r="J3415" s="32">
        <v/>
      </c>
      <c r="K3415" s="32">
        <f/>
        <v/>
      </c>
      <c r="L3415" s="32" t="s">
        <v/>
      </c>
      <c r="M3415" s="32" t="s">
        <v/>
      </c>
      <c r="N3415" s="32" t="s">
        <v/>
      </c>
      <!--$VAR_NUOVA_CELLA_PREZZI$-->
    </row>
    <row r="3416" spans="1:16" ht="10.5" customHeight="1" thickTop="1" thickBot="1">
      <c r="B3416" s="32" t="s">
        <v/>
      </c>
      <c r="C3416" s="23" t="s">
        <v/>
      </c>
      <c r="D3416" s="23" t="s">
        <v>19589</v>
      </c>
      <c r="E3416" s="32">
        <v/>
      </c>
      <c r="F3416" s="33">
        <v>1.31</v>
      </c>
      <c r="G3416" s="34">
        <v/>
      </c>
      <c r="H3416" s="35">
        <v/>
      </c>
      <c r="I3416" s="36">
        <f>ROUND(PRODUCT(E3416:H3416),2)</f>
        <v>1.31</v>
      </c>
      <c r="J3416" s="32">
        <v/>
      </c>
      <c r="K3416" s="32">
        <f/>
        <v/>
      </c>
      <c r="L3416" s="32" t="s">
        <v/>
      </c>
      <c r="M3416" s="32" t="s">
        <v/>
      </c>
      <c r="N3416" s="32" t="s">
        <v/>
      </c>
      <!--$VAR_NUOVA_CELLA_PREZZI$-->
    </row>
    <row r="3417" spans="1:16" ht="10.5" customHeight="1" thickTop="1" thickBot="1">
      <c r="B3417" s="32" t="s">
        <v/>
      </c>
      <c r="C3417" s="23" t="s">
        <v/>
      </c>
      <c r="D3417" s="23" t="s">
        <v>19596</v>
      </c>
      <c r="E3417" s="32">
        <v/>
      </c>
      <c r="F3417" s="33">
        <v>1.53</v>
      </c>
      <c r="G3417" s="34">
        <v/>
      </c>
      <c r="H3417" s="35">
        <v/>
      </c>
      <c r="I3417" s="36">
        <f>ROUND(PRODUCT(E3417:H3417),2)</f>
        <v>1.53</v>
      </c>
      <c r="J3417" s="32">
        <v/>
      </c>
      <c r="K3417" s="32">
        <f/>
        <v/>
      </c>
      <c r="L3417" s="32" t="s">
        <v/>
      </c>
      <c r="M3417" s="32" t="s">
        <v/>
      </c>
      <c r="N3417" s="32" t="s">
        <v/>
      </c>
      <!--$VAR_NUOVA_CELLA_PREZZI$-->
    </row>
    <row r="3418" spans="1:16" ht="10.5" customHeight="1" thickTop="1" thickBot="1">
      <c r="B3418" s="32" t="s">
        <v/>
      </c>
      <c r="C3418" s="23" t="s">
        <v/>
      </c>
      <c r="D3418" s="23" t="s">
        <v>19603</v>
      </c>
      <c r="E3418" s="32">
        <v/>
      </c>
      <c r="F3418" s="33">
        <v>1.40</v>
      </c>
      <c r="G3418" s="34">
        <v/>
      </c>
      <c r="H3418" s="35">
        <v/>
      </c>
      <c r="I3418" s="36">
        <f>ROUND(PRODUCT(E3418:H3418),2)</f>
        <v>1.40</v>
      </c>
      <c r="J3418" s="32">
        <v/>
      </c>
      <c r="K3418" s="32">
        <f/>
        <v/>
      </c>
      <c r="L3418" s="32" t="s">
        <v/>
      </c>
      <c r="M3418" s="32" t="s">
        <v/>
      </c>
      <c r="N3418" s="32" t="s">
        <v/>
      </c>
      <!--$VAR_NUOVA_CELLA_PREZZI$-->
    </row>
    <row r="3419" spans="1:16" ht="10.5" customHeight="1" thickTop="1" thickBot="1">
      <c r="B3419" s="32" t="s">
        <v/>
      </c>
      <c r="C3419" s="23" t="s">
        <v/>
      </c>
      <c r="D3419" s="23" t="s">
        <v>19610</v>
      </c>
      <c r="E3419" s="32">
        <v/>
      </c>
      <c r="F3419" s="33">
        <v>3.35</v>
      </c>
      <c r="G3419" s="34">
        <v/>
      </c>
      <c r="H3419" s="35">
        <v/>
      </c>
      <c r="I3419" s="36">
        <f>ROUND(PRODUCT(E3419:H3419),2)</f>
        <v>3.35</v>
      </c>
      <c r="J3419" s="32">
        <v/>
      </c>
      <c r="K3419" s="32">
        <f/>
        <v/>
      </c>
      <c r="L3419" s="32" t="s">
        <v/>
      </c>
      <c r="M3419" s="32" t="s">
        <v/>
      </c>
      <c r="N3419" s="32" t="s">
        <v/>
      </c>
      <!--$VAR_NUOVA_CELLA_PREZZI$-->
    </row>
    <row r="3420" spans="1:16" ht="10.5" customHeight="1" thickTop="1" thickBot="1">
      <c r="B3420" s="32" t="s">
        <v/>
      </c>
      <c r="C3420" s="23" t="s">
        <v/>
      </c>
      <c r="D3420" s="23" t="s">
        <v>19617</v>
      </c>
      <c r="E3420" s="32">
        <v/>
      </c>
      <c r="F3420" s="33">
        <v>3.30</v>
      </c>
      <c r="G3420" s="34">
        <v/>
      </c>
      <c r="H3420" s="35">
        <v/>
      </c>
      <c r="I3420" s="36">
        <f>ROUND(PRODUCT(E3420:H3420),2)</f>
        <v>3.30</v>
      </c>
      <c r="J3420" s="32">
        <v/>
      </c>
      <c r="K3420" s="32">
        <f/>
        <v/>
      </c>
      <c r="L3420" s="32" t="s">
        <v/>
      </c>
      <c r="M3420" s="32" t="s">
        <v/>
      </c>
      <c r="N3420" s="32" t="s">
        <v/>
      </c>
      <!--$VAR_NUOVA_CELLA_PREZZI$-->
    </row>
    <row r="3421" spans="1:16" ht="10.5" customHeight="1" thickTop="1" thickBot="1">
      <c r="B3421" s="32" t="s">
        <v/>
      </c>
      <c r="C3421" s="23" t="s">
        <v/>
      </c>
      <c r="D3421" s="23" t="s">
        <v>19624</v>
      </c>
      <c r="E3421" s="32">
        <v/>
      </c>
      <c r="F3421" s="33">
        <v>3.42</v>
      </c>
      <c r="G3421" s="34">
        <v/>
      </c>
      <c r="H3421" s="35">
        <v/>
      </c>
      <c r="I3421" s="36">
        <f>ROUND(PRODUCT(E3421:H3421),2)</f>
        <v>3.42</v>
      </c>
      <c r="J3421" s="32">
        <v/>
      </c>
      <c r="K3421" s="32">
        <f/>
        <v/>
      </c>
      <c r="L3421" s="32" t="s">
        <v/>
      </c>
      <c r="M3421" s="32" t="s">
        <v/>
      </c>
      <c r="N3421" s="32" t="s">
        <v/>
      </c>
      <!--$VAR_NUOVA_CELLA_PREZZI$-->
    </row>
    <row r="3422" spans="1:16" ht="10.5" customHeight="1" thickTop="1" thickBot="1">
      <c r="B3422" s="32" t="s">
        <v/>
      </c>
      <c r="C3422" s="23" t="s">
        <v/>
      </c>
      <c r="D3422" s="23" t="s">
        <v>19631</v>
      </c>
      <c r="E3422" s="32">
        <v/>
      </c>
      <c r="F3422" s="33">
        <v>5.46</v>
      </c>
      <c r="G3422" s="34">
        <v/>
      </c>
      <c r="H3422" s="35">
        <v/>
      </c>
      <c r="I3422" s="36">
        <f>ROUND(PRODUCT(E3422:H3422),2)</f>
        <v>5.46</v>
      </c>
      <c r="J3422" s="32">
        <v/>
      </c>
      <c r="K3422" s="32">
        <f/>
        <v/>
      </c>
      <c r="L3422" s="32" t="s">
        <v/>
      </c>
      <c r="M3422" s="32" t="s">
        <v/>
      </c>
      <c r="N3422" s="32" t="s">
        <v/>
      </c>
      <!--$VAR_NUOVA_CELLA_PREZZI$-->
    </row>
    <row r="3423" spans="1:16" ht="10.5" customHeight="1" thickTop="1" thickBot="1">
      <c r="B3423" s="32" t="s">
        <v/>
      </c>
      <c r="C3423" s="23" t="s">
        <v/>
      </c>
      <c r="D3423" s="23" t="s">
        <v>19638</v>
      </c>
      <c r="E3423" s="32">
        <v/>
      </c>
      <c r="F3423" s="33">
        <v>9.20</v>
      </c>
      <c r="G3423" s="34">
        <v/>
      </c>
      <c r="H3423" s="35">
        <v/>
      </c>
      <c r="I3423" s="36">
        <f>ROUND(PRODUCT(E3423:H3423),2)</f>
        <v>9.20</v>
      </c>
      <c r="J3423" s="32">
        <v/>
      </c>
      <c r="K3423" s="32">
        <f/>
        <v/>
      </c>
      <c r="L3423" s="32" t="s">
        <v/>
      </c>
      <c r="M3423" s="32" t="s">
        <v/>
      </c>
      <c r="N3423" s="32" t="s">
        <v/>
      </c>
      <!--$VAR_NUOVA_CELLA_PREZZI$-->
    </row>
    <row r="3424" spans="1:16" ht="10.5" customHeight="1" thickTop="1" thickBot="1">
      <c r="B3424" s="32" t="s">
        <v/>
      </c>
      <c r="C3424" s="23" t="s">
        <v/>
      </c>
      <c r="D3424" s="23" t="s">
        <v>19645</v>
      </c>
      <c r="E3424" s="32">
        <v/>
      </c>
      <c r="F3424" s="33">
        <v>3.16</v>
      </c>
      <c r="G3424" s="34">
        <v/>
      </c>
      <c r="H3424" s="35">
        <v/>
      </c>
      <c r="I3424" s="36">
        <f>ROUND(PRODUCT(E3424:H3424),2)</f>
        <v>3.16</v>
      </c>
      <c r="J3424" s="32">
        <v/>
      </c>
      <c r="K3424" s="32">
        <f/>
        <v/>
      </c>
      <c r="L3424" s="32" t="s">
        <v/>
      </c>
      <c r="M3424" s="32" t="s">
        <v/>
      </c>
      <c r="N3424" s="32" t="s">
        <v/>
      </c>
      <!--$VAR_NUOVA_CELLA_PREZZI$-->
    </row>
    <row r="3425" spans="1:16" ht="10.5" customHeight="1" thickTop="1" thickBot="1">
      <c r="B3425" s="32" t="s">
        <v/>
      </c>
      <c r="C3425" s="23" t="s">
        <v/>
      </c>
      <c r="D3425" s="23" t="s">
        <v>19652</v>
      </c>
      <c r="E3425" s="32">
        <v/>
      </c>
      <c r="F3425" s="33">
        <v>16.54</v>
      </c>
      <c r="G3425" s="34">
        <v/>
      </c>
      <c r="H3425" s="35">
        <v/>
      </c>
      <c r="I3425" s="36">
        <f>ROUND(PRODUCT(E3425:H3425),2)</f>
        <v>16.54</v>
      </c>
      <c r="J3425" s="32">
        <v/>
      </c>
      <c r="K3425" s="32">
        <f/>
        <v/>
      </c>
      <c r="L3425" s="32" t="s">
        <v/>
      </c>
      <c r="M3425" s="32" t="s">
        <v/>
      </c>
      <c r="N3425" s="32" t="s">
        <v/>
      </c>
      <!--$VAR_NUOVA_CELLA_PREZZI$-->
    </row>
    <row r="3426" spans="1:16" ht="10.5" customHeight="1" thickTop="1" thickBot="1">
      <c r="B3426" s="32" t="s">
        <v/>
      </c>
      <c r="C3426" s="23" t="s">
        <v/>
      </c>
      <c r="D3426" s="23" t="s">
        <v>19659</v>
      </c>
      <c r="E3426" s="32">
        <v/>
      </c>
      <c r="F3426" s="33">
        <v>2.21</v>
      </c>
      <c r="G3426" s="34">
        <v/>
      </c>
      <c r="H3426" s="35">
        <v/>
      </c>
      <c r="I3426" s="36">
        <f>ROUND(PRODUCT(E3426:H3426),2)</f>
        <v>2.21</v>
      </c>
      <c r="J3426" s="32">
        <v/>
      </c>
      <c r="K3426" s="32">
        <f/>
        <v/>
      </c>
      <c r="L3426" s="32" t="s">
        <v/>
      </c>
      <c r="M3426" s="32" t="s">
        <v/>
      </c>
      <c r="N3426" s="32" t="s">
        <v/>
      </c>
      <!--$VAR_NUOVA_CELLA_PREZZI$-->
    </row>
    <row r="3427" spans="1:16" ht="10.5" customHeight="1" thickTop="1" thickBot="1">
      <c r="B3427" s="32" t="s">
        <v/>
      </c>
      <c r="C3427" s="23" t="s">
        <v/>
      </c>
      <c r="D3427" s="23" t="s">
        <v>19666</v>
      </c>
      <c r="E3427" s="32">
        <v/>
      </c>
      <c r="F3427" s="33">
        <v>2.16</v>
      </c>
      <c r="G3427" s="34">
        <v/>
      </c>
      <c r="H3427" s="35">
        <v/>
      </c>
      <c r="I3427" s="36">
        <f>ROUND(PRODUCT(E3427:H3427),2)</f>
        <v>2.16</v>
      </c>
      <c r="J3427" s="32">
        <v/>
      </c>
      <c r="K3427" s="32">
        <f/>
        <v/>
      </c>
      <c r="L3427" s="32" t="s">
        <v/>
      </c>
      <c r="M3427" s="32" t="s">
        <v/>
      </c>
      <c r="N3427" s="32" t="s">
        <v/>
      </c>
      <!--$VAR_NUOVA_CELLA_PREZZI$-->
    </row>
    <row r="3428" spans="1:16" ht="10.5" customHeight="1" thickTop="1" thickBot="1">
      <c r="B3428" s="32" t="s">
        <v/>
      </c>
      <c r="C3428" s="23" t="s">
        <v/>
      </c>
      <c r="D3428" s="23" t="s">
        <v>19673</v>
      </c>
      <c r="E3428" s="32">
        <v/>
      </c>
      <c r="F3428" s="33">
        <v>1.04</v>
      </c>
      <c r="G3428" s="34">
        <v/>
      </c>
      <c r="H3428" s="35">
        <v/>
      </c>
      <c r="I3428" s="36">
        <f>ROUND(PRODUCT(E3428:H3428),2)</f>
        <v>1.04</v>
      </c>
      <c r="J3428" s="32">
        <v/>
      </c>
      <c r="K3428" s="32">
        <f/>
        <v/>
      </c>
      <c r="L3428" s="32" t="s">
        <v/>
      </c>
      <c r="M3428" s="32" t="s">
        <v/>
      </c>
      <c r="N3428" s="32" t="s">
        <v/>
      </c>
      <!--$VAR_NUOVA_CELLA_PREZZI$-->
    </row>
    <row r="3429" spans="1:16" ht="10.5" customHeight="1" thickTop="1" thickBot="1">
      <c r="B3429" s="32" t="s">
        <v/>
      </c>
      <c r="C3429" s="23" t="s">
        <v/>
      </c>
      <c r="D3429" s="23" t="s">
        <v>19680</v>
      </c>
      <c r="E3429" s="32">
        <v/>
      </c>
      <c r="F3429" s="33">
        <v>1.19</v>
      </c>
      <c r="G3429" s="34">
        <v/>
      </c>
      <c r="H3429" s="35">
        <v/>
      </c>
      <c r="I3429" s="36">
        <f>ROUND(PRODUCT(E3429:H3429),2)</f>
        <v>1.19</v>
      </c>
      <c r="J3429" s="32">
        <v/>
      </c>
      <c r="K3429" s="32">
        <f/>
        <v/>
      </c>
      <c r="L3429" s="32" t="s">
        <v/>
      </c>
      <c r="M3429" s="32" t="s">
        <v/>
      </c>
      <c r="N3429" s="32" t="s">
        <v/>
      </c>
      <!--$VAR_NUOVA_CELLA_PREZZI$-->
    </row>
    <row r="3430" spans="1:16" ht="10.5" customHeight="1" thickTop="1" thickBot="1">
      <c r="B3430" s="32" t="s">
        <v/>
      </c>
      <c r="C3430" s="23" t="s">
        <v/>
      </c>
      <c r="D3430" s="23" t="s">
        <v>19687</v>
      </c>
      <c r="E3430" s="32">
        <v/>
      </c>
      <c r="F3430" s="33">
        <v>4.78</v>
      </c>
      <c r="G3430" s="34">
        <v/>
      </c>
      <c r="H3430" s="35">
        <v/>
      </c>
      <c r="I3430" s="36">
        <f>ROUND(PRODUCT(E3430:H3430),2)</f>
        <v>4.78</v>
      </c>
      <c r="J3430" s="32">
        <v/>
      </c>
      <c r="K3430" s="32">
        <f/>
        <v/>
      </c>
      <c r="L3430" s="32" t="s">
        <v/>
      </c>
      <c r="M3430" s="32" t="s">
        <v/>
      </c>
      <c r="N3430" s="32" t="s">
        <v/>
      </c>
      <!--$VAR_NUOVA_CELLA_PREZZI$-->
    </row>
    <row r="3431" spans="1:16" ht="10.5" customHeight="1" thickTop="1" thickBot="1">
      <c r="B3431" s="32" t="s">
        <v/>
      </c>
      <c r="C3431" s="23" t="s">
        <v/>
      </c>
      <c r="D3431" s="23" t="s">
        <v>19694</v>
      </c>
      <c r="E3431" s="32">
        <v/>
      </c>
      <c r="F3431" s="33">
        <v>1.37</v>
      </c>
      <c r="G3431" s="34">
        <v/>
      </c>
      <c r="H3431" s="35">
        <v/>
      </c>
      <c r="I3431" s="36">
        <f>ROUND(PRODUCT(E3431:H3431),2)</f>
        <v>1.37</v>
      </c>
      <c r="J3431" s="32">
        <v/>
      </c>
      <c r="K3431" s="32">
        <f/>
        <v/>
      </c>
      <c r="L3431" s="32" t="s">
        <v/>
      </c>
      <c r="M3431" s="32" t="s">
        <v/>
      </c>
      <c r="N3431" s="32" t="s">
        <v/>
      </c>
      <!--$VAR_NUOVA_CELLA_PREZZI$-->
    </row>
    <row r="3432" spans="1:16" ht="10.5" customHeight="1" thickTop="1" thickBot="1">
      <c r="B3432" s="32" t="s">
        <v/>
      </c>
      <c r="C3432" s="23" t="s">
        <v/>
      </c>
      <c r="D3432" s="23" t="s">
        <v>19701</v>
      </c>
      <c r="E3432" s="32">
        <v/>
      </c>
      <c r="F3432" s="33">
        <v>3.20</v>
      </c>
      <c r="G3432" s="34">
        <v/>
      </c>
      <c r="H3432" s="35">
        <v/>
      </c>
      <c r="I3432" s="36">
        <f>ROUND(PRODUCT(E3432:H3432),2)</f>
        <v>3.20</v>
      </c>
      <c r="J3432" s="32">
        <v/>
      </c>
      <c r="K3432" s="32">
        <f/>
        <v/>
      </c>
      <c r="L3432" s="32" t="s">
        <v/>
      </c>
      <c r="M3432" s="32" t="s">
        <v/>
      </c>
      <c r="N3432" s="32" t="s">
        <v/>
      </c>
      <!--$VAR_NUOVA_CELLA_PREZZI$-->
    </row>
    <row r="3433" spans="1:16" ht="10.5" customHeight="1" thickTop="1" thickBot="1">
      <c r="B3433" s="32" t="s">
        <v/>
      </c>
      <c r="C3433" s="23" t="s">
        <v/>
      </c>
      <c r="D3433" s="23" t="s">
        <v>19708</v>
      </c>
      <c r="E3433" s="32">
        <v/>
      </c>
      <c r="F3433" s="33">
        <v>4.44</v>
      </c>
      <c r="G3433" s="34">
        <v/>
      </c>
      <c r="H3433" s="35">
        <v/>
      </c>
      <c r="I3433" s="36">
        <f>ROUND(PRODUCT(E3433:H3433),2)</f>
        <v>4.44</v>
      </c>
      <c r="J3433" s="32">
        <v/>
      </c>
      <c r="K3433" s="32">
        <f/>
        <v/>
      </c>
      <c r="L3433" s="32" t="s">
        <v/>
      </c>
      <c r="M3433" s="32" t="s">
        <v/>
      </c>
      <c r="N3433" s="32" t="s">
        <v/>
      </c>
      <!--$VAR_NUOVA_CELLA_PREZZI$-->
    </row>
    <row r="3434" spans="1:16" ht="10.5" customHeight="1" thickTop="1" thickBot="1">
      <c r="B3434" s="32" t="s">
        <v/>
      </c>
      <c r="C3434" s="23" t="s">
        <v/>
      </c>
      <c r="D3434" s="23" t="s">
        <v>19715</v>
      </c>
      <c r="E3434" s="32">
        <v/>
      </c>
      <c r="F3434" s="33">
        <v>2.50</v>
      </c>
      <c r="G3434" s="34">
        <v/>
      </c>
      <c r="H3434" s="35">
        <v/>
      </c>
      <c r="I3434" s="36">
        <f>ROUND(PRODUCT(E3434:H3434),2)</f>
        <v>2.50</v>
      </c>
      <c r="J3434" s="32">
        <v/>
      </c>
      <c r="K3434" s="32">
        <f/>
        <v/>
      </c>
      <c r="L3434" s="32" t="s">
        <v/>
      </c>
      <c r="M3434" s="32" t="s">
        <v/>
      </c>
      <c r="N3434" s="32" t="s">
        <v/>
      </c>
      <!--$VAR_NUOVA_CELLA_PREZZI$-->
    </row>
    <row r="3435" spans="1:16" ht="10.5" customHeight="1" thickTop="1" thickBot="1">
      <c r="B3435" s="32" t="s">
        <v/>
      </c>
      <c r="C3435" s="23" t="s">
        <v/>
      </c>
      <c r="D3435" s="23" t="s">
        <v>19722</v>
      </c>
      <c r="E3435" s="32">
        <v/>
      </c>
      <c r="F3435" s="33">
        <v>4.94</v>
      </c>
      <c r="G3435" s="34">
        <v/>
      </c>
      <c r="H3435" s="35">
        <v/>
      </c>
      <c r="I3435" s="36">
        <f>ROUND(PRODUCT(E3435:H3435),2)</f>
        <v>4.94</v>
      </c>
      <c r="J3435" s="32">
        <v/>
      </c>
      <c r="K3435" s="32">
        <f/>
        <v/>
      </c>
      <c r="L3435" s="32" t="s">
        <v/>
      </c>
      <c r="M3435" s="32" t="s">
        <v/>
      </c>
      <c r="N3435" s="32" t="s">
        <v/>
      </c>
      <!--$VAR_NUOVA_CELLA_PREZZI$-->
    </row>
    <row r="3436" spans="1:16" ht="10.5" customHeight="1" thickTop="1" thickBot="1">
      <c r="B3436" s="32" t="s">
        <v/>
      </c>
      <c r="C3436" s="23" t="s">
        <v/>
      </c>
      <c r="D3436" s="23" t="s">
        <v>19729</v>
      </c>
      <c r="E3436" s="32">
        <v/>
      </c>
      <c r="F3436" s="33">
        <v>2.01</v>
      </c>
      <c r="G3436" s="34">
        <v/>
      </c>
      <c r="H3436" s="35">
        <v/>
      </c>
      <c r="I3436" s="36">
        <f>ROUND(PRODUCT(E3436:H3436),2)</f>
        <v>2.01</v>
      </c>
      <c r="J3436" s="32">
        <v/>
      </c>
      <c r="K3436" s="32">
        <f/>
        <v/>
      </c>
      <c r="L3436" s="32" t="s">
        <v/>
      </c>
      <c r="M3436" s="32" t="s">
        <v/>
      </c>
      <c r="N3436" s="32" t="s">
        <v/>
      </c>
      <!--$VAR_NUOVA_CELLA_PREZZI$-->
    </row>
    <row r="3437" spans="1:16" ht="10.5" customHeight="1" thickTop="1" thickBot="1">
      <c r="B3437" s="32" t="s">
        <v/>
      </c>
      <c r="C3437" s="23" t="s">
        <v/>
      </c>
      <c r="D3437" s="23" t="s">
        <v>19736</v>
      </c>
      <c r="E3437" s="32">
        <v/>
      </c>
      <c r="F3437" s="33">
        <v>1.34</v>
      </c>
      <c r="G3437" s="34">
        <v/>
      </c>
      <c r="H3437" s="35">
        <v/>
      </c>
      <c r="I3437" s="36">
        <f>ROUND(PRODUCT(E3437:H3437),2)</f>
        <v>1.34</v>
      </c>
      <c r="J3437" s="32">
        <v/>
      </c>
      <c r="K3437" s="32">
        <f/>
        <v/>
      </c>
      <c r="L3437" s="32" t="s">
        <v/>
      </c>
      <c r="M3437" s="32" t="s">
        <v/>
      </c>
      <c r="N3437" s="32" t="s">
        <v/>
      </c>
      <!--$VAR_NUOVA_CELLA_PREZZI$-->
    </row>
    <row r="3438" spans="1:16" ht="10.5" customHeight="1" thickTop="1" thickBot="1">
      <c r="B3438" s="32" t="s">
        <v/>
      </c>
      <c r="C3438" s="23" t="s">
        <v/>
      </c>
      <c r="D3438" s="23" t="s">
        <v>19743</v>
      </c>
      <c r="E3438" s="32">
        <v/>
      </c>
      <c r="F3438" s="33">
        <v>4.43</v>
      </c>
      <c r="G3438" s="34">
        <v/>
      </c>
      <c r="H3438" s="35">
        <v/>
      </c>
      <c r="I3438" s="36">
        <f>ROUND(PRODUCT(E3438:H3438),2)</f>
        <v>4.43</v>
      </c>
      <c r="J3438" s="32">
        <v/>
      </c>
      <c r="K3438" s="32">
        <f/>
        <v/>
      </c>
      <c r="L3438" s="32" t="s">
        <v/>
      </c>
      <c r="M3438" s="32" t="s">
        <v/>
      </c>
      <c r="N3438" s="32" t="s">
        <v/>
      </c>
      <!--$VAR_NUOVA_CELLA_PREZZI$-->
    </row>
    <row r="3439" spans="1:16" ht="10.5" customHeight="1" thickTop="1" thickBot="1">
      <c r="B3439" s="32" t="s">
        <v/>
      </c>
      <c r="C3439" s="23" t="s">
        <v/>
      </c>
      <c r="D3439" s="23" t="s">
        <v>19750</v>
      </c>
      <c r="E3439" s="32">
        <v/>
      </c>
      <c r="F3439" s="33">
        <v>1.92</v>
      </c>
      <c r="G3439" s="34">
        <v/>
      </c>
      <c r="H3439" s="35">
        <v/>
      </c>
      <c r="I3439" s="36">
        <f>ROUND(PRODUCT(E3439:H3439),2)</f>
        <v>1.92</v>
      </c>
      <c r="J3439" s="32">
        <v/>
      </c>
      <c r="K3439" s="32">
        <f/>
        <v/>
      </c>
      <c r="L3439" s="32" t="s">
        <v/>
      </c>
      <c r="M3439" s="32" t="s">
        <v/>
      </c>
      <c r="N3439" s="32" t="s">
        <v/>
      </c>
      <!--$VAR_NUOVA_CELLA_PREZZI$-->
    </row>
    <row r="3440" spans="1:16" ht="10.5" customHeight="1" thickTop="1" thickBot="1">
      <c r="B3440" s="32" t="s">
        <v/>
      </c>
      <c r="C3440" s="23" t="s">
        <v/>
      </c>
      <c r="D3440" s="23" t="s">
        <v>19757</v>
      </c>
      <c r="E3440" s="32">
        <v/>
      </c>
      <c r="F3440" s="33">
        <v>1.83</v>
      </c>
      <c r="G3440" s="34">
        <v/>
      </c>
      <c r="H3440" s="35">
        <v/>
      </c>
      <c r="I3440" s="36">
        <f>ROUND(PRODUCT(E3440:H3440),2)</f>
        <v>1.83</v>
      </c>
      <c r="J3440" s="32">
        <v/>
      </c>
      <c r="K3440" s="32">
        <f/>
        <v/>
      </c>
      <c r="L3440" s="32" t="s">
        <v/>
      </c>
      <c r="M3440" s="32" t="s">
        <v/>
      </c>
      <c r="N3440" s="32" t="s">
        <v/>
      </c>
      <!--$VAR_NUOVA_CELLA_PREZZI$-->
    </row>
    <row r="3441" spans="1:16" ht="10.5" customHeight="1" thickTop="1" thickBot="1">
      <c r="B3441" s="32" t="s">
        <v/>
      </c>
      <c r="C3441" s="23" t="s">
        <v/>
      </c>
      <c r="D3441" s="23" t="s">
        <v>19764</v>
      </c>
      <c r="E3441" s="32">
        <v/>
      </c>
      <c r="F3441" s="33">
        <v>0.98</v>
      </c>
      <c r="G3441" s="34">
        <v/>
      </c>
      <c r="H3441" s="35">
        <v/>
      </c>
      <c r="I3441" s="36">
        <f>ROUND(PRODUCT(E3441:H3441),2)</f>
        <v>0.98</v>
      </c>
      <c r="J3441" s="32">
        <v/>
      </c>
      <c r="K3441" s="32">
        <f/>
        <v/>
      </c>
      <c r="L3441" s="32" t="s">
        <v/>
      </c>
      <c r="M3441" s="32" t="s">
        <v/>
      </c>
      <c r="N3441" s="32" t="s">
        <v/>
      </c>
      <!--$VAR_NUOVA_CELLA_PREZZI$-->
    </row>
    <row r="3442" spans="1:16" ht="10.5" customHeight="1" thickTop="1" thickBot="1">
      <c r="B3442" s="32" t="s">
        <v/>
      </c>
      <c r="C3442" s="23" t="s">
        <v/>
      </c>
      <c r="D3442" s="23" t="s">
        <v>19771</v>
      </c>
      <c r="E3442" s="32">
        <v/>
      </c>
      <c r="F3442" s="33">
        <v>2.89</v>
      </c>
      <c r="G3442" s="34">
        <v/>
      </c>
      <c r="H3442" s="35">
        <v/>
      </c>
      <c r="I3442" s="36">
        <f>ROUND(PRODUCT(E3442:H3442),2)</f>
        <v>2.89</v>
      </c>
      <c r="J3442" s="32">
        <v/>
      </c>
      <c r="K3442" s="32">
        <f/>
        <v/>
      </c>
      <c r="L3442" s="32" t="s">
        <v/>
      </c>
      <c r="M3442" s="32" t="s">
        <v/>
      </c>
      <c r="N3442" s="32" t="s">
        <v/>
      </c>
      <!--$VAR_NUOVA_CELLA_PREZZI$-->
    </row>
    <row r="3443" spans="1:16" ht="10.5" customHeight="1" thickTop="1" thickBot="1">
      <c r="B3443" s="32" t="s">
        <v/>
      </c>
      <c r="C3443" s="23" t="s">
        <v/>
      </c>
      <c r="D3443" s="23" t="s">
        <v>19778</v>
      </c>
      <c r="E3443" s="32">
        <v/>
      </c>
      <c r="F3443" s="33">
        <v>5.51</v>
      </c>
      <c r="G3443" s="34">
        <v/>
      </c>
      <c r="H3443" s="35">
        <v/>
      </c>
      <c r="I3443" s="36">
        <f>ROUND(PRODUCT(E3443:H3443),2)</f>
        <v>5.51</v>
      </c>
      <c r="J3443" s="32">
        <v/>
      </c>
      <c r="K3443" s="32">
        <f/>
        <v/>
      </c>
      <c r="L3443" s="32" t="s">
        <v/>
      </c>
      <c r="M3443" s="32" t="s">
        <v/>
      </c>
      <c r="N3443" s="32" t="s">
        <v/>
      </c>
      <!--$VAR_NUOVA_CELLA_PREZZI$-->
    </row>
    <row r="3444" spans="1:16" ht="10.5" customHeight="1" thickTop="1" thickBot="1">
      <c r="B3444" s="32" t="s">
        <v/>
      </c>
      <c r="C3444" s="23" t="s">
        <v/>
      </c>
      <c r="D3444" s="23" t="s">
        <v>19785</v>
      </c>
      <c r="E3444" s="32">
        <v/>
      </c>
      <c r="F3444" s="33">
        <v>1.40</v>
      </c>
      <c r="G3444" s="34">
        <v/>
      </c>
      <c r="H3444" s="35">
        <v/>
      </c>
      <c r="I3444" s="36">
        <f>ROUND(PRODUCT(E3444:H3444),2)</f>
        <v>1.40</v>
      </c>
      <c r="J3444" s="32">
        <v/>
      </c>
      <c r="K3444" s="32">
        <f/>
        <v/>
      </c>
      <c r="L3444" s="32" t="s">
        <v/>
      </c>
      <c r="M3444" s="32" t="s">
        <v/>
      </c>
      <c r="N3444" s="32" t="s">
        <v/>
      </c>
      <!--$VAR_NUOVA_CELLA_PREZZI$-->
    </row>
    <row r="3445" spans="1:16" ht="10.5" customHeight="1" thickTop="1" thickBot="1">
      <c r="B3445" s="32" t="s">
        <v/>
      </c>
      <c r="C3445" s="23" t="s">
        <v/>
      </c>
      <c r="D3445" s="23" t="s">
        <v>19792</v>
      </c>
      <c r="E3445" s="32">
        <v/>
      </c>
      <c r="F3445" s="33">
        <v>3.49</v>
      </c>
      <c r="G3445" s="34">
        <v/>
      </c>
      <c r="H3445" s="35">
        <v/>
      </c>
      <c r="I3445" s="36">
        <f>ROUND(PRODUCT(E3445:H3445),2)</f>
        <v>3.49</v>
      </c>
      <c r="J3445" s="32">
        <v/>
      </c>
      <c r="K3445" s="32">
        <f/>
        <v/>
      </c>
      <c r="L3445" s="32" t="s">
        <v/>
      </c>
      <c r="M3445" s="32" t="s">
        <v/>
      </c>
      <c r="N3445" s="32" t="s">
        <v/>
      </c>
      <!--$VAR_NUOVA_CELLA_PREZZI$-->
    </row>
    <row r="3446" spans="1:16" ht="10.5" customHeight="1" thickTop="1" thickBot="1">
      <c r="B3446" s="32" t="s">
        <v/>
      </c>
      <c r="C3446" s="23" t="s">
        <v/>
      </c>
      <c r="D3446" s="23" t="s">
        <v>19799</v>
      </c>
      <c r="E3446" s="32">
        <v/>
      </c>
      <c r="F3446" s="33">
        <v>3.68</v>
      </c>
      <c r="G3446" s="34">
        <v/>
      </c>
      <c r="H3446" s="35">
        <v/>
      </c>
      <c r="I3446" s="36">
        <f>ROUND(PRODUCT(E3446:H3446),2)</f>
        <v>3.68</v>
      </c>
      <c r="J3446" s="32">
        <v/>
      </c>
      <c r="K3446" s="32">
        <f/>
        <v/>
      </c>
      <c r="L3446" s="32" t="s">
        <v/>
      </c>
      <c r="M3446" s="32" t="s">
        <v/>
      </c>
      <c r="N3446" s="32" t="s">
        <v/>
      </c>
      <!--$VAR_NUOVA_CELLA_PREZZI$-->
    </row>
    <row r="3447" spans="1:16" ht="10.5" customHeight="1" thickTop="1" thickBot="1">
      <c r="B3447" s="32" t="s">
        <v/>
      </c>
      <c r="C3447" s="23" t="s">
        <v/>
      </c>
      <c r="D3447" s="23" t="s">
        <v>19806</v>
      </c>
      <c r="E3447" s="32">
        <v/>
      </c>
      <c r="F3447" s="33">
        <v>2.02</v>
      </c>
      <c r="G3447" s="34">
        <v/>
      </c>
      <c r="H3447" s="35">
        <v/>
      </c>
      <c r="I3447" s="36">
        <f>ROUND(PRODUCT(E3447:H3447),2)</f>
        <v>2.02</v>
      </c>
      <c r="J3447" s="32">
        <v/>
      </c>
      <c r="K3447" s="32">
        <f/>
        <v/>
      </c>
      <c r="L3447" s="32" t="s">
        <v/>
      </c>
      <c r="M3447" s="32" t="s">
        <v/>
      </c>
      <c r="N3447" s="32" t="s">
        <v/>
      </c>
      <!--$VAR_NUOVA_CELLA_PREZZI$-->
    </row>
    <row r="3448" spans="1:16" ht="10.5" customHeight="1" thickTop="1" thickBot="1">
      <c r="B3448" s="32" t="s">
        <v/>
      </c>
      <c r="C3448" s="23" t="s">
        <v/>
      </c>
      <c r="D3448" s="23" t="s">
        <v>19813</v>
      </c>
      <c r="E3448" s="32">
        <v/>
      </c>
      <c r="F3448" s="33">
        <v>2.96</v>
      </c>
      <c r="G3448" s="34">
        <v/>
      </c>
      <c r="H3448" s="35">
        <v/>
      </c>
      <c r="I3448" s="36">
        <f>ROUND(PRODUCT(E3448:H3448),2)</f>
        <v>2.96</v>
      </c>
      <c r="J3448" s="32">
        <v/>
      </c>
      <c r="K3448" s="32">
        <f/>
        <v/>
      </c>
      <c r="L3448" s="32" t="s">
        <v/>
      </c>
      <c r="M3448" s="32" t="s">
        <v/>
      </c>
      <c r="N3448" s="32" t="s">
        <v/>
      </c>
      <!--$VAR_NUOVA_CELLA_PREZZI$-->
    </row>
    <row r="3449" spans="1:16" ht="10.5" customHeight="1" thickTop="1" thickBot="1">
      <c r="B3449" s="32" t="s">
        <v/>
      </c>
      <c r="C3449" s="23" t="s">
        <v/>
      </c>
      <c r="D3449" s="23" t="s">
        <v>19820</v>
      </c>
      <c r="E3449" s="32">
        <v/>
      </c>
      <c r="F3449" s="33">
        <v>2.94</v>
      </c>
      <c r="G3449" s="34">
        <v/>
      </c>
      <c r="H3449" s="35">
        <v/>
      </c>
      <c r="I3449" s="36">
        <f>ROUND(PRODUCT(E3449:H3449),2)</f>
        <v>2.94</v>
      </c>
      <c r="J3449" s="32">
        <v/>
      </c>
      <c r="K3449" s="32">
        <f/>
        <v/>
      </c>
      <c r="L3449" s="32" t="s">
        <v/>
      </c>
      <c r="M3449" s="32" t="s">
        <v/>
      </c>
      <c r="N3449" s="32" t="s">
        <v/>
      </c>
      <!--$VAR_NUOVA_CELLA_PREZZI$-->
    </row>
    <row r="3450" spans="1:16" ht="10.5" customHeight="1" thickTop="1" thickBot="1">
      <c r="B3450" s="32" t="s">
        <v/>
      </c>
      <c r="C3450" s="23" t="s">
        <v/>
      </c>
      <c r="D3450" s="23" t="s">
        <v>19827</v>
      </c>
      <c r="E3450" s="32">
        <v/>
      </c>
      <c r="F3450" s="33">
        <v>4.70</v>
      </c>
      <c r="G3450" s="34">
        <v/>
      </c>
      <c r="H3450" s="35">
        <v/>
      </c>
      <c r="I3450" s="36">
        <f>ROUND(PRODUCT(E3450:H3450),2)</f>
        <v>4.70</v>
      </c>
      <c r="J3450" s="32">
        <v/>
      </c>
      <c r="K3450" s="32">
        <f/>
        <v/>
      </c>
      <c r="L3450" s="32" t="s">
        <v/>
      </c>
      <c r="M3450" s="32" t="s">
        <v/>
      </c>
      <c r="N3450" s="32" t="s">
        <v/>
      </c>
      <!--$VAR_NUOVA_CELLA_PREZZI$-->
    </row>
    <row r="3451" spans="1:16" ht="10.5" customHeight="1" thickTop="1" thickBot="1">
      <c r="B3451" s="32" t="s">
        <v/>
      </c>
      <c r="C3451" s="23" t="s">
        <v/>
      </c>
      <c r="D3451" s="23" t="s">
        <v>19834</v>
      </c>
      <c r="E3451" s="32">
        <v/>
      </c>
      <c r="F3451" s="33">
        <v/>
      </c>
      <c r="G3451" s="34">
        <v/>
      </c>
      <c r="H3451" s="35">
        <v>0</v>
      </c>
      <c r="I3451" s="36">
        <f>ROUND(PRODUCT(E3451:H3451),2)</f>
        <v>0.00</v>
      </c>
      <c r="J3451" s="32">
        <v/>
      </c>
      <c r="K3451" s="32">
        <f/>
        <v/>
      </c>
      <c r="L3451" s="32" t="s">
        <v/>
      </c>
      <c r="M3451" s="32" t="s">
        <v/>
      </c>
      <c r="N3451" s="32" t="s">
        <v/>
      </c>
      <!--$VAR_NUOVA_CELLA_PREZZI$-->
    </row>
    <row r="3452" spans="1:16" ht="10.5" customHeight="1" thickTop="1" thickBot="1">
      <c r="B3452" s="32" t="s">
        <v/>
      </c>
      <c r="C3452" s="23" t="s">
        <v/>
      </c>
      <c r="D3452" s="23" t="s">
        <v>19841</v>
      </c>
      <c r="E3452" s="32">
        <v/>
      </c>
      <c r="F3452" s="33">
        <v>3.86</v>
      </c>
      <c r="G3452" s="34">
        <v/>
      </c>
      <c r="H3452" s="35">
        <v/>
      </c>
      <c r="I3452" s="36">
        <f>ROUND(PRODUCT(E3452:H3452),2)</f>
        <v>3.86</v>
      </c>
      <c r="J3452" s="32">
        <v/>
      </c>
      <c r="K3452" s="32">
        <f/>
        <v/>
      </c>
      <c r="L3452" s="32" t="s">
        <v/>
      </c>
      <c r="M3452" s="32" t="s">
        <v/>
      </c>
      <c r="N3452" s="32" t="s">
        <v/>
      </c>
      <!--$VAR_NUOVA_CELLA_PREZZI$-->
    </row>
    <row r="3453" spans="1:16" ht="10.5" customHeight="1" thickTop="1" thickBot="1">
      <c r="B3453" s="32" t="s">
        <v/>
      </c>
      <c r="C3453" s="23" t="s">
        <v/>
      </c>
      <c r="D3453" s="23" t="s">
        <v>19848</v>
      </c>
      <c r="E3453" s="32">
        <v/>
      </c>
      <c r="F3453" s="33">
        <v>3.00</v>
      </c>
      <c r="G3453" s="34">
        <v/>
      </c>
      <c r="H3453" s="35">
        <v/>
      </c>
      <c r="I3453" s="36">
        <f>ROUND(PRODUCT(E3453:H3453),2)</f>
        <v>3.00</v>
      </c>
      <c r="J3453" s="32">
        <v/>
      </c>
      <c r="K3453" s="32">
        <f/>
        <v/>
      </c>
      <c r="L3453" s="32" t="s">
        <v/>
      </c>
      <c r="M3453" s="32" t="s">
        <v/>
      </c>
      <c r="N3453" s="32" t="s">
        <v/>
      </c>
      <!--$VAR_NUOVA_CELLA_PREZZI$-->
    </row>
    <row r="3454" spans="1:16" ht="10.5" customHeight="1" thickTop="1" thickBot="1">
      <c r="B3454" s="32" t="s">
        <v/>
      </c>
      <c r="C3454" s="23" t="s">
        <v/>
      </c>
      <c r="D3454" s="23" t="s">
        <v>19855</v>
      </c>
      <c r="E3454" s="32">
        <v/>
      </c>
      <c r="F3454" s="33">
        <v>1.36</v>
      </c>
      <c r="G3454" s="34">
        <v/>
      </c>
      <c r="H3454" s="35">
        <v/>
      </c>
      <c r="I3454" s="36">
        <f>ROUND(PRODUCT(E3454:H3454),2)</f>
        <v>1.36</v>
      </c>
      <c r="J3454" s="32">
        <v/>
      </c>
      <c r="K3454" s="32">
        <f/>
        <v/>
      </c>
      <c r="L3454" s="32" t="s">
        <v/>
      </c>
      <c r="M3454" s="32" t="s">
        <v/>
      </c>
      <c r="N3454" s="32" t="s">
        <v/>
      </c>
      <!--$VAR_NUOVA_CELLA_PREZZI$-->
    </row>
    <row r="3455" spans="1:16" ht="10.5" customHeight="1" thickTop="1" thickBot="1">
      <c r="B3455" s="32" t="s">
        <v/>
      </c>
      <c r="C3455" s="23" t="s">
        <v/>
      </c>
      <c r="D3455" s="23" t="s">
        <v>19862</v>
      </c>
      <c r="E3455" s="32">
        <v/>
      </c>
      <c r="F3455" s="33">
        <v>3.34</v>
      </c>
      <c r="G3455" s="34">
        <v/>
      </c>
      <c r="H3455" s="35">
        <v/>
      </c>
      <c r="I3455" s="36">
        <f>ROUND(PRODUCT(E3455:H3455),2)</f>
        <v>3.34</v>
      </c>
      <c r="J3455" s="32">
        <v/>
      </c>
      <c r="K3455" s="32">
        <f/>
        <v/>
      </c>
      <c r="L3455" s="32" t="s">
        <v/>
      </c>
      <c r="M3455" s="32" t="s">
        <v/>
      </c>
      <c r="N3455" s="32" t="s">
        <v/>
      </c>
      <!--$VAR_NUOVA_CELLA_PREZZI$-->
    </row>
    <row r="3456" spans="1:16" ht="10.5" customHeight="1" thickTop="1" thickBot="1">
      <c r="B3456" s="32" t="s">
        <v/>
      </c>
      <c r="C3456" s="23" t="s">
        <v/>
      </c>
      <c r="D3456" s="23" t="s">
        <v>19869</v>
      </c>
      <c r="E3456" s="32">
        <v/>
      </c>
      <c r="F3456" s="33">
        <v>2.47</v>
      </c>
      <c r="G3456" s="34">
        <v/>
      </c>
      <c r="H3456" s="35">
        <v/>
      </c>
      <c r="I3456" s="36">
        <f>ROUND(PRODUCT(E3456:H3456),2)</f>
        <v>2.47</v>
      </c>
      <c r="J3456" s="32">
        <v/>
      </c>
      <c r="K3456" s="32">
        <f/>
        <v/>
      </c>
      <c r="L3456" s="32" t="s">
        <v/>
      </c>
      <c r="M3456" s="32" t="s">
        <v/>
      </c>
      <c r="N3456" s="32" t="s">
        <v/>
      </c>
      <!--$VAR_NUOVA_CELLA_PREZZI$-->
    </row>
    <row r="3457" spans="1:16" ht="10.5" customHeight="1" thickTop="1" thickBot="1">
      <c r="B3457" s="32" t="s">
        <v/>
      </c>
      <c r="C3457" s="23" t="s">
        <v/>
      </c>
      <c r="D3457" s="23" t="s">
        <v>19876</v>
      </c>
      <c r="E3457" s="32">
        <v/>
      </c>
      <c r="F3457" s="33">
        <v>3.49</v>
      </c>
      <c r="G3457" s="34">
        <v/>
      </c>
      <c r="H3457" s="35">
        <v/>
      </c>
      <c r="I3457" s="36">
        <f>ROUND(PRODUCT(E3457:H3457),2)</f>
        <v>3.49</v>
      </c>
      <c r="J3457" s="32">
        <v/>
      </c>
      <c r="K3457" s="32">
        <f/>
        <v/>
      </c>
      <c r="L3457" s="32" t="s">
        <v/>
      </c>
      <c r="M3457" s="32" t="s">
        <v/>
      </c>
      <c r="N3457" s="32" t="s">
        <v/>
      </c>
      <!--$VAR_NUOVA_CELLA_PREZZI$-->
    </row>
    <row r="3458" spans="1:16" ht="10.5" customHeight="1" thickTop="1" thickBot="1">
      <c r="B3458" s="32" t="s">
        <v/>
      </c>
      <c r="C3458" s="23" t="s">
        <v/>
      </c>
      <c r="D3458" s="23" t="s">
        <v>19883</v>
      </c>
      <c r="E3458" s="32">
        <v/>
      </c>
      <c r="F3458" s="33">
        <v>2.36</v>
      </c>
      <c r="G3458" s="34">
        <v/>
      </c>
      <c r="H3458" s="35">
        <v/>
      </c>
      <c r="I3458" s="36">
        <f>ROUND(PRODUCT(E3458:H3458),2)</f>
        <v>2.36</v>
      </c>
      <c r="J3458" s="32">
        <v/>
      </c>
      <c r="K3458" s="32">
        <f/>
        <v/>
      </c>
      <c r="L3458" s="32" t="s">
        <v/>
      </c>
      <c r="M3458" s="32" t="s">
        <v/>
      </c>
      <c r="N3458" s="32" t="s">
        <v/>
      </c>
      <!--$VAR_NUOVA_CELLA_PREZZI$-->
    </row>
    <row r="3459" spans="1:16" ht="10.5" customHeight="1" thickTop="1" thickBot="1">
      <c r="B3459" s="32" t="s">
        <v/>
      </c>
      <c r="C3459" s="23" t="s">
        <v/>
      </c>
      <c r="D3459" s="23" t="s">
        <v>19890</v>
      </c>
      <c r="E3459" s="32">
        <v/>
      </c>
      <c r="F3459" s="33">
        <v>1.66</v>
      </c>
      <c r="G3459" s="34">
        <v/>
      </c>
      <c r="H3459" s="35">
        <v/>
      </c>
      <c r="I3459" s="36">
        <f>ROUND(PRODUCT(E3459:H3459),2)</f>
        <v>1.66</v>
      </c>
      <c r="J3459" s="32">
        <v/>
      </c>
      <c r="K3459" s="32">
        <f/>
        <v/>
      </c>
      <c r="L3459" s="32" t="s">
        <v/>
      </c>
      <c r="M3459" s="32" t="s">
        <v/>
      </c>
      <c r="N3459" s="32" t="s">
        <v/>
      </c>
      <!--$VAR_NUOVA_CELLA_PREZZI$-->
    </row>
    <row r="3460" spans="1:16" ht="10.5" customHeight="1" thickTop="1" thickBot="1">
      <c r="B3460" s="32" t="s">
        <v/>
      </c>
      <c r="C3460" s="23" t="s">
        <v/>
      </c>
      <c r="D3460" s="23" t="s">
        <v>19897</v>
      </c>
      <c r="E3460" s="32">
        <v/>
      </c>
      <c r="F3460" s="33">
        <v>11.03</v>
      </c>
      <c r="G3460" s="34">
        <v/>
      </c>
      <c r="H3460" s="35">
        <v/>
      </c>
      <c r="I3460" s="36">
        <f>ROUND(PRODUCT(E3460:H3460),2)</f>
        <v>11.03</v>
      </c>
      <c r="J3460" s="32">
        <v/>
      </c>
      <c r="K3460" s="32">
        <f/>
        <v/>
      </c>
      <c r="L3460" s="32" t="s">
        <v/>
      </c>
      <c r="M3460" s="32" t="s">
        <v/>
      </c>
      <c r="N3460" s="32" t="s">
        <v/>
      </c>
      <!--$VAR_NUOVA_CELLA_PREZZI$-->
    </row>
    <row r="3461" spans="1:16" ht="10.5" customHeight="1" thickTop="1" thickBot="1">
      <c r="B3461" s="32" t="s">
        <v/>
      </c>
      <c r="C3461" s="23" t="s">
        <v/>
      </c>
      <c r="D3461" s="23" t="s">
        <v>19904</v>
      </c>
      <c r="E3461" s="32">
        <v/>
      </c>
      <c r="F3461" s="33">
        <v>3.50</v>
      </c>
      <c r="G3461" s="34">
        <v/>
      </c>
      <c r="H3461" s="35">
        <v/>
      </c>
      <c r="I3461" s="36">
        <f>ROUND(PRODUCT(E3461:H3461),2)</f>
        <v>3.50</v>
      </c>
      <c r="J3461" s="32">
        <v/>
      </c>
      <c r="K3461" s="32">
        <f/>
        <v/>
      </c>
      <c r="L3461" s="32" t="s">
        <v/>
      </c>
      <c r="M3461" s="32" t="s">
        <v/>
      </c>
      <c r="N3461" s="32" t="s">
        <v/>
      </c>
      <!--$VAR_NUOVA_CELLA_PREZZI$-->
    </row>
    <row r="3462" spans="1:16" ht="10.5" customHeight="1" thickTop="1" thickBot="1">
      <c r="B3462" s="32" t="s">
        <v/>
      </c>
      <c r="C3462" s="23" t="s">
        <v/>
      </c>
      <c r="D3462" s="23" t="s">
        <v>19911</v>
      </c>
      <c r="E3462" s="32">
        <v/>
      </c>
      <c r="F3462" s="33">
        <v>1.92</v>
      </c>
      <c r="G3462" s="34">
        <v/>
      </c>
      <c r="H3462" s="35">
        <v/>
      </c>
      <c r="I3462" s="36">
        <f>ROUND(PRODUCT(E3462:H3462),2)</f>
        <v>1.92</v>
      </c>
      <c r="J3462" s="32">
        <v/>
      </c>
      <c r="K3462" s="32">
        <f/>
        <v/>
      </c>
      <c r="L3462" s="32" t="s">
        <v/>
      </c>
      <c r="M3462" s="32" t="s">
        <v/>
      </c>
      <c r="N3462" s="32" t="s">
        <v/>
      </c>
      <!--$VAR_NUOVA_CELLA_PREZZI$-->
    </row>
    <row r="3463" spans="1:16" ht="10.5" customHeight="1" thickTop="1" thickBot="1">
      <c r="B3463" s="32" t="s">
        <v/>
      </c>
      <c r="C3463" s="23" t="s">
        <v/>
      </c>
      <c r="D3463" s="23" t="s">
        <v>19918</v>
      </c>
      <c r="E3463" s="32">
        <v/>
      </c>
      <c r="F3463" s="33">
        <v>1.68</v>
      </c>
      <c r="G3463" s="34">
        <v/>
      </c>
      <c r="H3463" s="35">
        <v/>
      </c>
      <c r="I3463" s="36">
        <f>ROUND(PRODUCT(E3463:H3463),2)</f>
        <v>1.68</v>
      </c>
      <c r="J3463" s="32">
        <v/>
      </c>
      <c r="K3463" s="32">
        <f/>
        <v/>
      </c>
      <c r="L3463" s="32" t="s">
        <v/>
      </c>
      <c r="M3463" s="32" t="s">
        <v/>
      </c>
      <c r="N3463" s="32" t="s">
        <v/>
      </c>
      <!--$VAR_NUOVA_CELLA_PREZZI$-->
    </row>
    <row r="3464" spans="1:16" ht="10.5" customHeight="1" thickTop="1" thickBot="1">
      <c r="B3464" s="32" t="s">
        <v/>
      </c>
      <c r="C3464" s="23" t="s">
        <v/>
      </c>
      <c r="D3464" s="23" t="s">
        <v>19925</v>
      </c>
      <c r="E3464" s="32">
        <v/>
      </c>
      <c r="F3464" s="33">
        <v>1.11</v>
      </c>
      <c r="G3464" s="34">
        <v/>
      </c>
      <c r="H3464" s="35">
        <v/>
      </c>
      <c r="I3464" s="36">
        <f>ROUND(PRODUCT(E3464:H3464),2)</f>
        <v>1.11</v>
      </c>
      <c r="J3464" s="32">
        <v/>
      </c>
      <c r="K3464" s="32">
        <f/>
        <v/>
      </c>
      <c r="L3464" s="32" t="s">
        <v/>
      </c>
      <c r="M3464" s="32" t="s">
        <v/>
      </c>
      <c r="N3464" s="32" t="s">
        <v/>
      </c>
      <!--$VAR_NUOVA_CELLA_PREZZI$-->
    </row>
    <row r="3465" spans="1:16" ht="10.5" customHeight="1" thickTop="1" thickBot="1">
      <c r="B3465" s="32" t="s">
        <v/>
      </c>
      <c r="C3465" s="23" t="s">
        <v/>
      </c>
      <c r="D3465" s="23" t="s">
        <v>19932</v>
      </c>
      <c r="E3465" s="32">
        <v/>
      </c>
      <c r="F3465" s="33">
        <v>1.00</v>
      </c>
      <c r="G3465" s="34">
        <v/>
      </c>
      <c r="H3465" s="35">
        <v/>
      </c>
      <c r="I3465" s="36">
        <f>ROUND(PRODUCT(E3465:H3465),2)</f>
        <v>1.00</v>
      </c>
      <c r="J3465" s="32">
        <v/>
      </c>
      <c r="K3465" s="32">
        <f/>
        <v/>
      </c>
      <c r="L3465" s="32" t="s">
        <v/>
      </c>
      <c r="M3465" s="32" t="s">
        <v/>
      </c>
      <c r="N3465" s="32" t="s">
        <v/>
      </c>
      <!--$VAR_NUOVA_CELLA_PREZZI$-->
    </row>
    <row r="3466" spans="1:16" ht="10.5" customHeight="1" thickTop="1" thickBot="1">
      <c r="B3466" s="32" t="s">
        <v/>
      </c>
      <c r="C3466" s="23" t="s">
        <v/>
      </c>
      <c r="D3466" s="23" t="s">
        <v>19939</v>
      </c>
      <c r="E3466" s="32">
        <v/>
      </c>
      <c r="F3466" s="33">
        <v>4.11</v>
      </c>
      <c r="G3466" s="34">
        <v/>
      </c>
      <c r="H3466" s="35">
        <v/>
      </c>
      <c r="I3466" s="36">
        <f>ROUND(PRODUCT(E3466:H3466),2)</f>
        <v>4.11</v>
      </c>
      <c r="J3466" s="32">
        <v/>
      </c>
      <c r="K3466" s="32">
        <f/>
        <v/>
      </c>
      <c r="L3466" s="32" t="s">
        <v/>
      </c>
      <c r="M3466" s="32" t="s">
        <v/>
      </c>
      <c r="N3466" s="32" t="s">
        <v/>
      </c>
      <!--$VAR_NUOVA_CELLA_PREZZI$-->
    </row>
    <row r="3467" spans="1:16" ht="10.5" customHeight="1" thickTop="1" thickBot="1">
      <c r="B3467" s="32" t="s">
        <v/>
      </c>
      <c r="C3467" s="23" t="s">
        <v/>
      </c>
      <c r="D3467" s="23" t="s">
        <v>19946</v>
      </c>
      <c r="E3467" s="32">
        <v/>
      </c>
      <c r="F3467" s="33">
        <v>4.48</v>
      </c>
      <c r="G3467" s="34">
        <v/>
      </c>
      <c r="H3467" s="35">
        <v/>
      </c>
      <c r="I3467" s="36">
        <f>ROUND(PRODUCT(E3467:H3467),2)</f>
        <v>4.48</v>
      </c>
      <c r="J3467" s="32">
        <v/>
      </c>
      <c r="K3467" s="32">
        <f/>
        <v/>
      </c>
      <c r="L3467" s="32" t="s">
        <v/>
      </c>
      <c r="M3467" s="32" t="s">
        <v/>
      </c>
      <c r="N3467" s="32" t="s">
        <v/>
      </c>
      <!--$VAR_NUOVA_CELLA_PREZZI$-->
    </row>
    <row r="3468" spans="1:16" ht="10.5" customHeight="1" thickTop="1" thickBot="1">
      <c r="B3468" s="32" t="s">
        <v/>
      </c>
      <c r="C3468" s="23" t="s">
        <v/>
      </c>
      <c r="D3468" s="23" t="s">
        <v>19953</v>
      </c>
      <c r="E3468" s="32">
        <v/>
      </c>
      <c r="F3468" s="33">
        <v>1.10</v>
      </c>
      <c r="G3468" s="34">
        <v/>
      </c>
      <c r="H3468" s="35">
        <v/>
      </c>
      <c r="I3468" s="36">
        <f>ROUND(PRODUCT(E3468:H3468),2)</f>
        <v>1.10</v>
      </c>
      <c r="J3468" s="32">
        <v/>
      </c>
      <c r="K3468" s="32">
        <f/>
        <v/>
      </c>
      <c r="L3468" s="32" t="s">
        <v/>
      </c>
      <c r="M3468" s="32" t="s">
        <v/>
      </c>
      <c r="N3468" s="32" t="s">
        <v/>
      </c>
      <!--$VAR_NUOVA_CELLA_PREZZI$-->
    </row>
    <row r="3469" spans="1:16" ht="10.5" customHeight="1" thickTop="1" thickBot="1">
      <c r="B3469" s="32" t="s">
        <v/>
      </c>
      <c r="C3469" s="23" t="s">
        <v/>
      </c>
      <c r="D3469" s="23" t="s">
        <v>19960</v>
      </c>
      <c r="E3469" s="32">
        <v/>
      </c>
      <c r="F3469" s="33">
        <v>3.24</v>
      </c>
      <c r="G3469" s="34">
        <v/>
      </c>
      <c r="H3469" s="35">
        <v/>
      </c>
      <c r="I3469" s="36">
        <f>ROUND(PRODUCT(E3469:H3469),2)</f>
        <v>3.24</v>
      </c>
      <c r="J3469" s="32">
        <v/>
      </c>
      <c r="K3469" s="32">
        <f/>
        <v/>
      </c>
      <c r="L3469" s="32" t="s">
        <v/>
      </c>
      <c r="M3469" s="32" t="s">
        <v/>
      </c>
      <c r="N3469" s="32" t="s">
        <v/>
      </c>
      <!--$VAR_NUOVA_CELLA_PREZZI$-->
    </row>
    <row r="3470" spans="1:16" ht="10.5" customHeight="1" thickTop="1" thickBot="1">
      <c r="B3470" s="32" t="s">
        <v/>
      </c>
      <c r="C3470" s="23" t="s">
        <v/>
      </c>
      <c r="D3470" s="23" t="s">
        <v>19967</v>
      </c>
      <c r="E3470" s="32">
        <v/>
      </c>
      <c r="F3470" s="33">
        <v>4.37</v>
      </c>
      <c r="G3470" s="34">
        <v/>
      </c>
      <c r="H3470" s="35">
        <v/>
      </c>
      <c r="I3470" s="36">
        <f>ROUND(PRODUCT(E3470:H3470),2)</f>
        <v>4.37</v>
      </c>
      <c r="J3470" s="32">
        <v/>
      </c>
      <c r="K3470" s="32">
        <f/>
        <v/>
      </c>
      <c r="L3470" s="32" t="s">
        <v/>
      </c>
      <c r="M3470" s="32" t="s">
        <v/>
      </c>
      <c r="N3470" s="32" t="s">
        <v/>
      </c>
      <!--$VAR_NUOVA_CELLA_PREZZI$-->
    </row>
    <row r="3471" spans="1:16" ht="10.5" customHeight="1" thickTop="1" thickBot="1">
      <c r="B3471" s="32" t="s">
        <v/>
      </c>
      <c r="C3471" s="23" t="s">
        <v/>
      </c>
      <c r="D3471" s="23" t="s">
        <v>19974</v>
      </c>
      <c r="E3471" s="32">
        <v/>
      </c>
      <c r="F3471" s="33">
        <v>9.45</v>
      </c>
      <c r="G3471" s="34">
        <v/>
      </c>
      <c r="H3471" s="35">
        <v/>
      </c>
      <c r="I3471" s="36">
        <f>ROUND(PRODUCT(E3471:H3471),2)</f>
        <v>9.45</v>
      </c>
      <c r="J3471" s="32">
        <v/>
      </c>
      <c r="K3471" s="32">
        <f/>
        <v/>
      </c>
      <c r="L3471" s="32" t="s">
        <v/>
      </c>
      <c r="M3471" s="32" t="s">
        <v/>
      </c>
      <c r="N3471" s="32" t="s">
        <v/>
      </c>
      <!--$VAR_NUOVA_CELLA_PREZZI$-->
    </row>
    <row r="3472" spans="1:16" ht="10.5" customHeight="1" thickTop="1" thickBot="1">
      <c r="B3472" s="32" t="s">
        <v/>
      </c>
      <c r="C3472" s="23" t="s">
        <v/>
      </c>
      <c r="D3472" s="23" t="s">
        <v>19981</v>
      </c>
      <c r="E3472" s="32">
        <v/>
      </c>
      <c r="F3472" s="33">
        <v>1.29</v>
      </c>
      <c r="G3472" s="34">
        <v/>
      </c>
      <c r="H3472" s="35">
        <v/>
      </c>
      <c r="I3472" s="36">
        <f>ROUND(PRODUCT(E3472:H3472),2)</f>
        <v>1.29</v>
      </c>
      <c r="J3472" s="32">
        <v/>
      </c>
      <c r="K3472" s="32">
        <f/>
        <v/>
      </c>
      <c r="L3472" s="32" t="s">
        <v/>
      </c>
      <c r="M3472" s="32" t="s">
        <v/>
      </c>
      <c r="N3472" s="32" t="s">
        <v/>
      </c>
      <!--$VAR_NUOVA_CELLA_PREZZI$-->
    </row>
    <row r="3473" spans="1:16" ht="10.5" customHeight="1" thickTop="1" thickBot="1">
      <c r="B3473" s="32" t="s">
        <v/>
      </c>
      <c r="C3473" s="23" t="s">
        <v/>
      </c>
      <c r="D3473" s="23" t="s">
        <v>19988</v>
      </c>
      <c r="E3473" s="32">
        <v/>
      </c>
      <c r="F3473" s="33">
        <v>1.92</v>
      </c>
      <c r="G3473" s="34">
        <v/>
      </c>
      <c r="H3473" s="35">
        <v/>
      </c>
      <c r="I3473" s="36">
        <f>ROUND(PRODUCT(E3473:H3473),2)</f>
        <v>1.92</v>
      </c>
      <c r="J3473" s="32">
        <v/>
      </c>
      <c r="K3473" s="32">
        <f/>
        <v/>
      </c>
      <c r="L3473" s="32" t="s">
        <v/>
      </c>
      <c r="M3473" s="32" t="s">
        <v/>
      </c>
      <c r="N3473" s="32" t="s">
        <v/>
      </c>
      <!--$VAR_NUOVA_CELLA_PREZZI$-->
    </row>
    <row r="3474" spans="1:16" ht="10.5" customHeight="1" thickTop="1" thickBot="1">
      <c r="B3474" s="32" t="s">
        <v/>
      </c>
      <c r="C3474" s="23" t="s">
        <v/>
      </c>
      <c r="D3474" s="23" t="s">
        <v>19995</v>
      </c>
      <c r="E3474" s="32">
        <v/>
      </c>
      <c r="F3474" s="33">
        <v>0.84</v>
      </c>
      <c r="G3474" s="34">
        <v/>
      </c>
      <c r="H3474" s="35">
        <v/>
      </c>
      <c r="I3474" s="36">
        <f>ROUND(PRODUCT(E3474:H3474),2)</f>
        <v>0.84</v>
      </c>
      <c r="J3474" s="32">
        <v/>
      </c>
      <c r="K3474" s="32">
        <f/>
        <v/>
      </c>
      <c r="L3474" s="32" t="s">
        <v/>
      </c>
      <c r="M3474" s="32" t="s">
        <v/>
      </c>
      <c r="N3474" s="32" t="s">
        <v/>
      </c>
      <!--$VAR_NUOVA_CELLA_PREZZI$-->
    </row>
    <row r="3475" spans="1:16" ht="10.5" customHeight="1" thickTop="1" thickBot="1">
      <c r="B3475" s="32" t="s">
        <v/>
      </c>
      <c r="C3475" s="23" t="s">
        <v/>
      </c>
      <c r="D3475" s="23" t="s">
        <v>20002</v>
      </c>
      <c r="E3475" s="32">
        <v/>
      </c>
      <c r="F3475" s="33">
        <v>3.23</v>
      </c>
      <c r="G3475" s="34">
        <v/>
      </c>
      <c r="H3475" s="35">
        <v/>
      </c>
      <c r="I3475" s="36">
        <f>ROUND(PRODUCT(E3475:H3475),2)</f>
        <v>3.23</v>
      </c>
      <c r="J3475" s="32">
        <v/>
      </c>
      <c r="K3475" s="32">
        <f/>
        <v/>
      </c>
      <c r="L3475" s="32" t="s">
        <v/>
      </c>
      <c r="M3475" s="32" t="s">
        <v/>
      </c>
      <c r="N3475" s="32" t="s">
        <v/>
      </c>
      <!--$VAR_NUOVA_CELLA_PREZZI$-->
    </row>
    <row r="3476" spans="1:16" ht="10.5" customHeight="1" thickTop="1" thickBot="1">
      <c r="B3476" s="32" t="s">
        <v/>
      </c>
      <c r="C3476" s="23" t="s">
        <v/>
      </c>
      <c r="D3476" s="23" t="s">
        <v>20009</v>
      </c>
      <c r="E3476" s="32">
        <v/>
      </c>
      <c r="F3476" s="33">
        <v>2.93</v>
      </c>
      <c r="G3476" s="34">
        <v/>
      </c>
      <c r="H3476" s="35">
        <v/>
      </c>
      <c r="I3476" s="36">
        <f>ROUND(PRODUCT(E3476:H3476),2)</f>
        <v>2.93</v>
      </c>
      <c r="J3476" s="32">
        <v/>
      </c>
      <c r="K3476" s="32">
        <f/>
        <v/>
      </c>
      <c r="L3476" s="32" t="s">
        <v/>
      </c>
      <c r="M3476" s="32" t="s">
        <v/>
      </c>
      <c r="N3476" s="32" t="s">
        <v/>
      </c>
      <!--$VAR_NUOVA_CELLA_PREZZI$-->
    </row>
    <row r="3477" spans="1:16" ht="10.5" customHeight="1" thickTop="1" thickBot="1">
      <c r="B3477" s="32" t="s">
        <v/>
      </c>
      <c r="C3477" s="23" t="s">
        <v/>
      </c>
      <c r="D3477" s="23" t="s">
        <v>20016</v>
      </c>
      <c r="E3477" s="32">
        <v/>
      </c>
      <c r="F3477" s="33">
        <v>4.18</v>
      </c>
      <c r="G3477" s="34">
        <v/>
      </c>
      <c r="H3477" s="35">
        <v/>
      </c>
      <c r="I3477" s="36">
        <f>ROUND(PRODUCT(E3477:H3477),2)</f>
        <v>4.18</v>
      </c>
      <c r="J3477" s="32">
        <v/>
      </c>
      <c r="K3477" s="32">
        <f/>
        <v/>
      </c>
      <c r="L3477" s="32" t="s">
        <v/>
      </c>
      <c r="M3477" s="32" t="s">
        <v/>
      </c>
      <c r="N3477" s="32" t="s">
        <v/>
      </c>
      <!--$VAR_NUOVA_CELLA_PREZZI$-->
    </row>
    <row r="3478" spans="1:16" ht="10.5" customHeight="1" thickTop="1" thickBot="1">
      <c r="B3478" s="32" t="s">
        <v/>
      </c>
      <c r="C3478" s="23" t="s">
        <v/>
      </c>
      <c r="D3478" s="23" t="s">
        <v>20023</v>
      </c>
      <c r="E3478" s="32">
        <v/>
      </c>
      <c r="F3478" s="33">
        <v>8.78</v>
      </c>
      <c r="G3478" s="34">
        <v/>
      </c>
      <c r="H3478" s="35">
        <v/>
      </c>
      <c r="I3478" s="36">
        <f>ROUND(PRODUCT(E3478:H3478),2)</f>
        <v>8.78</v>
      </c>
      <c r="J3478" s="32">
        <v/>
      </c>
      <c r="K3478" s="32">
        <f/>
        <v/>
      </c>
      <c r="L3478" s="32" t="s">
        <v/>
      </c>
      <c r="M3478" s="32" t="s">
        <v/>
      </c>
      <c r="N3478" s="32" t="s">
        <v/>
      </c>
      <!--$VAR_NUOVA_CELLA_PREZZI$-->
    </row>
    <row r="3479" spans="1:16" ht="10.5" customHeight="1" thickTop="1" thickBot="1">
      <c r="B3479" s="32" t="s">
        <v/>
      </c>
      <c r="C3479" s="23" t="s">
        <v/>
      </c>
      <c r="D3479" s="23" t="s">
        <v>20030</v>
      </c>
      <c r="E3479" s="32">
        <v/>
      </c>
      <c r="F3479" s="33">
        <v>1.17</v>
      </c>
      <c r="G3479" s="34">
        <v/>
      </c>
      <c r="H3479" s="35">
        <v/>
      </c>
      <c r="I3479" s="36">
        <f>ROUND(PRODUCT(E3479:H3479),2)</f>
        <v>1.17</v>
      </c>
      <c r="J3479" s="32">
        <v/>
      </c>
      <c r="K3479" s="32">
        <f/>
        <v/>
      </c>
      <c r="L3479" s="32" t="s">
        <v/>
      </c>
      <c r="M3479" s="32" t="s">
        <v/>
      </c>
      <c r="N3479" s="32" t="s">
        <v/>
      </c>
      <!--$VAR_NUOVA_CELLA_PREZZI$-->
    </row>
    <row r="3480" spans="1:16" ht="10.5" customHeight="1" thickTop="1" thickBot="1">
      <c r="B3480" s="32" t="s">
        <v/>
      </c>
      <c r="C3480" s="23" t="s">
        <v/>
      </c>
      <c r="D3480" s="23" t="s">
        <v>20037</v>
      </c>
      <c r="E3480" s="32">
        <v/>
      </c>
      <c r="F3480" s="33">
        <v>1.91</v>
      </c>
      <c r="G3480" s="34">
        <v/>
      </c>
      <c r="H3480" s="35">
        <v/>
      </c>
      <c r="I3480" s="36">
        <f>ROUND(PRODUCT(E3480:H3480),2)</f>
        <v>1.91</v>
      </c>
      <c r="J3480" s="32">
        <v/>
      </c>
      <c r="K3480" s="32">
        <f/>
        <v/>
      </c>
      <c r="L3480" s="32" t="s">
        <v/>
      </c>
      <c r="M3480" s="32" t="s">
        <v/>
      </c>
      <c r="N3480" s="32" t="s">
        <v/>
      </c>
      <!--$VAR_NUOVA_CELLA_PREZZI$-->
    </row>
    <row r="3481" spans="1:16" ht="10.5" customHeight="1" thickTop="1" thickBot="1">
      <c r="B3481" s="32" t="s">
        <v/>
      </c>
      <c r="C3481" s="23" t="s">
        <v/>
      </c>
      <c r="D3481" s="23" t="s">
        <v>20044</v>
      </c>
      <c r="E3481" s="32">
        <v/>
      </c>
      <c r="F3481" s="33">
        <v>3.48</v>
      </c>
      <c r="G3481" s="34">
        <v/>
      </c>
      <c r="H3481" s="35">
        <v/>
      </c>
      <c r="I3481" s="36">
        <f>ROUND(PRODUCT(E3481:H3481),2)</f>
        <v>3.48</v>
      </c>
      <c r="J3481" s="32">
        <v/>
      </c>
      <c r="K3481" s="32">
        <f/>
        <v/>
      </c>
      <c r="L3481" s="32" t="s">
        <v/>
      </c>
      <c r="M3481" s="32" t="s">
        <v/>
      </c>
      <c r="N3481" s="32" t="s">
        <v/>
      </c>
      <!--$VAR_NUOVA_CELLA_PREZZI$-->
    </row>
    <row r="3482" spans="1:16" ht="10.5" customHeight="1" thickTop="1" thickBot="1">
      <c r="B3482" s="32" t="s">
        <v/>
      </c>
      <c r="C3482" s="23" t="s">
        <v/>
      </c>
      <c r="D3482" s="23" t="s">
        <v>20051</v>
      </c>
      <c r="E3482" s="32">
        <v/>
      </c>
      <c r="F3482" s="33">
        <v>1.11</v>
      </c>
      <c r="G3482" s="34">
        <v/>
      </c>
      <c r="H3482" s="35">
        <v/>
      </c>
      <c r="I3482" s="36">
        <f>ROUND(PRODUCT(E3482:H3482),2)</f>
        <v>1.11</v>
      </c>
      <c r="J3482" s="32">
        <v/>
      </c>
      <c r="K3482" s="32">
        <f/>
        <v/>
      </c>
      <c r="L3482" s="32" t="s">
        <v/>
      </c>
      <c r="M3482" s="32" t="s">
        <v/>
      </c>
      <c r="N3482" s="32" t="s">
        <v/>
      </c>
      <!--$VAR_NUOVA_CELLA_PREZZI$-->
    </row>
    <row r="3483" spans="1:16" ht="10.5" customHeight="1" thickTop="1" thickBot="1">
      <c r="B3483" s="32" t="s">
        <v/>
      </c>
      <c r="C3483" s="23" t="s">
        <v/>
      </c>
      <c r="D3483" s="23" t="s">
        <v>20058</v>
      </c>
      <c r="E3483" s="32">
        <v/>
      </c>
      <c r="F3483" s="33">
        <v>6.02</v>
      </c>
      <c r="G3483" s="34">
        <v/>
      </c>
      <c r="H3483" s="35">
        <v/>
      </c>
      <c r="I3483" s="36">
        <f>ROUND(PRODUCT(E3483:H3483),2)</f>
        <v>6.02</v>
      </c>
      <c r="J3483" s="32">
        <v/>
      </c>
      <c r="K3483" s="32">
        <f/>
        <v/>
      </c>
      <c r="L3483" s="32" t="s">
        <v/>
      </c>
      <c r="M3483" s="32" t="s">
        <v/>
      </c>
      <c r="N3483" s="32" t="s">
        <v/>
      </c>
      <!--$VAR_NUOVA_CELLA_PREZZI$-->
    </row>
    <row r="3484" spans="1:16" ht="10.5" customHeight="1" thickTop="1" thickBot="1">
      <c r="B3484" s="32" t="s">
        <v/>
      </c>
      <c r="C3484" s="23" t="s">
        <v/>
      </c>
      <c r="D3484" s="23" t="s">
        <v>20065</v>
      </c>
      <c r="E3484" s="32">
        <v/>
      </c>
      <c r="F3484" s="33">
        <v>0.62</v>
      </c>
      <c r="G3484" s="34">
        <v/>
      </c>
      <c r="H3484" s="35">
        <v/>
      </c>
      <c r="I3484" s="36">
        <f>ROUND(PRODUCT(E3484:H3484),2)</f>
        <v>0.62</v>
      </c>
      <c r="J3484" s="32">
        <v/>
      </c>
      <c r="K3484" s="32">
        <f/>
        <v/>
      </c>
      <c r="L3484" s="32" t="s">
        <v/>
      </c>
      <c r="M3484" s="32" t="s">
        <v/>
      </c>
      <c r="N3484" s="32" t="s">
        <v/>
      </c>
      <!--$VAR_NUOVA_CELLA_PREZZI$-->
    </row>
    <row r="3485" spans="1:16" ht="10.5" customHeight="1" thickTop="1" thickBot="1">
      <c r="B3485" s="32" t="s">
        <v/>
      </c>
      <c r="C3485" s="23" t="s">
        <v/>
      </c>
      <c r="D3485" s="23" t="s">
        <v>20072</v>
      </c>
      <c r="E3485" s="32">
        <v/>
      </c>
      <c r="F3485" s="33">
        <v>1.27</v>
      </c>
      <c r="G3485" s="34">
        <v/>
      </c>
      <c r="H3485" s="35">
        <v/>
      </c>
      <c r="I3485" s="36">
        <f>ROUND(PRODUCT(E3485:H3485),2)</f>
        <v>1.27</v>
      </c>
      <c r="J3485" s="32">
        <v/>
      </c>
      <c r="K3485" s="32">
        <f/>
        <v/>
      </c>
      <c r="L3485" s="32" t="s">
        <v/>
      </c>
      <c r="M3485" s="32" t="s">
        <v/>
      </c>
      <c r="N3485" s="32" t="s">
        <v/>
      </c>
      <!--$VAR_NUOVA_CELLA_PREZZI$-->
    </row>
    <row r="3486" spans="1:16" ht="10.5" customHeight="1" thickTop="1" thickBot="1">
      <c r="B3486" s="32" t="s">
        <v/>
      </c>
      <c r="C3486" s="23" t="s">
        <v/>
      </c>
      <c r="D3486" s="23" t="s">
        <v>20079</v>
      </c>
      <c r="E3486" s="32">
        <v/>
      </c>
      <c r="F3486" s="33">
        <v>1.18</v>
      </c>
      <c r="G3486" s="34">
        <v/>
      </c>
      <c r="H3486" s="35">
        <v/>
      </c>
      <c r="I3486" s="36">
        <f>ROUND(PRODUCT(E3486:H3486),2)</f>
        <v>1.18</v>
      </c>
      <c r="J3486" s="32">
        <v/>
      </c>
      <c r="K3486" s="32">
        <f/>
        <v/>
      </c>
      <c r="L3486" s="32" t="s">
        <v/>
      </c>
      <c r="M3486" s="32" t="s">
        <v/>
      </c>
      <c r="N3486" s="32" t="s">
        <v/>
      </c>
      <!--$VAR_NUOVA_CELLA_PREZZI$-->
    </row>
    <row r="3487" spans="1:16" ht="10.5" customHeight="1" thickTop="1" thickBot="1">
      <c r="B3487" s="32" t="s">
        <v/>
      </c>
      <c r="C3487" s="23" t="s">
        <v/>
      </c>
      <c r="D3487" s="23" t="s">
        <v>20086</v>
      </c>
      <c r="E3487" s="32">
        <v/>
      </c>
      <c r="F3487" s="33">
        <v>2.23</v>
      </c>
      <c r="G3487" s="34">
        <v/>
      </c>
      <c r="H3487" s="35">
        <v/>
      </c>
      <c r="I3487" s="36">
        <f>ROUND(PRODUCT(E3487:H3487),2)</f>
        <v>2.23</v>
      </c>
      <c r="J3487" s="32">
        <v/>
      </c>
      <c r="K3487" s="32">
        <f/>
        <v/>
      </c>
      <c r="L3487" s="32" t="s">
        <v/>
      </c>
      <c r="M3487" s="32" t="s">
        <v/>
      </c>
      <c r="N3487" s="32" t="s">
        <v/>
      </c>
      <!--$VAR_NUOVA_CELLA_PREZZI$-->
    </row>
    <row r="3488" spans="1:16" ht="10.5" customHeight="1" thickTop="1" thickBot="1">
      <c r="B3488" s="32" t="s">
        <v/>
      </c>
      <c r="C3488" s="23" t="s">
        <v/>
      </c>
      <c r="D3488" s="23" t="s">
        <v>20093</v>
      </c>
      <c r="E3488" s="32">
        <v/>
      </c>
      <c r="F3488" s="33">
        <v>2.37</v>
      </c>
      <c r="G3488" s="34">
        <v/>
      </c>
      <c r="H3488" s="35">
        <v/>
      </c>
      <c r="I3488" s="36">
        <f>ROUND(PRODUCT(E3488:H3488),2)</f>
        <v>2.37</v>
      </c>
      <c r="J3488" s="32">
        <v/>
      </c>
      <c r="K3488" s="32">
        <f/>
        <v/>
      </c>
      <c r="L3488" s="32" t="s">
        <v/>
      </c>
      <c r="M3488" s="32" t="s">
        <v/>
      </c>
      <c r="N3488" s="32" t="s">
        <v/>
      </c>
      <!--$VAR_NUOVA_CELLA_PREZZI$-->
    </row>
    <row r="3489" spans="1:16" ht="10.5" customHeight="1" thickTop="1" thickBot="1">
      <c r="B3489" s="32" t="s">
        <v/>
      </c>
      <c r="C3489" s="23" t="s">
        <v/>
      </c>
      <c r="D3489" s="23" t="s">
        <v>20100</v>
      </c>
      <c r="E3489" s="32">
        <v/>
      </c>
      <c r="F3489" s="33">
        <v>2.41</v>
      </c>
      <c r="G3489" s="34">
        <v/>
      </c>
      <c r="H3489" s="35">
        <v/>
      </c>
      <c r="I3489" s="36">
        <f>ROUND(PRODUCT(E3489:H3489),2)</f>
        <v>2.41</v>
      </c>
      <c r="J3489" s="32">
        <v/>
      </c>
      <c r="K3489" s="32">
        <f/>
        <v/>
      </c>
      <c r="L3489" s="32" t="s">
        <v/>
      </c>
      <c r="M3489" s="32" t="s">
        <v/>
      </c>
      <c r="N3489" s="32" t="s">
        <v/>
      </c>
      <!--$VAR_NUOVA_CELLA_PREZZI$-->
    </row>
    <row r="3490" spans="1:16" ht="10.5" customHeight="1" thickTop="1" thickBot="1">
      <c r="B3490" s="32" t="s">
        <v/>
      </c>
      <c r="C3490" s="23" t="s">
        <v/>
      </c>
      <c r="D3490" s="23" t="s">
        <v>20107</v>
      </c>
      <c r="E3490" s="32">
        <v/>
      </c>
      <c r="F3490" s="33">
        <v>7.14</v>
      </c>
      <c r="G3490" s="34">
        <v/>
      </c>
      <c r="H3490" s="35">
        <v/>
      </c>
      <c r="I3490" s="36">
        <f>ROUND(PRODUCT(E3490:H3490),2)</f>
        <v>7.14</v>
      </c>
      <c r="J3490" s="32">
        <v/>
      </c>
      <c r="K3490" s="32">
        <f/>
        <v/>
      </c>
      <c r="L3490" s="32" t="s">
        <v/>
      </c>
      <c r="M3490" s="32" t="s">
        <v/>
      </c>
      <c r="N3490" s="32" t="s">
        <v/>
      </c>
      <!--$VAR_NUOVA_CELLA_PREZZI$-->
    </row>
    <row r="3491" spans="1:16" ht="10.5" customHeight="1" thickTop="1" thickBot="1">
      <c r="B3491" s="32" t="s">
        <v/>
      </c>
      <c r="C3491" s="23" t="s">
        <v/>
      </c>
      <c r="D3491" s="23" t="s">
        <v>20114</v>
      </c>
      <c r="E3491" s="32">
        <v/>
      </c>
      <c r="F3491" s="33">
        <v>1.20</v>
      </c>
      <c r="G3491" s="34">
        <v/>
      </c>
      <c r="H3491" s="35">
        <v/>
      </c>
      <c r="I3491" s="36">
        <f>ROUND(PRODUCT(E3491:H3491),2)</f>
        <v>1.20</v>
      </c>
      <c r="J3491" s="32">
        <v/>
      </c>
      <c r="K3491" s="32">
        <f/>
        <v/>
      </c>
      <c r="L3491" s="32" t="s">
        <v/>
      </c>
      <c r="M3491" s="32" t="s">
        <v/>
      </c>
      <c r="N3491" s="32" t="s">
        <v/>
      </c>
      <!--$VAR_NUOVA_CELLA_PREZZI$-->
    </row>
    <row r="3492" spans="1:16" ht="10.5" customHeight="1" thickTop="1" thickBot="1">
      <c r="B3492" s="32" t="s">
        <v/>
      </c>
      <c r="C3492" s="23" t="s">
        <v/>
      </c>
      <c r="D3492" s="23" t="s">
        <v>20121</v>
      </c>
      <c r="E3492" s="32">
        <v/>
      </c>
      <c r="F3492" s="33">
        <v>1.56</v>
      </c>
      <c r="G3492" s="34">
        <v/>
      </c>
      <c r="H3492" s="35">
        <v/>
      </c>
      <c r="I3492" s="36">
        <f>ROUND(PRODUCT(E3492:H3492),2)</f>
        <v>1.56</v>
      </c>
      <c r="J3492" s="32">
        <v/>
      </c>
      <c r="K3492" s="32">
        <f/>
        <v/>
      </c>
      <c r="L3492" s="32" t="s">
        <v/>
      </c>
      <c r="M3492" s="32" t="s">
        <v/>
      </c>
      <c r="N3492" s="32" t="s">
        <v/>
      </c>
      <!--$VAR_NUOVA_CELLA_PREZZI$-->
    </row>
    <row r="3493" spans="1:16" ht="10.5" customHeight="1" thickTop="1" thickBot="1">
      <c r="B3493" s="32" t="s">
        <v/>
      </c>
      <c r="C3493" s="23" t="s">
        <v/>
      </c>
      <c r="D3493" s="23" t="s">
        <v>20128</v>
      </c>
      <c r="E3493" s="32">
        <v/>
      </c>
      <c r="F3493" s="33">
        <v>0.70</v>
      </c>
      <c r="G3493" s="34">
        <v/>
      </c>
      <c r="H3493" s="35">
        <v/>
      </c>
      <c r="I3493" s="36">
        <f>ROUND(PRODUCT(E3493:H3493),2)</f>
        <v>0.70</v>
      </c>
      <c r="J3493" s="32">
        <v/>
      </c>
      <c r="K3493" s="32">
        <f/>
        <v/>
      </c>
      <c r="L3493" s="32" t="s">
        <v/>
      </c>
      <c r="M3493" s="32" t="s">
        <v/>
      </c>
      <c r="N3493" s="32" t="s">
        <v/>
      </c>
      <!--$VAR_NUOVA_CELLA_PREZZI$-->
    </row>
    <row r="3494" spans="1:16" ht="10.5" customHeight="1" thickTop="1" thickBot="1">
      <c r="B3494" s="32" t="s">
        <v/>
      </c>
      <c r="C3494" s="23" t="s">
        <v/>
      </c>
      <c r="D3494" s="23" t="s">
        <v>20135</v>
      </c>
      <c r="E3494" s="32">
        <v/>
      </c>
      <c r="F3494" s="33">
        <v>1.50</v>
      </c>
      <c r="G3494" s="34">
        <v/>
      </c>
      <c r="H3494" s="35">
        <v/>
      </c>
      <c r="I3494" s="36">
        <f>ROUND(PRODUCT(E3494:H3494),2)</f>
        <v>1.50</v>
      </c>
      <c r="J3494" s="32">
        <v/>
      </c>
      <c r="K3494" s="32">
        <f/>
        <v/>
      </c>
      <c r="L3494" s="32" t="s">
        <v/>
      </c>
      <c r="M3494" s="32" t="s">
        <v/>
      </c>
      <c r="N3494" s="32" t="s">
        <v/>
      </c>
      <!--$VAR_NUOVA_CELLA_PREZZI$-->
    </row>
    <row r="3495" spans="1:16" ht="10.5" customHeight="1" thickTop="1" thickBot="1">
      <c r="B3495" s="32" t="s">
        <v/>
      </c>
      <c r="C3495" s="23" t="s">
        <v/>
      </c>
      <c r="D3495" s="23" t="s">
        <v>20142</v>
      </c>
      <c r="E3495" s="32">
        <v/>
      </c>
      <c r="F3495" s="33">
        <v>2.56</v>
      </c>
      <c r="G3495" s="34">
        <v/>
      </c>
      <c r="H3495" s="35">
        <v/>
      </c>
      <c r="I3495" s="36">
        <f>ROUND(PRODUCT(E3495:H3495),2)</f>
        <v>2.56</v>
      </c>
      <c r="J3495" s="32">
        <v/>
      </c>
      <c r="K3495" s="32">
        <f/>
        <v/>
      </c>
      <c r="L3495" s="32" t="s">
        <v/>
      </c>
      <c r="M3495" s="32" t="s">
        <v/>
      </c>
      <c r="N3495" s="32" t="s">
        <v/>
      </c>
      <!--$VAR_NUOVA_CELLA_PREZZI$-->
    </row>
    <row r="3496" spans="1:16" ht="10.5" customHeight="1" thickTop="1" thickBot="1">
      <c r="B3496" s="32" t="s">
        <v/>
      </c>
      <c r="C3496" s="23" t="s">
        <v/>
      </c>
      <c r="D3496" s="23" t="s">
        <v>20149</v>
      </c>
      <c r="E3496" s="32">
        <v/>
      </c>
      <c r="F3496" s="33">
        <v>4.26</v>
      </c>
      <c r="G3496" s="34">
        <v/>
      </c>
      <c r="H3496" s="35">
        <v/>
      </c>
      <c r="I3496" s="36">
        <f>ROUND(PRODUCT(E3496:H3496),2)</f>
        <v>4.26</v>
      </c>
      <c r="J3496" s="32">
        <v/>
      </c>
      <c r="K3496" s="32">
        <f/>
        <v/>
      </c>
      <c r="L3496" s="32" t="s">
        <v/>
      </c>
      <c r="M3496" s="32" t="s">
        <v/>
      </c>
      <c r="N3496" s="32" t="s">
        <v/>
      </c>
      <!--$VAR_NUOVA_CELLA_PREZZI$-->
    </row>
    <row r="3497" spans="1:16" ht="10.5" customHeight="1" thickTop="1" thickBot="1">
      <c r="B3497" s="32" t="s">
        <v/>
      </c>
      <c r="C3497" s="23" t="s">
        <v/>
      </c>
      <c r="D3497" s="23" t="s">
        <v>20156</v>
      </c>
      <c r="E3497" s="32">
        <v/>
      </c>
      <c r="F3497" s="33">
        <v>3.55</v>
      </c>
      <c r="G3497" s="34">
        <v/>
      </c>
      <c r="H3497" s="35">
        <v/>
      </c>
      <c r="I3497" s="36">
        <f>ROUND(PRODUCT(E3497:H3497),2)</f>
        <v>3.55</v>
      </c>
      <c r="J3497" s="32">
        <v/>
      </c>
      <c r="K3497" s="32">
        <f/>
        <v/>
      </c>
      <c r="L3497" s="32" t="s">
        <v/>
      </c>
      <c r="M3497" s="32" t="s">
        <v/>
      </c>
      <c r="N3497" s="32" t="s">
        <v/>
      </c>
      <!--$VAR_NUOVA_CELLA_PREZZI$-->
    </row>
    <row r="3498" spans="1:16" ht="10.5" customHeight="1" thickTop="1" thickBot="1">
      <c r="B3498" s="32" t="s">
        <v/>
      </c>
      <c r="C3498" s="23" t="s">
        <v/>
      </c>
      <c r="D3498" s="23" t="s">
        <v>20163</v>
      </c>
      <c r="E3498" s="32">
        <v/>
      </c>
      <c r="F3498" s="33">
        <v>3.00</v>
      </c>
      <c r="G3498" s="34">
        <v/>
      </c>
      <c r="H3498" s="35">
        <v/>
      </c>
      <c r="I3498" s="36">
        <f>ROUND(PRODUCT(E3498:H3498),2)</f>
        <v>3.00</v>
      </c>
      <c r="J3498" s="32">
        <v/>
      </c>
      <c r="K3498" s="32">
        <f/>
        <v/>
      </c>
      <c r="L3498" s="32" t="s">
        <v/>
      </c>
      <c r="M3498" s="32" t="s">
        <v/>
      </c>
      <c r="N3498" s="32" t="s">
        <v/>
      </c>
      <!--$VAR_NUOVA_CELLA_PREZZI$-->
    </row>
    <row r="3499" spans="1:16" ht="10.5" customHeight="1" thickTop="1" thickBot="1">
      <c r="B3499" s="32" t="s">
        <v/>
      </c>
      <c r="C3499" s="23" t="s">
        <v/>
      </c>
      <c r="D3499" s="23" t="s">
        <v>20170</v>
      </c>
      <c r="E3499" s="32">
        <v/>
      </c>
      <c r="F3499" s="33">
        <v>2.45</v>
      </c>
      <c r="G3499" s="34">
        <v/>
      </c>
      <c r="H3499" s="35">
        <v/>
      </c>
      <c r="I3499" s="36">
        <f>ROUND(PRODUCT(E3499:H3499),2)</f>
        <v>2.45</v>
      </c>
      <c r="J3499" s="32">
        <v/>
      </c>
      <c r="K3499" s="32">
        <f/>
        <v/>
      </c>
      <c r="L3499" s="32" t="s">
        <v/>
      </c>
      <c r="M3499" s="32" t="s">
        <v/>
      </c>
      <c r="N3499" s="32" t="s">
        <v/>
      </c>
      <!--$VAR_NUOVA_CELLA_PREZZI$-->
    </row>
    <row r="3500" spans="1:16" ht="10.5" customHeight="1" thickTop="1" thickBot="1">
      <c r="B3500" s="32" t="s">
        <v/>
      </c>
      <c r="C3500" s="23" t="s">
        <v/>
      </c>
      <c r="D3500" s="23" t="s">
        <v>20177</v>
      </c>
      <c r="E3500" s="32">
        <v/>
      </c>
      <c r="F3500" s="33">
        <v>1.74</v>
      </c>
      <c r="G3500" s="34">
        <v/>
      </c>
      <c r="H3500" s="35">
        <v/>
      </c>
      <c r="I3500" s="36">
        <f>ROUND(PRODUCT(E3500:H3500),2)</f>
        <v>1.74</v>
      </c>
      <c r="J3500" s="32">
        <v/>
      </c>
      <c r="K3500" s="32">
        <f/>
        <v/>
      </c>
      <c r="L3500" s="32" t="s">
        <v/>
      </c>
      <c r="M3500" s="32" t="s">
        <v/>
      </c>
      <c r="N3500" s="32" t="s">
        <v/>
      </c>
      <!--$VAR_NUOVA_CELLA_PREZZI$-->
    </row>
    <row r="3501" spans="1:16" ht="10.5" customHeight="1" thickTop="1" thickBot="1">
      <c r="B3501" s="32" t="s">
        <v/>
      </c>
      <c r="C3501" s="23" t="s">
        <v/>
      </c>
      <c r="D3501" s="23" t="s">
        <v>20184</v>
      </c>
      <c r="E3501" s="32">
        <v/>
      </c>
      <c r="F3501" s="33">
        <v>3.61</v>
      </c>
      <c r="G3501" s="34">
        <v/>
      </c>
      <c r="H3501" s="35">
        <v/>
      </c>
      <c r="I3501" s="36">
        <f>ROUND(PRODUCT(E3501:H3501),2)</f>
        <v>3.61</v>
      </c>
      <c r="J3501" s="32">
        <v/>
      </c>
      <c r="K3501" s="32">
        <f/>
        <v/>
      </c>
      <c r="L3501" s="32" t="s">
        <v/>
      </c>
      <c r="M3501" s="32" t="s">
        <v/>
      </c>
      <c r="N3501" s="32" t="s">
        <v/>
      </c>
      <!--$VAR_NUOVA_CELLA_PREZZI$-->
    </row>
    <row r="3502" spans="1:16" ht="10.5" customHeight="1" thickTop="1" thickBot="1">
      <c r="B3502" s="32" t="s">
        <v/>
      </c>
      <c r="C3502" s="23" t="s">
        <v/>
      </c>
      <c r="D3502" s="23" t="s">
        <v>20191</v>
      </c>
      <c r="E3502" s="32">
        <v/>
      </c>
      <c r="F3502" s="33">
        <v>6.87</v>
      </c>
      <c r="G3502" s="34">
        <v/>
      </c>
      <c r="H3502" s="35">
        <v/>
      </c>
      <c r="I3502" s="36">
        <f>ROUND(PRODUCT(E3502:H3502),2)</f>
        <v>6.87</v>
      </c>
      <c r="J3502" s="32">
        <v/>
      </c>
      <c r="K3502" s="32">
        <f/>
        <v/>
      </c>
      <c r="L3502" s="32" t="s">
        <v/>
      </c>
      <c r="M3502" s="32" t="s">
        <v/>
      </c>
      <c r="N3502" s="32" t="s">
        <v/>
      </c>
      <!--$VAR_NUOVA_CELLA_PREZZI$-->
    </row>
    <row r="3503" spans="1:16" ht="10.5" customHeight="1" thickTop="1" thickBot="1">
      <c r="B3503" s="32" t="s">
        <v/>
      </c>
      <c r="C3503" s="23" t="s">
        <v/>
      </c>
      <c r="D3503" s="23" t="s">
        <v>20198</v>
      </c>
      <c r="E3503" s="32">
        <v/>
      </c>
      <c r="F3503" s="33">
        <v>2.40</v>
      </c>
      <c r="G3503" s="34">
        <v/>
      </c>
      <c r="H3503" s="35">
        <v/>
      </c>
      <c r="I3503" s="36">
        <f>ROUND(PRODUCT(E3503:H3503),2)</f>
        <v>2.40</v>
      </c>
      <c r="J3503" s="32">
        <v/>
      </c>
      <c r="K3503" s="32">
        <f/>
        <v/>
      </c>
      <c r="L3503" s="32" t="s">
        <v/>
      </c>
      <c r="M3503" s="32" t="s">
        <v/>
      </c>
      <c r="N3503" s="32" t="s">
        <v/>
      </c>
      <!--$VAR_NUOVA_CELLA_PREZZI$-->
    </row>
    <row r="3504" spans="1:16" ht="10.5" customHeight="1" thickTop="1" thickBot="1">
      <c r="B3504" s="32" t="s">
        <v/>
      </c>
      <c r="C3504" s="23" t="s">
        <v/>
      </c>
      <c r="D3504" s="23" t="s">
        <v>20205</v>
      </c>
      <c r="E3504" s="32">
        <v/>
      </c>
      <c r="F3504" s="33">
        <v>2.23</v>
      </c>
      <c r="G3504" s="34">
        <v/>
      </c>
      <c r="H3504" s="35">
        <v/>
      </c>
      <c r="I3504" s="36">
        <f>ROUND(PRODUCT(E3504:H3504),2)</f>
        <v>2.23</v>
      </c>
      <c r="J3504" s="32">
        <v/>
      </c>
      <c r="K3504" s="32">
        <f/>
        <v/>
      </c>
      <c r="L3504" s="32" t="s">
        <v/>
      </c>
      <c r="M3504" s="32" t="s">
        <v/>
      </c>
      <c r="N3504" s="32" t="s">
        <v/>
      </c>
      <!--$VAR_NUOVA_CELLA_PREZZI$-->
    </row>
    <row r="3505" spans="1:16" ht="10.5" customHeight="1" thickTop="1" thickBot="1">
      <c r="B3505" s="32" t="s">
        <v/>
      </c>
      <c r="C3505" s="23" t="s">
        <v/>
      </c>
      <c r="D3505" s="23" t="s">
        <v>20212</v>
      </c>
      <c r="E3505" s="32">
        <v/>
      </c>
      <c r="F3505" s="33">
        <v>1.97</v>
      </c>
      <c r="G3505" s="34">
        <v/>
      </c>
      <c r="H3505" s="35">
        <v/>
      </c>
      <c r="I3505" s="36">
        <f>ROUND(PRODUCT(E3505:H3505),2)</f>
        <v>1.97</v>
      </c>
      <c r="J3505" s="32">
        <v/>
      </c>
      <c r="K3505" s="32">
        <f/>
        <v/>
      </c>
      <c r="L3505" s="32" t="s">
        <v/>
      </c>
      <c r="M3505" s="32" t="s">
        <v/>
      </c>
      <c r="N3505" s="32" t="s">
        <v/>
      </c>
      <!--$VAR_NUOVA_CELLA_PREZZI$-->
    </row>
    <row r="3506" spans="1:16" ht="10.5" customHeight="1" thickTop="1" thickBot="1">
      <c r="B3506" s="32" t="s">
        <v/>
      </c>
      <c r="C3506" s="23" t="s">
        <v/>
      </c>
      <c r="D3506" s="23" t="s">
        <v>20219</v>
      </c>
      <c r="E3506" s="32">
        <v/>
      </c>
      <c r="F3506" s="33">
        <v>1.38</v>
      </c>
      <c r="G3506" s="34">
        <v/>
      </c>
      <c r="H3506" s="35">
        <v/>
      </c>
      <c r="I3506" s="36">
        <f>ROUND(PRODUCT(E3506:H3506),2)</f>
        <v>1.38</v>
      </c>
      <c r="J3506" s="32">
        <v/>
      </c>
      <c r="K3506" s="32">
        <f/>
        <v/>
      </c>
      <c r="L3506" s="32" t="s">
        <v/>
      </c>
      <c r="M3506" s="32" t="s">
        <v/>
      </c>
      <c r="N3506" s="32" t="s">
        <v/>
      </c>
      <!--$VAR_NUOVA_CELLA_PREZZI$-->
    </row>
    <row r="3507" spans="1:16" ht="10.5" customHeight="1" thickTop="1" thickBot="1">
      <c r="B3507" s="32" t="s">
        <v/>
      </c>
      <c r="C3507" s="23" t="s">
        <v/>
      </c>
      <c r="D3507" s="23" t="s">
        <v>20226</v>
      </c>
      <c r="E3507" s="32">
        <v/>
      </c>
      <c r="F3507" s="33">
        <v>4.80</v>
      </c>
      <c r="G3507" s="34">
        <v/>
      </c>
      <c r="H3507" s="35">
        <v/>
      </c>
      <c r="I3507" s="36">
        <f>ROUND(PRODUCT(E3507:H3507),2)</f>
        <v>4.80</v>
      </c>
      <c r="J3507" s="32">
        <v/>
      </c>
      <c r="K3507" s="32">
        <f/>
        <v/>
      </c>
      <c r="L3507" s="32" t="s">
        <v/>
      </c>
      <c r="M3507" s="32" t="s">
        <v/>
      </c>
      <c r="N3507" s="32" t="s">
        <v/>
      </c>
      <!--$VAR_NUOVA_CELLA_PREZZI$-->
    </row>
    <row r="3508" spans="1:16" ht="10.5" customHeight="1" thickTop="1" thickBot="1">
      <c r="B3508" s="32" t="s">
        <v/>
      </c>
      <c r="C3508" s="23" t="s">
        <v/>
      </c>
      <c r="D3508" s="23" t="s">
        <v>20233</v>
      </c>
      <c r="E3508" s="32">
        <v/>
      </c>
      <c r="F3508" s="33">
        <v>1.43</v>
      </c>
      <c r="G3508" s="34">
        <v/>
      </c>
      <c r="H3508" s="35">
        <v/>
      </c>
      <c r="I3508" s="36">
        <f>ROUND(PRODUCT(E3508:H3508),2)</f>
        <v>1.43</v>
      </c>
      <c r="J3508" s="32">
        <v/>
      </c>
      <c r="K3508" s="32">
        <f/>
        <v/>
      </c>
      <c r="L3508" s="32" t="s">
        <v/>
      </c>
      <c r="M3508" s="32" t="s">
        <v/>
      </c>
      <c r="N3508" s="32" t="s">
        <v/>
      </c>
      <!--$VAR_NUOVA_CELLA_PREZZI$-->
    </row>
    <row r="3509" spans="1:16" ht="10.5" customHeight="1" thickTop="1" thickBot="1">
      <c r="B3509" s="32" t="s">
        <v/>
      </c>
      <c r="C3509" s="23" t="s">
        <v/>
      </c>
      <c r="D3509" s="23" t="s">
        <v>20240</v>
      </c>
      <c r="E3509" s="32">
        <v/>
      </c>
      <c r="F3509" s="33">
        <v>6.32</v>
      </c>
      <c r="G3509" s="34">
        <v/>
      </c>
      <c r="H3509" s="35">
        <v/>
      </c>
      <c r="I3509" s="36">
        <f>ROUND(PRODUCT(E3509:H3509),2)</f>
        <v>6.32</v>
      </c>
      <c r="J3509" s="32">
        <v/>
      </c>
      <c r="K3509" s="32">
        <f/>
        <v/>
      </c>
      <c r="L3509" s="32" t="s">
        <v/>
      </c>
      <c r="M3509" s="32" t="s">
        <v/>
      </c>
      <c r="N3509" s="32" t="s">
        <v/>
      </c>
      <!--$VAR_NUOVA_CELLA_PREZZI$-->
    </row>
    <row r="3510" spans="1:16" ht="10.5" customHeight="1" thickTop="1" thickBot="1">
      <c r="B3510" s="32" t="s">
        <v/>
      </c>
      <c r="C3510" s="23" t="s">
        <v/>
      </c>
      <c r="D3510" s="23" t="s">
        <v>20247</v>
      </c>
      <c r="E3510" s="32">
        <v/>
      </c>
      <c r="F3510" s="33">
        <v>4.65</v>
      </c>
      <c r="G3510" s="34">
        <v/>
      </c>
      <c r="H3510" s="35">
        <v/>
      </c>
      <c r="I3510" s="36">
        <f>ROUND(PRODUCT(E3510:H3510),2)</f>
        <v>4.65</v>
      </c>
      <c r="J3510" s="32">
        <v/>
      </c>
      <c r="K3510" s="32">
        <f/>
        <v/>
      </c>
      <c r="L3510" s="32" t="s">
        <v/>
      </c>
      <c r="M3510" s="32" t="s">
        <v/>
      </c>
      <c r="N3510" s="32" t="s">
        <v/>
      </c>
      <!--$VAR_NUOVA_CELLA_PREZZI$-->
    </row>
    <row r="3511" spans="1:16" ht="10.5" customHeight="1" thickTop="1" thickBot="1">
      <c r="B3511" s="32" t="s">
        <v/>
      </c>
      <c r="C3511" s="23" t="s">
        <v/>
      </c>
      <c r="D3511" s="23" t="s">
        <v>20254</v>
      </c>
      <c r="E3511" s="32">
        <v/>
      </c>
      <c r="F3511" s="33">
        <v>5.32</v>
      </c>
      <c r="G3511" s="34">
        <v/>
      </c>
      <c r="H3511" s="35">
        <v/>
      </c>
      <c r="I3511" s="36">
        <f>ROUND(PRODUCT(E3511:H3511),2)</f>
        <v>5.32</v>
      </c>
      <c r="J3511" s="32">
        <v/>
      </c>
      <c r="K3511" s="32">
        <f/>
        <v/>
      </c>
      <c r="L3511" s="32" t="s">
        <v/>
      </c>
      <c r="M3511" s="32" t="s">
        <v/>
      </c>
      <c r="N3511" s="32" t="s">
        <v/>
      </c>
      <!--$VAR_NUOVA_CELLA_PREZZI$-->
    </row>
    <row r="3512" spans="1:16" ht="10.5" customHeight="1" thickTop="1" thickBot="1">
      <c r="B3512" s="32" t="s">
        <v/>
      </c>
      <c r="C3512" s="23" t="s">
        <v/>
      </c>
      <c r="D3512" s="23" t="s">
        <v>20261</v>
      </c>
      <c r="E3512" s="32">
        <v/>
      </c>
      <c r="F3512" s="33">
        <v>1.90</v>
      </c>
      <c r="G3512" s="34">
        <v/>
      </c>
      <c r="H3512" s="35">
        <v/>
      </c>
      <c r="I3512" s="36">
        <f>ROUND(PRODUCT(E3512:H3512),2)</f>
        <v>1.90</v>
      </c>
      <c r="J3512" s="32">
        <v/>
      </c>
      <c r="K3512" s="32">
        <f/>
        <v/>
      </c>
      <c r="L3512" s="32" t="s">
        <v/>
      </c>
      <c r="M3512" s="32" t="s">
        <v/>
      </c>
      <c r="N3512" s="32" t="s">
        <v/>
      </c>
      <!--$VAR_NUOVA_CELLA_PREZZI$-->
    </row>
    <row r="3513" spans="1:16" ht="10.5" customHeight="1" thickTop="1" thickBot="1">
      <c r="B3513" s="32" t="s">
        <v/>
      </c>
      <c r="C3513" s="23" t="s">
        <v/>
      </c>
      <c r="D3513" s="23" t="s">
        <v>20268</v>
      </c>
      <c r="E3513" s="32">
        <v/>
      </c>
      <c r="F3513" s="33">
        <v>3.10</v>
      </c>
      <c r="G3513" s="34">
        <v/>
      </c>
      <c r="H3513" s="35">
        <v/>
      </c>
      <c r="I3513" s="36">
        <f>ROUND(PRODUCT(E3513:H3513),2)</f>
        <v>3.10</v>
      </c>
      <c r="J3513" s="32">
        <v/>
      </c>
      <c r="K3513" s="32">
        <f/>
        <v/>
      </c>
      <c r="L3513" s="32" t="s">
        <v/>
      </c>
      <c r="M3513" s="32" t="s">
        <v/>
      </c>
      <c r="N3513" s="32" t="s">
        <v/>
      </c>
      <!--$VAR_NUOVA_CELLA_PREZZI$-->
    </row>
    <row r="3514" spans="1:16" ht="10.5" customHeight="1" thickTop="1" thickBot="1">
      <c r="B3514" s="32" t="s">
        <v/>
      </c>
      <c r="C3514" s="23" t="s">
        <v/>
      </c>
      <c r="D3514" s="23" t="s">
        <v>20275</v>
      </c>
      <c r="E3514" s="32">
        <v/>
      </c>
      <c r="F3514" s="33">
        <v>1.56</v>
      </c>
      <c r="G3514" s="34">
        <v/>
      </c>
      <c r="H3514" s="35">
        <v/>
      </c>
      <c r="I3514" s="36">
        <f>ROUND(PRODUCT(E3514:H3514),2)</f>
        <v>1.56</v>
      </c>
      <c r="J3514" s="32">
        <v/>
      </c>
      <c r="K3514" s="32">
        <f/>
        <v/>
      </c>
      <c r="L3514" s="32" t="s">
        <v/>
      </c>
      <c r="M3514" s="32" t="s">
        <v/>
      </c>
      <c r="N3514" s="32" t="s">
        <v/>
      </c>
      <!--$VAR_NUOVA_CELLA_PREZZI$-->
    </row>
    <row r="3515" spans="1:16" ht="10.5" customHeight="1" thickTop="1" thickBot="1">
      <c r="B3515" s="32" t="s">
        <v/>
      </c>
      <c r="C3515" s="23" t="s">
        <v/>
      </c>
      <c r="D3515" s="23" t="s">
        <v>20282</v>
      </c>
      <c r="E3515" s="32">
        <v/>
      </c>
      <c r="F3515" s="33">
        <v>2.29</v>
      </c>
      <c r="G3515" s="34">
        <v/>
      </c>
      <c r="H3515" s="35">
        <v/>
      </c>
      <c r="I3515" s="36">
        <f>ROUND(PRODUCT(E3515:H3515),2)</f>
        <v>2.29</v>
      </c>
      <c r="J3515" s="32">
        <v/>
      </c>
      <c r="K3515" s="32">
        <f/>
        <v/>
      </c>
      <c r="L3515" s="32" t="s">
        <v/>
      </c>
      <c r="M3515" s="32" t="s">
        <v/>
      </c>
      <c r="N3515" s="32" t="s">
        <v/>
      </c>
      <!--$VAR_NUOVA_CELLA_PREZZI$-->
    </row>
    <row r="3516" spans="1:16" ht="10.5" customHeight="1" thickTop="1" thickBot="1">
      <c r="B3516" s="32" t="s">
        <v/>
      </c>
      <c r="C3516" s="23" t="s">
        <v/>
      </c>
      <c r="D3516" s="23" t="s">
        <v>20289</v>
      </c>
      <c r="E3516" s="32">
        <v/>
      </c>
      <c r="F3516" s="33">
        <v>2.36</v>
      </c>
      <c r="G3516" s="34">
        <v/>
      </c>
      <c r="H3516" s="35">
        <v/>
      </c>
      <c r="I3516" s="36">
        <f>ROUND(PRODUCT(E3516:H3516),2)</f>
        <v>2.36</v>
      </c>
      <c r="J3516" s="32">
        <v/>
      </c>
      <c r="K3516" s="32">
        <f/>
        <v/>
      </c>
      <c r="L3516" s="32" t="s">
        <v/>
      </c>
      <c r="M3516" s="32" t="s">
        <v/>
      </c>
      <c r="N3516" s="32" t="s">
        <v/>
      </c>
      <!--$VAR_NUOVA_CELLA_PREZZI$-->
    </row>
    <row r="3517" spans="1:16" ht="10.5" customHeight="1" thickTop="1" thickBot="1">
      <c r="B3517" s="32" t="s">
        <v/>
      </c>
      <c r="C3517" s="23" t="s">
        <v/>
      </c>
      <c r="D3517" s="23" t="s">
        <v>20296</v>
      </c>
      <c r="E3517" s="32">
        <v/>
      </c>
      <c r="F3517" s="33">
        <v>1.59</v>
      </c>
      <c r="G3517" s="34">
        <v/>
      </c>
      <c r="H3517" s="35">
        <v/>
      </c>
      <c r="I3517" s="36">
        <f>ROUND(PRODUCT(E3517:H3517),2)</f>
        <v>1.59</v>
      </c>
      <c r="J3517" s="32">
        <v/>
      </c>
      <c r="K3517" s="32">
        <f/>
        <v/>
      </c>
      <c r="L3517" s="32" t="s">
        <v/>
      </c>
      <c r="M3517" s="32" t="s">
        <v/>
      </c>
      <c r="N3517" s="32" t="s">
        <v/>
      </c>
      <!--$VAR_NUOVA_CELLA_PREZZI$-->
    </row>
    <row r="3518" spans="1:16" ht="10.5" customHeight="1" thickTop="1" thickBot="1">
      <c r="B3518" s="32" t="s">
        <v/>
      </c>
      <c r="C3518" s="23" t="s">
        <v/>
      </c>
      <c r="D3518" s="23" t="s">
        <v>20303</v>
      </c>
      <c r="E3518" s="32">
        <v/>
      </c>
      <c r="F3518" s="33">
        <v>2.80</v>
      </c>
      <c r="G3518" s="34">
        <v/>
      </c>
      <c r="H3518" s="35">
        <v/>
      </c>
      <c r="I3518" s="36">
        <f>ROUND(PRODUCT(E3518:H3518),2)</f>
        <v>2.80</v>
      </c>
      <c r="J3518" s="32">
        <v/>
      </c>
      <c r="K3518" s="32">
        <f/>
        <v/>
      </c>
      <c r="L3518" s="32" t="s">
        <v/>
      </c>
      <c r="M3518" s="32" t="s">
        <v/>
      </c>
      <c r="N3518" s="32" t="s">
        <v/>
      </c>
      <!--$VAR_NUOVA_CELLA_PREZZI$-->
    </row>
    <row r="3519" spans="1:16" ht="10.5" customHeight="1" thickTop="1" thickBot="1">
      <c r="B3519" s="32" t="s">
        <v/>
      </c>
      <c r="C3519" s="23" t="s">
        <v/>
      </c>
      <c r="D3519" s="23" t="s">
        <v>20310</v>
      </c>
      <c r="E3519" s="32">
        <v/>
      </c>
      <c r="F3519" s="33">
        <v>1.00</v>
      </c>
      <c r="G3519" s="34">
        <v/>
      </c>
      <c r="H3519" s="35">
        <v/>
      </c>
      <c r="I3519" s="36">
        <f>ROUND(PRODUCT(E3519:H3519),2)</f>
        <v>1.00</v>
      </c>
      <c r="J3519" s="32">
        <v/>
      </c>
      <c r="K3519" s="32">
        <f/>
        <v/>
      </c>
      <c r="L3519" s="32" t="s">
        <v/>
      </c>
      <c r="M3519" s="32" t="s">
        <v/>
      </c>
      <c r="N3519" s="32" t="s">
        <v/>
      </c>
      <!--$VAR_NUOVA_CELLA_PREZZI$-->
    </row>
    <row r="3520" spans="1:16" ht="10.5" customHeight="1" thickTop="1" thickBot="1">
      <c r="B3520" s="32" t="s">
        <v/>
      </c>
      <c r="C3520" s="23" t="s">
        <v/>
      </c>
      <c r="D3520" s="23" t="s">
        <v>20317</v>
      </c>
      <c r="E3520" s="32">
        <v/>
      </c>
      <c r="F3520" s="33">
        <v>2.34</v>
      </c>
      <c r="G3520" s="34">
        <v/>
      </c>
      <c r="H3520" s="35">
        <v/>
      </c>
      <c r="I3520" s="36">
        <f>ROUND(PRODUCT(E3520:H3520),2)</f>
        <v>2.34</v>
      </c>
      <c r="J3520" s="32">
        <v/>
      </c>
      <c r="K3520" s="32">
        <f/>
        <v/>
      </c>
      <c r="L3520" s="32" t="s">
        <v/>
      </c>
      <c r="M3520" s="32" t="s">
        <v/>
      </c>
      <c r="N3520" s="32" t="s">
        <v/>
      </c>
      <!--$VAR_NUOVA_CELLA_PREZZI$-->
    </row>
    <row r="3521" spans="1:16" ht="10.5" customHeight="1" thickTop="1" thickBot="1">
      <c r="B3521" s="32" t="s">
        <v/>
      </c>
      <c r="C3521" s="23" t="s">
        <v/>
      </c>
      <c r="D3521" s="23" t="s">
        <v>20324</v>
      </c>
      <c r="E3521" s="32">
        <v/>
      </c>
      <c r="F3521" s="33">
        <v>0.91</v>
      </c>
      <c r="G3521" s="34">
        <v/>
      </c>
      <c r="H3521" s="35">
        <v/>
      </c>
      <c r="I3521" s="36">
        <f>ROUND(PRODUCT(E3521:H3521),2)</f>
        <v>0.91</v>
      </c>
      <c r="J3521" s="32">
        <v/>
      </c>
      <c r="K3521" s="32">
        <f/>
        <v/>
      </c>
      <c r="L3521" s="32" t="s">
        <v/>
      </c>
      <c r="M3521" s="32" t="s">
        <v/>
      </c>
      <c r="N3521" s="32" t="s">
        <v/>
      </c>
      <!--$VAR_NUOVA_CELLA_PREZZI$-->
    </row>
    <row r="3522" spans="1:16" ht="10.5" customHeight="1" thickTop="1" thickBot="1">
      <c r="B3522" s="32" t="s">
        <v/>
      </c>
      <c r="C3522" s="23" t="s">
        <v/>
      </c>
      <c r="D3522" s="23" t="s">
        <v>20331</v>
      </c>
      <c r="E3522" s="32">
        <v/>
      </c>
      <c r="F3522" s="33">
        <v>1.15</v>
      </c>
      <c r="G3522" s="34">
        <v/>
      </c>
      <c r="H3522" s="35">
        <v/>
      </c>
      <c r="I3522" s="36">
        <f>ROUND(PRODUCT(E3522:H3522),2)</f>
        <v>1.15</v>
      </c>
      <c r="J3522" s="32">
        <v/>
      </c>
      <c r="K3522" s="32">
        <f/>
        <v/>
      </c>
      <c r="L3522" s="32" t="s">
        <v/>
      </c>
      <c r="M3522" s="32" t="s">
        <v/>
      </c>
      <c r="N3522" s="32" t="s">
        <v/>
      </c>
      <!--$VAR_NUOVA_CELLA_PREZZI$-->
    </row>
    <row r="3523" spans="1:16" ht="10.5" customHeight="1" thickTop="1" thickBot="1">
      <c r="B3523" s="32" t="s">
        <v/>
      </c>
      <c r="C3523" s="23" t="s">
        <v/>
      </c>
      <c r="D3523" s="23" t="s">
        <v>20338</v>
      </c>
      <c r="E3523" s="32">
        <v/>
      </c>
      <c r="F3523" s="33">
        <v>2.33</v>
      </c>
      <c r="G3523" s="34">
        <v/>
      </c>
      <c r="H3523" s="35">
        <v/>
      </c>
      <c r="I3523" s="36">
        <f>ROUND(PRODUCT(E3523:H3523),2)</f>
        <v>2.33</v>
      </c>
      <c r="J3523" s="32">
        <v/>
      </c>
      <c r="K3523" s="32">
        <f/>
        <v/>
      </c>
      <c r="L3523" s="32" t="s">
        <v/>
      </c>
      <c r="M3523" s="32" t="s">
        <v/>
      </c>
      <c r="N3523" s="32" t="s">
        <v/>
      </c>
      <!--$VAR_NUOVA_CELLA_PREZZI$-->
    </row>
    <row r="3524" spans="1:16" ht="10.5" customHeight="1" thickTop="1" thickBot="1">
      <c r="B3524" s="32" t="s">
        <v/>
      </c>
      <c r="C3524" s="23" t="s">
        <v/>
      </c>
      <c r="D3524" s="23" t="s">
        <v>20345</v>
      </c>
      <c r="E3524" s="32">
        <v/>
      </c>
      <c r="F3524" s="33">
        <v>1.12</v>
      </c>
      <c r="G3524" s="34">
        <v/>
      </c>
      <c r="H3524" s="35">
        <v/>
      </c>
      <c r="I3524" s="36">
        <f>ROUND(PRODUCT(E3524:H3524),2)</f>
        <v>1.12</v>
      </c>
      <c r="J3524" s="32">
        <v/>
      </c>
      <c r="K3524" s="32">
        <f/>
        <v/>
      </c>
      <c r="L3524" s="32" t="s">
        <v/>
      </c>
      <c r="M3524" s="32" t="s">
        <v/>
      </c>
      <c r="N3524" s="32" t="s">
        <v/>
      </c>
      <!--$VAR_NUOVA_CELLA_PREZZI$-->
    </row>
    <row r="3525" spans="1:16" ht="10.5" customHeight="1" thickTop="1" thickBot="1">
      <c r="B3525" s="32" t="s">
        <v/>
      </c>
      <c r="C3525" s="23" t="s">
        <v/>
      </c>
      <c r="D3525" s="23" t="s">
        <v>20352</v>
      </c>
      <c r="E3525" s="32">
        <v/>
      </c>
      <c r="F3525" s="33">
        <v>4.21</v>
      </c>
      <c r="G3525" s="34">
        <v/>
      </c>
      <c r="H3525" s="35">
        <v/>
      </c>
      <c r="I3525" s="36">
        <f>ROUND(PRODUCT(E3525:H3525),2)</f>
        <v>4.21</v>
      </c>
      <c r="J3525" s="32">
        <v/>
      </c>
      <c r="K3525" s="32">
        <f/>
        <v/>
      </c>
      <c r="L3525" s="32" t="s">
        <v/>
      </c>
      <c r="M3525" s="32" t="s">
        <v/>
      </c>
      <c r="N3525" s="32" t="s">
        <v/>
      </c>
      <!--$VAR_NUOVA_CELLA_PREZZI$-->
    </row>
    <row r="3526" spans="1:16" ht="10.5" customHeight="1" thickTop="1" thickBot="1">
      <c r="B3526" s="32" t="s">
        <v/>
      </c>
      <c r="C3526" s="23" t="s">
        <v/>
      </c>
      <c r="D3526" s="23" t="s">
        <v>20359</v>
      </c>
      <c r="E3526" s="32">
        <v/>
      </c>
      <c r="F3526" s="33">
        <v>4.54</v>
      </c>
      <c r="G3526" s="34">
        <v/>
      </c>
      <c r="H3526" s="35">
        <v/>
      </c>
      <c r="I3526" s="36">
        <f>ROUND(PRODUCT(E3526:H3526),2)</f>
        <v>4.54</v>
      </c>
      <c r="J3526" s="32">
        <v/>
      </c>
      <c r="K3526" s="32">
        <f/>
        <v/>
      </c>
      <c r="L3526" s="32" t="s">
        <v/>
      </c>
      <c r="M3526" s="32" t="s">
        <v/>
      </c>
      <c r="N3526" s="32" t="s">
        <v/>
      </c>
      <!--$VAR_NUOVA_CELLA_PREZZI$-->
    </row>
    <row r="3527" spans="1:16" ht="10.5" customHeight="1" thickTop="1" thickBot="1">
      <c r="B3527" s="32" t="s">
        <v/>
      </c>
      <c r="C3527" s="23" t="s">
        <v/>
      </c>
      <c r="D3527" s="23" t="s">
        <v>20366</v>
      </c>
      <c r="E3527" s="32">
        <v/>
      </c>
      <c r="F3527" s="33">
        <v>5.20</v>
      </c>
      <c r="G3527" s="34">
        <v/>
      </c>
      <c r="H3527" s="35">
        <v/>
      </c>
      <c r="I3527" s="36">
        <f>ROUND(PRODUCT(E3527:H3527),2)</f>
        <v>5.20</v>
      </c>
      <c r="J3527" s="32">
        <v/>
      </c>
      <c r="K3527" s="32">
        <f/>
        <v/>
      </c>
      <c r="L3527" s="32" t="s">
        <v/>
      </c>
      <c r="M3527" s="32" t="s">
        <v/>
      </c>
      <c r="N3527" s="32" t="s">
        <v/>
      </c>
      <!--$VAR_NUOVA_CELLA_PREZZI$-->
    </row>
    <row r="3528" spans="1:16" ht="10.5" customHeight="1" thickTop="1" thickBot="1">
      <c r="B3528" s="32" t="s">
        <v/>
      </c>
      <c r="C3528" s="23" t="s">
        <v/>
      </c>
      <c r="D3528" s="23" t="s">
        <v>20373</v>
      </c>
      <c r="E3528" s="32">
        <v/>
      </c>
      <c r="F3528" s="33">
        <v/>
      </c>
      <c r="G3528" s="34">
        <v/>
      </c>
      <c r="H3528" s="35">
        <v>0</v>
      </c>
      <c r="I3528" s="36">
        <f>ROUND(PRODUCT(E3528:H3528),2)</f>
        <v>0.00</v>
      </c>
      <c r="J3528" s="32">
        <v/>
      </c>
      <c r="K3528" s="32">
        <f/>
        <v/>
      </c>
      <c r="L3528" s="32" t="s">
        <v/>
      </c>
      <c r="M3528" s="32" t="s">
        <v/>
      </c>
      <c r="N3528" s="32" t="s">
        <v/>
      </c>
      <!--$VAR_NUOVA_CELLA_PREZZI$-->
    </row>
    <row r="3529" spans="1:16" ht="10.5" customHeight="1" thickTop="1" thickBot="1">
      <c r="B3529" s="32" t="s">
        <v/>
      </c>
      <c r="C3529" s="23" t="s">
        <v/>
      </c>
      <c r="D3529" s="23" t="s">
        <v>20380</v>
      </c>
      <c r="E3529" s="32">
        <v/>
      </c>
      <c r="F3529" s="33">
        <v/>
      </c>
      <c r="G3529" s="34">
        <v/>
      </c>
      <c r="H3529" s="35">
        <v>0</v>
      </c>
      <c r="I3529" s="36">
        <f>ROUND(PRODUCT(E3529:H3529),2)</f>
        <v>0.00</v>
      </c>
      <c r="J3529" s="32">
        <v/>
      </c>
      <c r="K3529" s="32">
        <f/>
        <v/>
      </c>
      <c r="L3529" s="32" t="s">
        <v/>
      </c>
      <c r="M3529" s="32" t="s">
        <v/>
      </c>
      <c r="N3529" s="32" t="s">
        <v/>
      </c>
      <!--$VAR_NUOVA_CELLA_PREZZI$-->
    </row>
    <row r="3530" spans="1:16" ht="10.5" customHeight="1" thickTop="1" thickBot="1">
      <c r="B3530" s="32" t="s">
        <v/>
      </c>
      <c r="C3530" s="23" t="s">
        <v/>
      </c>
      <c r="D3530" s="23" t="s">
        <v>20387</v>
      </c>
      <c r="E3530" s="32">
        <v/>
      </c>
      <c r="F3530" s="33">
        <v>3.69</v>
      </c>
      <c r="G3530" s="34">
        <v/>
      </c>
      <c r="H3530" s="35">
        <v/>
      </c>
      <c r="I3530" s="36">
        <f>ROUND(PRODUCT(E3530:H3530),2)</f>
        <v>3.69</v>
      </c>
      <c r="J3530" s="32">
        <v/>
      </c>
      <c r="K3530" s="32">
        <f/>
        <v/>
      </c>
      <c r="L3530" s="32" t="s">
        <v/>
      </c>
      <c r="M3530" s="32" t="s">
        <v/>
      </c>
      <c r="N3530" s="32" t="s">
        <v/>
      </c>
      <!--$VAR_NUOVA_CELLA_PREZZI$-->
    </row>
    <row r="3531" spans="1:16" ht="10.5" customHeight="1" thickTop="1" thickBot="1">
      <c r="B3531" s="32" t="s">
        <v/>
      </c>
      <c r="C3531" s="23" t="s">
        <v/>
      </c>
      <c r="D3531" s="23" t="s">
        <v>20394</v>
      </c>
      <c r="E3531" s="32">
        <v/>
      </c>
      <c r="F3531" s="33">
        <v>2.71</v>
      </c>
      <c r="G3531" s="34">
        <v/>
      </c>
      <c r="H3531" s="35">
        <v/>
      </c>
      <c r="I3531" s="36">
        <f>ROUND(PRODUCT(E3531:H3531),2)</f>
        <v>2.71</v>
      </c>
      <c r="J3531" s="32">
        <v/>
      </c>
      <c r="K3531" s="32">
        <f/>
        <v/>
      </c>
      <c r="L3531" s="32" t="s">
        <v/>
      </c>
      <c r="M3531" s="32" t="s">
        <v/>
      </c>
      <c r="N3531" s="32" t="s">
        <v/>
      </c>
      <!--$VAR_NUOVA_CELLA_PREZZI$-->
    </row>
    <row r="3532" spans="1:16" ht="10.5" customHeight="1" thickTop="1" thickBot="1">
      <c r="B3532" s="32" t="s">
        <v/>
      </c>
      <c r="C3532" s="23" t="s">
        <v/>
      </c>
      <c r="D3532" s="23" t="s">
        <v>20401</v>
      </c>
      <c r="E3532" s="32">
        <v/>
      </c>
      <c r="F3532" s="33">
        <v>1.09</v>
      </c>
      <c r="G3532" s="34">
        <v/>
      </c>
      <c r="H3532" s="35">
        <v/>
      </c>
      <c r="I3532" s="36">
        <f>ROUND(PRODUCT(E3532:H3532),2)</f>
        <v>1.09</v>
      </c>
      <c r="J3532" s="32">
        <v/>
      </c>
      <c r="K3532" s="32">
        <f/>
        <v/>
      </c>
      <c r="L3532" s="32" t="s">
        <v/>
      </c>
      <c r="M3532" s="32" t="s">
        <v/>
      </c>
      <c r="N3532" s="32" t="s">
        <v/>
      </c>
      <!--$VAR_NUOVA_CELLA_PREZZI$-->
    </row>
    <row r="3533" spans="1:16" ht="10.5" customHeight="1" thickTop="1" thickBot="1">
      <c r="B3533" s="32" t="s">
        <v/>
      </c>
      <c r="C3533" s="23" t="s">
        <v/>
      </c>
      <c r="D3533" s="23" t="s">
        <v>20408</v>
      </c>
      <c r="E3533" s="32">
        <v/>
      </c>
      <c r="F3533" s="33">
        <v>4.76</v>
      </c>
      <c r="G3533" s="34">
        <v/>
      </c>
      <c r="H3533" s="35">
        <v/>
      </c>
      <c r="I3533" s="36">
        <f>ROUND(PRODUCT(E3533:H3533),2)</f>
        <v>4.76</v>
      </c>
      <c r="J3533" s="32">
        <v/>
      </c>
      <c r="K3533" s="32">
        <f/>
        <v/>
      </c>
      <c r="L3533" s="32" t="s">
        <v/>
      </c>
      <c r="M3533" s="32" t="s">
        <v/>
      </c>
      <c r="N3533" s="32" t="s">
        <v/>
      </c>
      <!--$VAR_NUOVA_CELLA_PREZZI$-->
    </row>
    <row r="3534" spans="1:16" ht="10.5" customHeight="1" thickTop="1" thickBot="1">
      <c r="B3534" s="32" t="s">
        <v/>
      </c>
      <c r="C3534" s="23" t="s">
        <v/>
      </c>
      <c r="D3534" s="23" t="s">
        <v>20415</v>
      </c>
      <c r="E3534" s="32">
        <v/>
      </c>
      <c r="F3534" s="33">
        <v>1.49</v>
      </c>
      <c r="G3534" s="34">
        <v/>
      </c>
      <c r="H3534" s="35">
        <v/>
      </c>
      <c r="I3534" s="36">
        <f>ROUND(PRODUCT(E3534:H3534),2)</f>
        <v>1.49</v>
      </c>
      <c r="J3534" s="32">
        <v/>
      </c>
      <c r="K3534" s="32">
        <f/>
        <v/>
      </c>
      <c r="L3534" s="32" t="s">
        <v/>
      </c>
      <c r="M3534" s="32" t="s">
        <v/>
      </c>
      <c r="N3534" s="32" t="s">
        <v/>
      </c>
      <!--$VAR_NUOVA_CELLA_PREZZI$-->
    </row>
    <row r="3535" spans="1:16" ht="10.5" customHeight="1" thickTop="1" thickBot="1">
      <c r="B3535" s="32" t="s">
        <v/>
      </c>
      <c r="C3535" s="23" t="s">
        <v/>
      </c>
      <c r="D3535" s="23" t="s">
        <v>20422</v>
      </c>
      <c r="E3535" s="32">
        <v/>
      </c>
      <c r="F3535" s="33">
        <v>1.07</v>
      </c>
      <c r="G3535" s="34">
        <v/>
      </c>
      <c r="H3535" s="35">
        <v/>
      </c>
      <c r="I3535" s="36">
        <f>ROUND(PRODUCT(E3535:H3535),2)</f>
        <v>1.07</v>
      </c>
      <c r="J3535" s="32">
        <v/>
      </c>
      <c r="K3535" s="32">
        <f/>
        <v/>
      </c>
      <c r="L3535" s="32" t="s">
        <v/>
      </c>
      <c r="M3535" s="32" t="s">
        <v/>
      </c>
      <c r="N3535" s="32" t="s">
        <v/>
      </c>
      <!--$VAR_NUOVA_CELLA_PREZZI$-->
    </row>
    <row r="3536" spans="1:16" ht="10.5" customHeight="1" thickTop="1" thickBot="1">
      <c r="B3536" s="32" t="s">
        <v/>
      </c>
      <c r="C3536" s="23" t="s">
        <v/>
      </c>
      <c r="D3536" s="23" t="s">
        <v>20429</v>
      </c>
      <c r="E3536" s="32">
        <v/>
      </c>
      <c r="F3536" s="33">
        <v>3.20</v>
      </c>
      <c r="G3536" s="34">
        <v/>
      </c>
      <c r="H3536" s="35">
        <v/>
      </c>
      <c r="I3536" s="36">
        <f>ROUND(PRODUCT(E3536:H3536),2)</f>
        <v>3.20</v>
      </c>
      <c r="J3536" s="32">
        <v/>
      </c>
      <c r="K3536" s="32">
        <f/>
        <v/>
      </c>
      <c r="L3536" s="32" t="s">
        <v/>
      </c>
      <c r="M3536" s="32" t="s">
        <v/>
      </c>
      <c r="N3536" s="32" t="s">
        <v/>
      </c>
      <!--$VAR_NUOVA_CELLA_PREZZI$-->
    </row>
    <row r="3537" spans="1:16" ht="10.5" customHeight="1" thickTop="1" thickBot="1">
      <c r="B3537" s="32" t="s">
        <v/>
      </c>
      <c r="C3537" s="23" t="s">
        <v/>
      </c>
      <c r="D3537" s="23" t="s">
        <v>20436</v>
      </c>
      <c r="E3537" s="32">
        <v/>
      </c>
      <c r="F3537" s="33">
        <v>2.85</v>
      </c>
      <c r="G3537" s="34">
        <v/>
      </c>
      <c r="H3537" s="35">
        <v/>
      </c>
      <c r="I3537" s="36">
        <f>ROUND(PRODUCT(E3537:H3537),2)</f>
        <v>2.85</v>
      </c>
      <c r="J3537" s="32">
        <v/>
      </c>
      <c r="K3537" s="32">
        <f/>
        <v/>
      </c>
      <c r="L3537" s="32" t="s">
        <v/>
      </c>
      <c r="M3537" s="32" t="s">
        <v/>
      </c>
      <c r="N3537" s="32" t="s">
        <v/>
      </c>
      <!--$VAR_NUOVA_CELLA_PREZZI$-->
    </row>
    <row r="3538" spans="1:16" ht="10.5" customHeight="1" thickTop="1" thickBot="1">
      <c r="B3538" s="32" t="s">
        <v/>
      </c>
      <c r="C3538" s="23" t="s">
        <v/>
      </c>
      <c r="D3538" s="23" t="s">
        <v>20443</v>
      </c>
      <c r="E3538" s="32">
        <v/>
      </c>
      <c r="F3538" s="33">
        <v>7.03</v>
      </c>
      <c r="G3538" s="34">
        <v/>
      </c>
      <c r="H3538" s="35">
        <v/>
      </c>
      <c r="I3538" s="36">
        <f>ROUND(PRODUCT(E3538:H3538),2)</f>
        <v>7.03</v>
      </c>
      <c r="J3538" s="32">
        <v/>
      </c>
      <c r="K3538" s="32">
        <f/>
        <v/>
      </c>
      <c r="L3538" s="32" t="s">
        <v/>
      </c>
      <c r="M3538" s="32" t="s">
        <v/>
      </c>
      <c r="N3538" s="32" t="s">
        <v/>
      </c>
      <!--$VAR_NUOVA_CELLA_PREZZI$-->
    </row>
    <row r="3539" spans="1:16" ht="10.5" customHeight="1" thickTop="1" thickBot="1">
      <c r="B3539" s="32" t="s">
        <v/>
      </c>
      <c r="C3539" s="23" t="s">
        <v/>
      </c>
      <c r="D3539" s="23" t="s">
        <v>20450</v>
      </c>
      <c r="E3539" s="32">
        <v/>
      </c>
      <c r="F3539" s="33">
        <v>4.52</v>
      </c>
      <c r="G3539" s="34">
        <v/>
      </c>
      <c r="H3539" s="35">
        <v/>
      </c>
      <c r="I3539" s="36">
        <f>ROUND(PRODUCT(E3539:H3539),2)</f>
        <v>4.52</v>
      </c>
      <c r="J3539" s="32">
        <v/>
      </c>
      <c r="K3539" s="32">
        <f/>
        <v/>
      </c>
      <c r="L3539" s="32" t="s">
        <v/>
      </c>
      <c r="M3539" s="32" t="s">
        <v/>
      </c>
      <c r="N3539" s="32" t="s">
        <v/>
      </c>
      <!--$VAR_NUOVA_CELLA_PREZZI$-->
    </row>
    <row r="3540" spans="1:16" ht="10.5" customHeight="1" thickTop="1" thickBot="1">
      <c r="B3540" s="32" t="s">
        <v/>
      </c>
      <c r="C3540" s="23" t="s">
        <v/>
      </c>
      <c r="D3540" s="23" t="s">
        <v>20457</v>
      </c>
      <c r="E3540" s="32">
        <v/>
      </c>
      <c r="F3540" s="33">
        <v>4.13</v>
      </c>
      <c r="G3540" s="34">
        <v/>
      </c>
      <c r="H3540" s="35">
        <v/>
      </c>
      <c r="I3540" s="36">
        <f>ROUND(PRODUCT(E3540:H3540),2)</f>
        <v>4.13</v>
      </c>
      <c r="J3540" s="32">
        <v/>
      </c>
      <c r="K3540" s="32">
        <f/>
        <v/>
      </c>
      <c r="L3540" s="32" t="s">
        <v/>
      </c>
      <c r="M3540" s="32" t="s">
        <v/>
      </c>
      <c r="N3540" s="32" t="s">
        <v/>
      </c>
      <!--$VAR_NUOVA_CELLA_PREZZI$-->
    </row>
    <row r="3541" spans="1:16" ht="10.5" customHeight="1" thickTop="1" thickBot="1">
      <c r="B3541" s="32" t="s">
        <v/>
      </c>
      <c r="C3541" s="23" t="s">
        <v/>
      </c>
      <c r="D3541" s="23" t="s">
        <v>20464</v>
      </c>
      <c r="E3541" s="32">
        <v/>
      </c>
      <c r="F3541" s="33">
        <v>3.35</v>
      </c>
      <c r="G3541" s="34">
        <v/>
      </c>
      <c r="H3541" s="35">
        <v/>
      </c>
      <c r="I3541" s="36">
        <f>ROUND(PRODUCT(E3541:H3541),2)</f>
        <v>3.35</v>
      </c>
      <c r="J3541" s="32">
        <v/>
      </c>
      <c r="K3541" s="32">
        <f/>
        <v/>
      </c>
      <c r="L3541" s="32" t="s">
        <v/>
      </c>
      <c r="M3541" s="32" t="s">
        <v/>
      </c>
      <c r="N3541" s="32" t="s">
        <v/>
      </c>
      <!--$VAR_NUOVA_CELLA_PREZZI$-->
    </row>
    <row r="3542" spans="1:16" ht="10.5" customHeight="1" thickTop="1" thickBot="1">
      <c r="B3542" s="32" t="s">
        <v/>
      </c>
      <c r="C3542" s="23" t="s">
        <v/>
      </c>
      <c r="D3542" s="23" t="s">
        <v>20471</v>
      </c>
      <c r="E3542" s="32">
        <v/>
      </c>
      <c r="F3542" s="33">
        <v>2.62</v>
      </c>
      <c r="G3542" s="34">
        <v/>
      </c>
      <c r="H3542" s="35">
        <v/>
      </c>
      <c r="I3542" s="36">
        <f>ROUND(PRODUCT(E3542:H3542),2)</f>
        <v>2.62</v>
      </c>
      <c r="J3542" s="32">
        <v/>
      </c>
      <c r="K3542" s="32">
        <f/>
        <v/>
      </c>
      <c r="L3542" s="32" t="s">
        <v/>
      </c>
      <c r="M3542" s="32" t="s">
        <v/>
      </c>
      <c r="N3542" s="32" t="s">
        <v/>
      </c>
      <!--$VAR_NUOVA_CELLA_PREZZI$-->
    </row>
    <row r="3543" spans="1:16" ht="10.5" customHeight="1" thickTop="1" thickBot="1">
      <c r="B3543" s="32" t="s">
        <v/>
      </c>
      <c r="C3543" s="23" t="s">
        <v/>
      </c>
      <c r="D3543" s="23" t="s">
        <v>20478</v>
      </c>
      <c r="E3543" s="32">
        <v/>
      </c>
      <c r="F3543" s="33">
        <v>3.94</v>
      </c>
      <c r="G3543" s="34">
        <v/>
      </c>
      <c r="H3543" s="35">
        <v/>
      </c>
      <c r="I3543" s="36">
        <f>ROUND(PRODUCT(E3543:H3543),2)</f>
        <v>3.94</v>
      </c>
      <c r="J3543" s="32">
        <v/>
      </c>
      <c r="K3543" s="32">
        <f/>
        <v/>
      </c>
      <c r="L3543" s="32" t="s">
        <v/>
      </c>
      <c r="M3543" s="32" t="s">
        <v/>
      </c>
      <c r="N3543" s="32" t="s">
        <v/>
      </c>
      <!--$VAR_NUOVA_CELLA_PREZZI$-->
    </row>
    <row r="3544" spans="1:16" ht="10.5" customHeight="1" thickTop="1" thickBot="1">
      <c r="B3544" s="32" t="s">
        <v/>
      </c>
      <c r="C3544" s="23" t="s">
        <v/>
      </c>
      <c r="D3544" s="23" t="s">
        <v>20485</v>
      </c>
      <c r="E3544" s="32">
        <v/>
      </c>
      <c r="F3544" s="33">
        <v>4.23</v>
      </c>
      <c r="G3544" s="34">
        <v/>
      </c>
      <c r="H3544" s="35">
        <v/>
      </c>
      <c r="I3544" s="36">
        <f>ROUND(PRODUCT(E3544:H3544),2)</f>
        <v>4.23</v>
      </c>
      <c r="J3544" s="32">
        <v/>
      </c>
      <c r="K3544" s="32">
        <f/>
        <v/>
      </c>
      <c r="L3544" s="32" t="s">
        <v/>
      </c>
      <c r="M3544" s="32" t="s">
        <v/>
      </c>
      <c r="N3544" s="32" t="s">
        <v/>
      </c>
      <!--$VAR_NUOVA_CELLA_PREZZI$-->
    </row>
    <row r="3545" spans="1:16" ht="10.5" customHeight="1" thickTop="1" thickBot="1">
      <c r="B3545" s="32" t="s">
        <v/>
      </c>
      <c r="C3545" s="23" t="s">
        <v/>
      </c>
      <c r="D3545" s="23" t="s">
        <v>20492</v>
      </c>
      <c r="E3545" s="32">
        <v/>
      </c>
      <c r="F3545" s="33">
        <v>3.32</v>
      </c>
      <c r="G3545" s="34">
        <v/>
      </c>
      <c r="H3545" s="35">
        <v/>
      </c>
      <c r="I3545" s="36">
        <f>ROUND(PRODUCT(E3545:H3545),2)</f>
        <v>3.32</v>
      </c>
      <c r="J3545" s="32">
        <v/>
      </c>
      <c r="K3545" s="32">
        <f/>
        <v/>
      </c>
      <c r="L3545" s="32" t="s">
        <v/>
      </c>
      <c r="M3545" s="32" t="s">
        <v/>
      </c>
      <c r="N3545" s="32" t="s">
        <v/>
      </c>
      <!--$VAR_NUOVA_CELLA_PREZZI$-->
    </row>
    <row r="3546" spans="1:16" ht="10.5" customHeight="1" thickTop="1" thickBot="1">
      <c r="B3546" s="32" t="s">
        <v/>
      </c>
      <c r="C3546" s="23" t="s">
        <v/>
      </c>
      <c r="D3546" s="23" t="s">
        <v>20499</v>
      </c>
      <c r="E3546" s="32">
        <v/>
      </c>
      <c r="F3546" s="33">
        <v>2.76</v>
      </c>
      <c r="G3546" s="34">
        <v/>
      </c>
      <c r="H3546" s="35">
        <v/>
      </c>
      <c r="I3546" s="36">
        <f>ROUND(PRODUCT(E3546:H3546),2)</f>
        <v>2.76</v>
      </c>
      <c r="J3546" s="32">
        <v/>
      </c>
      <c r="K3546" s="32">
        <f/>
        <v/>
      </c>
      <c r="L3546" s="32" t="s">
        <v/>
      </c>
      <c r="M3546" s="32" t="s">
        <v/>
      </c>
      <c r="N3546" s="32" t="s">
        <v/>
      </c>
      <!--$VAR_NUOVA_CELLA_PREZZI$-->
    </row>
    <row r="3547" spans="1:16" ht="10.5" customHeight="1" thickTop="1" thickBot="1">
      <c r="B3547" s="32" t="s">
        <v/>
      </c>
      <c r="C3547" s="23" t="s">
        <v/>
      </c>
      <c r="D3547" s="23" t="s">
        <v>20506</v>
      </c>
      <c r="E3547" s="32">
        <v/>
      </c>
      <c r="F3547" s="33">
        <v>1.49</v>
      </c>
      <c r="G3547" s="34">
        <v/>
      </c>
      <c r="H3547" s="35">
        <v/>
      </c>
      <c r="I3547" s="36">
        <f>ROUND(PRODUCT(E3547:H3547),2)</f>
        <v>1.49</v>
      </c>
      <c r="J3547" s="32">
        <v/>
      </c>
      <c r="K3547" s="32">
        <f/>
        <v/>
      </c>
      <c r="L3547" s="32" t="s">
        <v/>
      </c>
      <c r="M3547" s="32" t="s">
        <v/>
      </c>
      <c r="N3547" s="32" t="s">
        <v/>
      </c>
      <!--$VAR_NUOVA_CELLA_PREZZI$-->
    </row>
    <row r="3548" spans="1:16" ht="10.5" customHeight="1" thickTop="1" thickBot="1">
      <c r="B3548" s="32" t="s">
        <v/>
      </c>
      <c r="C3548" s="23" t="s">
        <v/>
      </c>
      <c r="D3548" s="23" t="s">
        <v>20513</v>
      </c>
      <c r="E3548" s="32">
        <v/>
      </c>
      <c r="F3548" s="33">
        <v>1.45</v>
      </c>
      <c r="G3548" s="34">
        <v/>
      </c>
      <c r="H3548" s="35">
        <v/>
      </c>
      <c r="I3548" s="36">
        <f>ROUND(PRODUCT(E3548:H3548),2)</f>
        <v>1.45</v>
      </c>
      <c r="J3548" s="32">
        <v/>
      </c>
      <c r="K3548" s="32">
        <f/>
        <v/>
      </c>
      <c r="L3548" s="32" t="s">
        <v/>
      </c>
      <c r="M3548" s="32" t="s">
        <v/>
      </c>
      <c r="N3548" s="32" t="s">
        <v/>
      </c>
      <!--$VAR_NUOVA_CELLA_PREZZI$-->
    </row>
    <row r="3549" spans="1:16" ht="10.5" customHeight="1" thickTop="1" thickBot="1">
      <c r="B3549" s="32" t="s">
        <v/>
      </c>
      <c r="C3549" s="23" t="s">
        <v/>
      </c>
      <c r="D3549" s="23" t="s">
        <v>20520</v>
      </c>
      <c r="E3549" s="32">
        <v/>
      </c>
      <c r="F3549" s="33">
        <v>1.85</v>
      </c>
      <c r="G3549" s="34">
        <v/>
      </c>
      <c r="H3549" s="35">
        <v/>
      </c>
      <c r="I3549" s="36">
        <f>ROUND(PRODUCT(E3549:H3549),2)</f>
        <v>1.85</v>
      </c>
      <c r="J3549" s="32">
        <v/>
      </c>
      <c r="K3549" s="32">
        <f/>
        <v/>
      </c>
      <c r="L3549" s="32" t="s">
        <v/>
      </c>
      <c r="M3549" s="32" t="s">
        <v/>
      </c>
      <c r="N3549" s="32" t="s">
        <v/>
      </c>
      <!--$VAR_NUOVA_CELLA_PREZZI$-->
    </row>
    <row r="3550" spans="1:16" ht="10.5" customHeight="1" thickTop="1" thickBot="1">
      <c r="B3550" s="32" t="s">
        <v/>
      </c>
      <c r="C3550" s="23" t="s">
        <v/>
      </c>
      <c r="D3550" s="23" t="s">
        <v>20527</v>
      </c>
      <c r="E3550" s="32">
        <v/>
      </c>
      <c r="F3550" s="33">
        <v>2.11</v>
      </c>
      <c r="G3550" s="34">
        <v/>
      </c>
      <c r="H3550" s="35">
        <v/>
      </c>
      <c r="I3550" s="36">
        <f>ROUND(PRODUCT(E3550:H3550),2)</f>
        <v>2.11</v>
      </c>
      <c r="J3550" s="32">
        <v/>
      </c>
      <c r="K3550" s="32">
        <f/>
        <v/>
      </c>
      <c r="L3550" s="32" t="s">
        <v/>
      </c>
      <c r="M3550" s="32" t="s">
        <v/>
      </c>
      <c r="N3550" s="32" t="s">
        <v/>
      </c>
      <!--$VAR_NUOVA_CELLA_PREZZI$-->
    </row>
    <row r="3551" spans="1:16" ht="10.5" customHeight="1" thickTop="1" thickBot="1">
      <c r="B3551" s="32" t="s">
        <v/>
      </c>
      <c r="C3551" s="23" t="s">
        <v/>
      </c>
      <c r="D3551" s="23" t="s">
        <v>20534</v>
      </c>
      <c r="E3551" s="32">
        <v/>
      </c>
      <c r="F3551" s="33">
        <v>2.19</v>
      </c>
      <c r="G3551" s="34">
        <v/>
      </c>
      <c r="H3551" s="35">
        <v/>
      </c>
      <c r="I3551" s="36">
        <f>ROUND(PRODUCT(E3551:H3551),2)</f>
        <v>2.19</v>
      </c>
      <c r="J3551" s="32">
        <v/>
      </c>
      <c r="K3551" s="32">
        <f/>
        <v/>
      </c>
      <c r="L3551" s="32" t="s">
        <v/>
      </c>
      <c r="M3551" s="32" t="s">
        <v/>
      </c>
      <c r="N3551" s="32" t="s">
        <v/>
      </c>
      <!--$VAR_NUOVA_CELLA_PREZZI$-->
    </row>
    <row r="3552" spans="1:16" ht="10.5" customHeight="1" thickTop="1" thickBot="1">
      <c r="B3552" s="32" t="s">
        <v/>
      </c>
      <c r="C3552" s="23" t="s">
        <v/>
      </c>
      <c r="D3552" s="23" t="s">
        <v>20541</v>
      </c>
      <c r="E3552" s="32">
        <v/>
      </c>
      <c r="F3552" s="33">
        <v>1.17</v>
      </c>
      <c r="G3552" s="34">
        <v/>
      </c>
      <c r="H3552" s="35">
        <v/>
      </c>
      <c r="I3552" s="36">
        <f>ROUND(PRODUCT(E3552:H3552),2)</f>
        <v>1.17</v>
      </c>
      <c r="J3552" s="32">
        <v/>
      </c>
      <c r="K3552" s="32">
        <f/>
        <v/>
      </c>
      <c r="L3552" s="32" t="s">
        <v/>
      </c>
      <c r="M3552" s="32" t="s">
        <v/>
      </c>
      <c r="N3552" s="32" t="s">
        <v/>
      </c>
      <!--$VAR_NUOVA_CELLA_PREZZI$-->
    </row>
    <row r="3553" spans="1:16" ht="10.5" customHeight="1" thickTop="1" thickBot="1">
      <c r="B3553" s="32" t="s">
        <v/>
      </c>
      <c r="C3553" s="23" t="s">
        <v/>
      </c>
      <c r="D3553" s="23" t="s">
        <v>20548</v>
      </c>
      <c r="E3553" s="32">
        <v/>
      </c>
      <c r="F3553" s="33">
        <v>1.57</v>
      </c>
      <c r="G3553" s="34">
        <v/>
      </c>
      <c r="H3553" s="35">
        <v/>
      </c>
      <c r="I3553" s="36">
        <f>ROUND(PRODUCT(E3553:H3553),2)</f>
        <v>1.57</v>
      </c>
      <c r="J3553" s="32">
        <v/>
      </c>
      <c r="K3553" s="32">
        <f/>
        <v/>
      </c>
      <c r="L3553" s="32" t="s">
        <v/>
      </c>
      <c r="M3553" s="32" t="s">
        <v/>
      </c>
      <c r="N3553" s="32" t="s">
        <v/>
      </c>
      <!--$VAR_NUOVA_CELLA_PREZZI$-->
    </row>
    <row r="3554" spans="1:16" ht="10.5" customHeight="1" thickTop="1" thickBot="1">
      <c r="B3554" s="32" t="s">
        <v/>
      </c>
      <c r="C3554" s="23" t="s">
        <v/>
      </c>
      <c r="D3554" s="23" t="s">
        <v>20555</v>
      </c>
      <c r="E3554" s="32">
        <v/>
      </c>
      <c r="F3554" s="33">
        <v>0.75</v>
      </c>
      <c r="G3554" s="34">
        <v/>
      </c>
      <c r="H3554" s="35">
        <v/>
      </c>
      <c r="I3554" s="36">
        <f>ROUND(PRODUCT(E3554:H3554),2)</f>
        <v>0.75</v>
      </c>
      <c r="J3554" s="32">
        <v/>
      </c>
      <c r="K3554" s="32">
        <f/>
        <v/>
      </c>
      <c r="L3554" s="32" t="s">
        <v/>
      </c>
      <c r="M3554" s="32" t="s">
        <v/>
      </c>
      <c r="N3554" s="32" t="s">
        <v/>
      </c>
      <!--$VAR_NUOVA_CELLA_PREZZI$-->
    </row>
    <row r="3555" spans="1:16" ht="10.5" customHeight="1" thickTop="1" thickBot="1">
      <c r="B3555" s="32" t="s">
        <v/>
      </c>
      <c r="C3555" s="23" t="s">
        <v/>
      </c>
      <c r="D3555" s="23" t="s">
        <v>20562</v>
      </c>
      <c r="E3555" s="32">
        <v/>
      </c>
      <c r="F3555" s="33">
        <v>2.10</v>
      </c>
      <c r="G3555" s="34">
        <v/>
      </c>
      <c r="H3555" s="35">
        <v/>
      </c>
      <c r="I3555" s="36">
        <f>ROUND(PRODUCT(E3555:H3555),2)</f>
        <v>2.10</v>
      </c>
      <c r="J3555" s="32">
        <v/>
      </c>
      <c r="K3555" s="32">
        <f/>
        <v/>
      </c>
      <c r="L3555" s="32" t="s">
        <v/>
      </c>
      <c r="M3555" s="32" t="s">
        <v/>
      </c>
      <c r="N3555" s="32" t="s">
        <v/>
      </c>
      <!--$VAR_NUOVA_CELLA_PREZZI$-->
    </row>
    <row r="3556" spans="1:16" ht="10.5" customHeight="1" thickTop="1" thickBot="1">
      <c r="B3556" s="32" t="s">
        <v/>
      </c>
      <c r="C3556" s="23" t="s">
        <v/>
      </c>
      <c r="D3556" s="23" t="s">
        <v>20569</v>
      </c>
      <c r="E3556" s="32">
        <v/>
      </c>
      <c r="F3556" s="33">
        <v>2.26</v>
      </c>
      <c r="G3556" s="34">
        <v/>
      </c>
      <c r="H3556" s="35">
        <v/>
      </c>
      <c r="I3556" s="36">
        <f>ROUND(PRODUCT(E3556:H3556),2)</f>
        <v>2.26</v>
      </c>
      <c r="J3556" s="32">
        <v/>
      </c>
      <c r="K3556" s="32">
        <f/>
        <v/>
      </c>
      <c r="L3556" s="32" t="s">
        <v/>
      </c>
      <c r="M3556" s="32" t="s">
        <v/>
      </c>
      <c r="N3556" s="32" t="s">
        <v/>
      </c>
      <!--$VAR_NUOVA_CELLA_PREZZI$-->
    </row>
    <row r="3557" spans="1:16" ht="10.5" customHeight="1" thickTop="1" thickBot="1">
      <c r="B3557" s="32" t="s">
        <v/>
      </c>
      <c r="C3557" s="23" t="s">
        <v/>
      </c>
      <c r="D3557" s="23" t="s">
        <v>20576</v>
      </c>
      <c r="E3557" s="32">
        <v/>
      </c>
      <c r="F3557" s="33">
        <v>0.82</v>
      </c>
      <c r="G3557" s="34">
        <v/>
      </c>
      <c r="H3557" s="35">
        <v/>
      </c>
      <c r="I3557" s="36">
        <f>ROUND(PRODUCT(E3557:H3557),2)</f>
        <v>0.82</v>
      </c>
      <c r="J3557" s="32">
        <v/>
      </c>
      <c r="K3557" s="32">
        <f/>
        <v/>
      </c>
      <c r="L3557" s="32" t="s">
        <v/>
      </c>
      <c r="M3557" s="32" t="s">
        <v/>
      </c>
      <c r="N3557" s="32" t="s">
        <v/>
      </c>
      <!--$VAR_NUOVA_CELLA_PREZZI$-->
    </row>
    <row r="3558" spans="1:16" ht="10.5" customHeight="1" thickTop="1" thickBot="1">
      <c r="B3558" s="32" t="s">
        <v/>
      </c>
      <c r="C3558" s="23" t="s">
        <v/>
      </c>
      <c r="D3558" s="23" t="s">
        <v>20583</v>
      </c>
      <c r="E3558" s="32">
        <v/>
      </c>
      <c r="F3558" s="33">
        <v>2.06</v>
      </c>
      <c r="G3558" s="34">
        <v/>
      </c>
      <c r="H3558" s="35">
        <v/>
      </c>
      <c r="I3558" s="36">
        <f>ROUND(PRODUCT(E3558:H3558),2)</f>
        <v>2.06</v>
      </c>
      <c r="J3558" s="32">
        <v/>
      </c>
      <c r="K3558" s="32">
        <f/>
        <v/>
      </c>
      <c r="L3558" s="32" t="s">
        <v/>
      </c>
      <c r="M3558" s="32" t="s">
        <v/>
      </c>
      <c r="N3558" s="32" t="s">
        <v/>
      </c>
      <!--$VAR_NUOVA_CELLA_PREZZI$-->
    </row>
    <row r="3559" spans="1:16" ht="10.5" customHeight="1" thickTop="1" thickBot="1">
      <c r="B3559" s="32" t="s">
        <v/>
      </c>
      <c r="C3559" s="23" t="s">
        <v/>
      </c>
      <c r="D3559" s="23" t="s">
        <v>20590</v>
      </c>
      <c r="E3559" s="32">
        <v/>
      </c>
      <c r="F3559" s="33">
        <v>2.26</v>
      </c>
      <c r="G3559" s="34">
        <v/>
      </c>
      <c r="H3559" s="35">
        <v/>
      </c>
      <c r="I3559" s="36">
        <f>ROUND(PRODUCT(E3559:H3559),2)</f>
        <v>2.26</v>
      </c>
      <c r="J3559" s="32">
        <v/>
      </c>
      <c r="K3559" s="32">
        <f/>
        <v/>
      </c>
      <c r="L3559" s="32" t="s">
        <v/>
      </c>
      <c r="M3559" s="32" t="s">
        <v/>
      </c>
      <c r="N3559" s="32" t="s">
        <v/>
      </c>
      <!--$VAR_NUOVA_CELLA_PREZZI$-->
    </row>
    <row r="3560" spans="1:16" ht="10.5" customHeight="1" thickTop="1" thickBot="1">
      <c r="B3560" s="32" t="s">
        <v/>
      </c>
      <c r="C3560" s="23" t="s">
        <v/>
      </c>
      <c r="D3560" s="23" t="s">
        <v>20597</v>
      </c>
      <c r="E3560" s="32">
        <v/>
      </c>
      <c r="F3560" s="33">
        <v>1.88</v>
      </c>
      <c r="G3560" s="34">
        <v/>
      </c>
      <c r="H3560" s="35">
        <v/>
      </c>
      <c r="I3560" s="36">
        <f>ROUND(PRODUCT(E3560:H3560),2)</f>
        <v>1.88</v>
      </c>
      <c r="J3560" s="32">
        <v/>
      </c>
      <c r="K3560" s="32">
        <f/>
        <v/>
      </c>
      <c r="L3560" s="32" t="s">
        <v/>
      </c>
      <c r="M3560" s="32" t="s">
        <v/>
      </c>
      <c r="N3560" s="32" t="s">
        <v/>
      </c>
      <!--$VAR_NUOVA_CELLA_PREZZI$-->
    </row>
    <row r="3561" spans="1:16" ht="10.5" customHeight="1" thickTop="1" thickBot="1">
      <c r="B3561" s="32" t="s">
        <v/>
      </c>
      <c r="C3561" s="23" t="s">
        <v/>
      </c>
      <c r="D3561" s="23" t="s">
        <v>20604</v>
      </c>
      <c r="E3561" s="32">
        <v/>
      </c>
      <c r="F3561" s="33">
        <v>2.45</v>
      </c>
      <c r="G3561" s="34">
        <v/>
      </c>
      <c r="H3561" s="35">
        <v/>
      </c>
      <c r="I3561" s="36">
        <f>ROUND(PRODUCT(E3561:H3561),2)</f>
        <v>2.45</v>
      </c>
      <c r="J3561" s="32">
        <v/>
      </c>
      <c r="K3561" s="32">
        <f/>
        <v/>
      </c>
      <c r="L3561" s="32" t="s">
        <v/>
      </c>
      <c r="M3561" s="32" t="s">
        <v/>
      </c>
      <c r="N3561" s="32" t="s">
        <v/>
      </c>
      <!--$VAR_NUOVA_CELLA_PREZZI$-->
    </row>
    <row r="3562" spans="1:16" ht="10.5" customHeight="1" thickTop="1" thickBot="1">
      <c r="B3562" s="32" t="s">
        <v/>
      </c>
      <c r="C3562" s="23" t="s">
        <v/>
      </c>
      <c r="D3562" s="23" t="s">
        <v>20611</v>
      </c>
      <c r="E3562" s="32">
        <v/>
      </c>
      <c r="F3562" s="33">
        <v>1.27</v>
      </c>
      <c r="G3562" s="34">
        <v/>
      </c>
      <c r="H3562" s="35">
        <v/>
      </c>
      <c r="I3562" s="36">
        <f>ROUND(PRODUCT(E3562:H3562),2)</f>
        <v>1.27</v>
      </c>
      <c r="J3562" s="32">
        <v/>
      </c>
      <c r="K3562" s="32">
        <f/>
        <v/>
      </c>
      <c r="L3562" s="32" t="s">
        <v/>
      </c>
      <c r="M3562" s="32" t="s">
        <v/>
      </c>
      <c r="N3562" s="32" t="s">
        <v/>
      </c>
      <!--$VAR_NUOVA_CELLA_PREZZI$-->
    </row>
    <row r="3563" spans="1:16" ht="10.5" customHeight="1" thickTop="1" thickBot="1">
      <c r="B3563" s="32" t="s">
        <v/>
      </c>
      <c r="C3563" s="23" t="s">
        <v/>
      </c>
      <c r="D3563" s="23" t="s">
        <v>20618</v>
      </c>
      <c r="E3563" s="32">
        <v/>
      </c>
      <c r="F3563" s="33">
        <v>4.29</v>
      </c>
      <c r="G3563" s="34">
        <v/>
      </c>
      <c r="H3563" s="35">
        <v/>
      </c>
      <c r="I3563" s="36">
        <f>ROUND(PRODUCT(E3563:H3563),2)</f>
        <v>4.29</v>
      </c>
      <c r="J3563" s="32">
        <v/>
      </c>
      <c r="K3563" s="32">
        <f/>
        <v/>
      </c>
      <c r="L3563" s="32" t="s">
        <v/>
      </c>
      <c r="M3563" s="32" t="s">
        <v/>
      </c>
      <c r="N3563" s="32" t="s">
        <v/>
      </c>
      <!--$VAR_NUOVA_CELLA_PREZZI$-->
    </row>
    <row r="3564" spans="1:16" ht="10.5" customHeight="1" thickTop="1" thickBot="1">
      <c r="B3564" s="32" t="s">
        <v/>
      </c>
      <c r="C3564" s="23" t="s">
        <v/>
      </c>
      <c r="D3564" s="23" t="s">
        <v>20625</v>
      </c>
      <c r="E3564" s="32">
        <v/>
      </c>
      <c r="F3564" s="33">
        <v>1.56</v>
      </c>
      <c r="G3564" s="34">
        <v/>
      </c>
      <c r="H3564" s="35">
        <v/>
      </c>
      <c r="I3564" s="36">
        <f>ROUND(PRODUCT(E3564:H3564),2)</f>
        <v>1.56</v>
      </c>
      <c r="J3564" s="32">
        <v/>
      </c>
      <c r="K3564" s="32">
        <f/>
        <v/>
      </c>
      <c r="L3564" s="32" t="s">
        <v/>
      </c>
      <c r="M3564" s="32" t="s">
        <v/>
      </c>
      <c r="N3564" s="32" t="s">
        <v/>
      </c>
      <!--$VAR_NUOVA_CELLA_PREZZI$-->
    </row>
    <row r="3565" spans="1:16" ht="10.5" customHeight="1" thickTop="1" thickBot="1">
      <c r="B3565" s="32" t="s">
        <v/>
      </c>
      <c r="C3565" s="23" t="s">
        <v/>
      </c>
      <c r="D3565" s="23" t="s">
        <v>20632</v>
      </c>
      <c r="E3565" s="32">
        <v/>
      </c>
      <c r="F3565" s="33">
        <v>0.80</v>
      </c>
      <c r="G3565" s="34">
        <v/>
      </c>
      <c r="H3565" s="35">
        <v/>
      </c>
      <c r="I3565" s="36">
        <f>ROUND(PRODUCT(E3565:H3565),2)</f>
        <v>0.80</v>
      </c>
      <c r="J3565" s="32">
        <v/>
      </c>
      <c r="K3565" s="32">
        <f/>
        <v/>
      </c>
      <c r="L3565" s="32" t="s">
        <v/>
      </c>
      <c r="M3565" s="32" t="s">
        <v/>
      </c>
      <c r="N3565" s="32" t="s">
        <v/>
      </c>
      <!--$VAR_NUOVA_CELLA_PREZZI$-->
    </row>
    <row r="3566" spans="1:16" ht="10.5" customHeight="1" thickTop="1" thickBot="1">
      <c r="B3566" s="32" t="s">
        <v/>
      </c>
      <c r="C3566" s="23" t="s">
        <v/>
      </c>
      <c r="D3566" s="23" t="s">
        <v>20639</v>
      </c>
      <c r="E3566" s="32">
        <v/>
      </c>
      <c r="F3566" s="33">
        <v>1.99</v>
      </c>
      <c r="G3566" s="34">
        <v/>
      </c>
      <c r="H3566" s="35">
        <v/>
      </c>
      <c r="I3566" s="36">
        <f>ROUND(PRODUCT(E3566:H3566),2)</f>
        <v>1.99</v>
      </c>
      <c r="J3566" s="32">
        <v/>
      </c>
      <c r="K3566" s="32">
        <f/>
        <v/>
      </c>
      <c r="L3566" s="32" t="s">
        <v/>
      </c>
      <c r="M3566" s="32" t="s">
        <v/>
      </c>
      <c r="N3566" s="32" t="s">
        <v/>
      </c>
      <!--$VAR_NUOVA_CELLA_PREZZI$-->
    </row>
    <row r="3567" spans="1:16" ht="10.5" customHeight="1" thickTop="1" thickBot="1">
      <c r="B3567" s="32" t="s">
        <v/>
      </c>
      <c r="C3567" s="23" t="s">
        <v/>
      </c>
      <c r="D3567" s="23" t="s">
        <v>20646</v>
      </c>
      <c r="E3567" s="32">
        <v/>
      </c>
      <c r="F3567" s="33">
        <v>1.60</v>
      </c>
      <c r="G3567" s="34">
        <v/>
      </c>
      <c r="H3567" s="35">
        <v/>
      </c>
      <c r="I3567" s="36">
        <f>ROUND(PRODUCT(E3567:H3567),2)</f>
        <v>1.60</v>
      </c>
      <c r="J3567" s="32">
        <v/>
      </c>
      <c r="K3567" s="32">
        <f/>
        <v/>
      </c>
      <c r="L3567" s="32" t="s">
        <v/>
      </c>
      <c r="M3567" s="32" t="s">
        <v/>
      </c>
      <c r="N3567" s="32" t="s">
        <v/>
      </c>
      <!--$VAR_NUOVA_CELLA_PREZZI$-->
    </row>
    <row r="3568" spans="1:16" ht="10.5" customHeight="1" thickTop="1" thickBot="1">
      <c r="B3568" s="32" t="s">
        <v/>
      </c>
      <c r="C3568" s="23" t="s">
        <v/>
      </c>
      <c r="D3568" s="23" t="s">
        <v>20653</v>
      </c>
      <c r="E3568" s="32">
        <v/>
      </c>
      <c r="F3568" s="33">
        <v>0.88</v>
      </c>
      <c r="G3568" s="34">
        <v/>
      </c>
      <c r="H3568" s="35">
        <v/>
      </c>
      <c r="I3568" s="36">
        <f>ROUND(PRODUCT(E3568:H3568),2)</f>
        <v>0.88</v>
      </c>
      <c r="J3568" s="32">
        <v/>
      </c>
      <c r="K3568" s="32">
        <f/>
        <v/>
      </c>
      <c r="L3568" s="32" t="s">
        <v/>
      </c>
      <c r="M3568" s="32" t="s">
        <v/>
      </c>
      <c r="N3568" s="32" t="s">
        <v/>
      </c>
      <!--$VAR_NUOVA_CELLA_PREZZI$-->
    </row>
    <row r="3569" spans="1:16" ht="10.5" customHeight="1" thickTop="1" thickBot="1">
      <c r="B3569" s="32" t="s">
        <v/>
      </c>
      <c r="C3569" s="23" t="s">
        <v/>
      </c>
      <c r="D3569" s="23" t="s">
        <v>20660</v>
      </c>
      <c r="E3569" s="32">
        <v/>
      </c>
      <c r="F3569" s="33">
        <v>3.87</v>
      </c>
      <c r="G3569" s="34">
        <v/>
      </c>
      <c r="H3569" s="35">
        <v/>
      </c>
      <c r="I3569" s="36">
        <f>ROUND(PRODUCT(E3569:H3569),2)</f>
        <v>3.87</v>
      </c>
      <c r="J3569" s="32">
        <v/>
      </c>
      <c r="K3569" s="32">
        <f/>
        <v/>
      </c>
      <c r="L3569" s="32" t="s">
        <v/>
      </c>
      <c r="M3569" s="32" t="s">
        <v/>
      </c>
      <c r="N3569" s="32" t="s">
        <v/>
      </c>
      <!--$VAR_NUOVA_CELLA_PREZZI$-->
    </row>
    <row r="3570" spans="1:16" ht="10.5" customHeight="1" thickTop="1" thickBot="1">
      <c r="B3570" s="32" t="s">
        <v/>
      </c>
      <c r="C3570" s="23" t="s">
        <v/>
      </c>
      <c r="D3570" s="23" t="s">
        <v>20667</v>
      </c>
      <c r="E3570" s="32">
        <v/>
      </c>
      <c r="F3570" s="33">
        <v>4.83</v>
      </c>
      <c r="G3570" s="34">
        <v/>
      </c>
      <c r="H3570" s="35">
        <v/>
      </c>
      <c r="I3570" s="36">
        <f>ROUND(PRODUCT(E3570:H3570),2)</f>
        <v>4.83</v>
      </c>
      <c r="J3570" s="32">
        <v/>
      </c>
      <c r="K3570" s="32">
        <f/>
        <v/>
      </c>
      <c r="L3570" s="32" t="s">
        <v/>
      </c>
      <c r="M3570" s="32" t="s">
        <v/>
      </c>
      <c r="N3570" s="32" t="s">
        <v/>
      </c>
      <!--$VAR_NUOVA_CELLA_PREZZI$-->
    </row>
    <row r="3571" spans="1:16" ht="10.5" customHeight="1" thickTop="1" thickBot="1">
      <c r="B3571" s="32" t="s">
        <v/>
      </c>
      <c r="C3571" s="23" t="s">
        <v/>
      </c>
      <c r="D3571" s="23" t="s">
        <v>20674</v>
      </c>
      <c r="E3571" s="32">
        <v/>
      </c>
      <c r="F3571" s="33">
        <v>1.59</v>
      </c>
      <c r="G3571" s="34">
        <v/>
      </c>
      <c r="H3571" s="35">
        <v/>
      </c>
      <c r="I3571" s="36">
        <f>ROUND(PRODUCT(E3571:H3571),2)</f>
        <v>1.59</v>
      </c>
      <c r="J3571" s="32">
        <v/>
      </c>
      <c r="K3571" s="32">
        <f/>
        <v/>
      </c>
      <c r="L3571" s="32" t="s">
        <v/>
      </c>
      <c r="M3571" s="32" t="s">
        <v/>
      </c>
      <c r="N3571" s="32" t="s">
        <v/>
      </c>
      <!--$VAR_NUOVA_CELLA_PREZZI$-->
    </row>
    <row r="3572" spans="1:16" ht="10.5" customHeight="1" thickTop="1" thickBot="1">
      <c r="B3572" s="32" t="s">
        <v/>
      </c>
      <c r="C3572" s="23" t="s">
        <v/>
      </c>
      <c r="D3572" s="23" t="s">
        <v>20681</v>
      </c>
      <c r="E3572" s="32">
        <v/>
      </c>
      <c r="F3572" s="33">
        <v>2.78</v>
      </c>
      <c r="G3572" s="34">
        <v/>
      </c>
      <c r="H3572" s="35">
        <v/>
      </c>
      <c r="I3572" s="36">
        <f>ROUND(PRODUCT(E3572:H3572),2)</f>
        <v>2.78</v>
      </c>
      <c r="J3572" s="32">
        <v/>
      </c>
      <c r="K3572" s="32">
        <f/>
        <v/>
      </c>
      <c r="L3572" s="32" t="s">
        <v/>
      </c>
      <c r="M3572" s="32" t="s">
        <v/>
      </c>
      <c r="N3572" s="32" t="s">
        <v/>
      </c>
      <!--$VAR_NUOVA_CELLA_PREZZI$-->
    </row>
    <row r="3573" spans="1:16" ht="10.5" customHeight="1" thickTop="1" thickBot="1">
      <c r="B3573" s="32" t="s">
        <v/>
      </c>
      <c r="C3573" s="23" t="s">
        <v/>
      </c>
      <c r="D3573" s="23" t="s">
        <v>20688</v>
      </c>
      <c r="E3573" s="32">
        <v/>
      </c>
      <c r="F3573" s="33">
        <v>0.54</v>
      </c>
      <c r="G3573" s="34">
        <v/>
      </c>
      <c r="H3573" s="35">
        <v/>
      </c>
      <c r="I3573" s="36">
        <f>ROUND(PRODUCT(E3573:H3573),2)</f>
        <v>0.54</v>
      </c>
      <c r="J3573" s="32">
        <v/>
      </c>
      <c r="K3573" s="32">
        <f/>
        <v/>
      </c>
      <c r="L3573" s="32" t="s">
        <v/>
      </c>
      <c r="M3573" s="32" t="s">
        <v/>
      </c>
      <c r="N3573" s="32" t="s">
        <v/>
      </c>
      <!--$VAR_NUOVA_CELLA_PREZZI$-->
    </row>
    <row r="3574" spans="1:16" ht="10.5" customHeight="1" thickTop="1" thickBot="1">
      <c r="B3574" s="32" t="s">
        <v/>
      </c>
      <c r="C3574" s="23" t="s">
        <v/>
      </c>
      <c r="D3574" s="23" t="s">
        <v>20695</v>
      </c>
      <c r="E3574" s="32">
        <v/>
      </c>
      <c r="F3574" s="33">
        <v>0.62</v>
      </c>
      <c r="G3574" s="34">
        <v/>
      </c>
      <c r="H3574" s="35">
        <v/>
      </c>
      <c r="I3574" s="36">
        <f>ROUND(PRODUCT(E3574:H3574),2)</f>
        <v>0.62</v>
      </c>
      <c r="J3574" s="32">
        <v/>
      </c>
      <c r="K3574" s="32">
        <f/>
        <v/>
      </c>
      <c r="L3574" s="32" t="s">
        <v/>
      </c>
      <c r="M3574" s="32" t="s">
        <v/>
      </c>
      <c r="N3574" s="32" t="s">
        <v/>
      </c>
      <!--$VAR_NUOVA_CELLA_PREZZI$-->
    </row>
    <row r="3575" spans="1:16" ht="10.5" customHeight="1" thickTop="1" thickBot="1">
      <c r="B3575" s="32" t="s">
        <v/>
      </c>
      <c r="C3575" s="23" t="s">
        <v/>
      </c>
      <c r="D3575" s="23" t="s">
        <v>20702</v>
      </c>
      <c r="E3575" s="32">
        <v/>
      </c>
      <c r="F3575" s="33">
        <v>0.85</v>
      </c>
      <c r="G3575" s="34">
        <v/>
      </c>
      <c r="H3575" s="35">
        <v/>
      </c>
      <c r="I3575" s="36">
        <f>ROUND(PRODUCT(E3575:H3575),2)</f>
        <v>0.85</v>
      </c>
      <c r="J3575" s="32">
        <v/>
      </c>
      <c r="K3575" s="32">
        <f/>
        <v/>
      </c>
      <c r="L3575" s="32" t="s">
        <v/>
      </c>
      <c r="M3575" s="32" t="s">
        <v/>
      </c>
      <c r="N3575" s="32" t="s">
        <v/>
      </c>
      <!--$VAR_NUOVA_CELLA_PREZZI$-->
    </row>
    <row r="3576" spans="1:16" ht="10.5" customHeight="1" thickTop="1" thickBot="1">
      <c r="B3576" s="32" t="s">
        <v/>
      </c>
      <c r="C3576" s="23" t="s">
        <v/>
      </c>
      <c r="D3576" s="23" t="s">
        <v>20709</v>
      </c>
      <c r="E3576" s="32">
        <v/>
      </c>
      <c r="F3576" s="33">
        <v>0.78</v>
      </c>
      <c r="G3576" s="34">
        <v/>
      </c>
      <c r="H3576" s="35">
        <v/>
      </c>
      <c r="I3576" s="36">
        <f>ROUND(PRODUCT(E3576:H3576),2)</f>
        <v>0.78</v>
      </c>
      <c r="J3576" s="32">
        <v/>
      </c>
      <c r="K3576" s="32">
        <f/>
        <v/>
      </c>
      <c r="L3576" s="32" t="s">
        <v/>
      </c>
      <c r="M3576" s="32" t="s">
        <v/>
      </c>
      <c r="N3576" s="32" t="s">
        <v/>
      </c>
      <!--$VAR_NUOVA_CELLA_PREZZI$-->
    </row>
    <row r="3577" spans="1:16" ht="10.5" customHeight="1" thickTop="1" thickBot="1">
      <c r="B3577" s="32" t="s">
        <v/>
      </c>
      <c r="C3577" s="23" t="s">
        <v/>
      </c>
      <c r="D3577" s="23" t="s">
        <v>20716</v>
      </c>
      <c r="E3577" s="32">
        <v/>
      </c>
      <c r="F3577" s="33">
        <v>2.52</v>
      </c>
      <c r="G3577" s="34">
        <v/>
      </c>
      <c r="H3577" s="35">
        <v/>
      </c>
      <c r="I3577" s="36">
        <f>ROUND(PRODUCT(E3577:H3577),2)</f>
        <v>2.52</v>
      </c>
      <c r="J3577" s="32">
        <v/>
      </c>
      <c r="K3577" s="32">
        <f/>
        <v/>
      </c>
      <c r="L3577" s="32" t="s">
        <v/>
      </c>
      <c r="M3577" s="32" t="s">
        <v/>
      </c>
      <c r="N3577" s="32" t="s">
        <v/>
      </c>
      <!--$VAR_NUOVA_CELLA_PREZZI$-->
    </row>
    <row r="3578" spans="1:16" ht="10.5" customHeight="1" thickTop="1" thickBot="1">
      <c r="B3578" s="32" t="s">
        <v/>
      </c>
      <c r="C3578" s="23" t="s">
        <v/>
      </c>
      <c r="D3578" s="23" t="s">
        <v>20723</v>
      </c>
      <c r="E3578" s="32">
        <v/>
      </c>
      <c r="F3578" s="33">
        <v>0.60</v>
      </c>
      <c r="G3578" s="34">
        <v/>
      </c>
      <c r="H3578" s="35">
        <v/>
      </c>
      <c r="I3578" s="36">
        <f>ROUND(PRODUCT(E3578:H3578),2)</f>
        <v>0.60</v>
      </c>
      <c r="J3578" s="32">
        <v/>
      </c>
      <c r="K3578" s="32">
        <f/>
        <v/>
      </c>
      <c r="L3578" s="32" t="s">
        <v/>
      </c>
      <c r="M3578" s="32" t="s">
        <v/>
      </c>
      <c r="N3578" s="32" t="s">
        <v/>
      </c>
      <!--$VAR_NUOVA_CELLA_PREZZI$-->
    </row>
    <row r="3579" spans="1:16" ht="10.5" customHeight="1" thickTop="1" thickBot="1">
      <c r="B3579" s="32" t="s">
        <v/>
      </c>
      <c r="C3579" s="23" t="s">
        <v/>
      </c>
      <c r="D3579" s="23" t="s">
        <v>20730</v>
      </c>
      <c r="E3579" s="32">
        <v/>
      </c>
      <c r="F3579" s="33">
        <v/>
      </c>
      <c r="G3579" s="34">
        <v/>
      </c>
      <c r="H3579" s="35">
        <v>0</v>
      </c>
      <c r="I3579" s="36">
        <f>ROUND(PRODUCT(E3579:H3579),2)</f>
        <v>0.00</v>
      </c>
      <c r="J3579" s="32">
        <v/>
      </c>
      <c r="K3579" s="32">
        <f/>
        <v/>
      </c>
      <c r="L3579" s="32" t="s">
        <v/>
      </c>
      <c r="M3579" s="32" t="s">
        <v/>
      </c>
      <c r="N3579" s="32" t="s">
        <v/>
      </c>
      <!--$VAR_NUOVA_CELLA_PREZZI$-->
    </row>
    <row r="3580" spans="1:16" ht="10.5" customHeight="1" thickTop="1" thickBot="1">
      <c r="B3580" s="32" t="s">
        <v/>
      </c>
      <c r="C3580" s="23" t="s">
        <v/>
      </c>
      <c r="D3580" s="23" t="s">
        <v>20737</v>
      </c>
      <c r="E3580" s="32">
        <v/>
      </c>
      <c r="F3580" s="33">
        <v>2.59</v>
      </c>
      <c r="G3580" s="34">
        <v/>
      </c>
      <c r="H3580" s="35">
        <v/>
      </c>
      <c r="I3580" s="36">
        <f>ROUND(PRODUCT(E3580:H3580),2)</f>
        <v>2.59</v>
      </c>
      <c r="J3580" s="32">
        <v/>
      </c>
      <c r="K3580" s="32">
        <f/>
        <v/>
      </c>
      <c r="L3580" s="32" t="s">
        <v/>
      </c>
      <c r="M3580" s="32" t="s">
        <v/>
      </c>
      <c r="N3580" s="32" t="s">
        <v/>
      </c>
      <!--$VAR_NUOVA_CELLA_PREZZI$-->
    </row>
    <row r="3581" spans="1:16" ht="10.5" customHeight="1" thickTop="1" thickBot="1">
      <c r="B3581" s="32" t="s">
        <v/>
      </c>
      <c r="C3581" s="23" t="s">
        <v/>
      </c>
      <c r="D3581" s="23" t="s">
        <v>20744</v>
      </c>
      <c r="E3581" s="32">
        <v/>
      </c>
      <c r="F3581" s="33">
        <v>3.62</v>
      </c>
      <c r="G3581" s="34">
        <v/>
      </c>
      <c r="H3581" s="35">
        <v/>
      </c>
      <c r="I3581" s="36">
        <f>ROUND(PRODUCT(E3581:H3581),2)</f>
        <v>3.62</v>
      </c>
      <c r="J3581" s="32">
        <v/>
      </c>
      <c r="K3581" s="32">
        <f/>
        <v/>
      </c>
      <c r="L3581" s="32" t="s">
        <v/>
      </c>
      <c r="M3581" s="32" t="s">
        <v/>
      </c>
      <c r="N3581" s="32" t="s">
        <v/>
      </c>
      <!--$VAR_NUOVA_CELLA_PREZZI$-->
    </row>
    <row r="3582" spans="1:16" ht="10.5" customHeight="1" thickTop="1" thickBot="1">
      <c r="B3582" s="32" t="s">
        <v/>
      </c>
      <c r="C3582" s="23" t="s">
        <v/>
      </c>
      <c r="D3582" s="23" t="s">
        <v>20751</v>
      </c>
      <c r="E3582" s="32">
        <v/>
      </c>
      <c r="F3582" s="33">
        <v>2.11</v>
      </c>
      <c r="G3582" s="34">
        <v/>
      </c>
      <c r="H3582" s="35">
        <v/>
      </c>
      <c r="I3582" s="36">
        <f>ROUND(PRODUCT(E3582:H3582),2)</f>
        <v>2.11</v>
      </c>
      <c r="J3582" s="32">
        <v/>
      </c>
      <c r="K3582" s="32">
        <f/>
        <v/>
      </c>
      <c r="L3582" s="32" t="s">
        <v/>
      </c>
      <c r="M3582" s="32" t="s">
        <v/>
      </c>
      <c r="N3582" s="32" t="s">
        <v/>
      </c>
      <!--$VAR_NUOVA_CELLA_PREZZI$-->
    </row>
    <row r="3583" spans="1:16" ht="10.5" customHeight="1" thickTop="1" thickBot="1">
      <c r="B3583" s="32" t="s">
        <v/>
      </c>
      <c r="C3583" s="23" t="s">
        <v/>
      </c>
      <c r="D3583" s="23" t="s">
        <v>20758</v>
      </c>
      <c r="E3583" s="32">
        <v/>
      </c>
      <c r="F3583" s="33">
        <v>2.86</v>
      </c>
      <c r="G3583" s="34">
        <v/>
      </c>
      <c r="H3583" s="35">
        <v/>
      </c>
      <c r="I3583" s="36">
        <f>ROUND(PRODUCT(E3583:H3583),2)</f>
        <v>2.86</v>
      </c>
      <c r="J3583" s="32">
        <v/>
      </c>
      <c r="K3583" s="32">
        <f/>
        <v/>
      </c>
      <c r="L3583" s="32" t="s">
        <v/>
      </c>
      <c r="M3583" s="32" t="s">
        <v/>
      </c>
      <c r="N3583" s="32" t="s">
        <v/>
      </c>
      <!--$VAR_NUOVA_CELLA_PREZZI$-->
    </row>
    <row r="3584" spans="1:16" ht="10.5" customHeight="1" thickTop="1" thickBot="1">
      <c r="B3584" s="32" t="s">
        <v/>
      </c>
      <c r="C3584" s="23" t="s">
        <v/>
      </c>
      <c r="D3584" s="23" t="s">
        <v>20765</v>
      </c>
      <c r="E3584" s="32">
        <v/>
      </c>
      <c r="F3584" s="33">
        <v>1.50</v>
      </c>
      <c r="G3584" s="34">
        <v/>
      </c>
      <c r="H3584" s="35">
        <v/>
      </c>
      <c r="I3584" s="36">
        <f>ROUND(PRODUCT(E3584:H3584),2)</f>
        <v>1.50</v>
      </c>
      <c r="J3584" s="32">
        <v/>
      </c>
      <c r="K3584" s="32">
        <f/>
        <v/>
      </c>
      <c r="L3584" s="32" t="s">
        <v/>
      </c>
      <c r="M3584" s="32" t="s">
        <v/>
      </c>
      <c r="N3584" s="32" t="s">
        <v/>
      </c>
      <!--$VAR_NUOVA_CELLA_PREZZI$-->
    </row>
    <row r="3585" spans="1:16" ht="10.5" customHeight="1" thickTop="1" thickBot="1">
      <c r="B3585" s="32" t="s">
        <v/>
      </c>
      <c r="C3585" s="23" t="s">
        <v/>
      </c>
      <c r="D3585" s="23" t="s">
        <v>20772</v>
      </c>
      <c r="E3585" s="32">
        <v/>
      </c>
      <c r="F3585" s="33">
        <v>1.30</v>
      </c>
      <c r="G3585" s="34">
        <v/>
      </c>
      <c r="H3585" s="35">
        <v/>
      </c>
      <c r="I3585" s="36">
        <f>ROUND(PRODUCT(E3585:H3585),2)</f>
        <v>1.30</v>
      </c>
      <c r="J3585" s="32">
        <v/>
      </c>
      <c r="K3585" s="32">
        <f/>
        <v/>
      </c>
      <c r="L3585" s="32" t="s">
        <v/>
      </c>
      <c r="M3585" s="32" t="s">
        <v/>
      </c>
      <c r="N3585" s="32" t="s">
        <v/>
      </c>
      <!--$VAR_NUOVA_CELLA_PREZZI$-->
    </row>
    <row r="3586" spans="1:16" ht="10.5" customHeight="1" thickTop="1" thickBot="1">
      <c r="B3586" s="32" t="s">
        <v/>
      </c>
      <c r="C3586" s="23" t="s">
        <v/>
      </c>
      <c r="D3586" s="23" t="s">
        <v>20779</v>
      </c>
      <c r="E3586" s="32">
        <v/>
      </c>
      <c r="F3586" s="33">
        <v>2.49</v>
      </c>
      <c r="G3586" s="34">
        <v/>
      </c>
      <c r="H3586" s="35">
        <v/>
      </c>
      <c r="I3586" s="36">
        <f>ROUND(PRODUCT(E3586:H3586),2)</f>
        <v>2.49</v>
      </c>
      <c r="J3586" s="32">
        <v/>
      </c>
      <c r="K3586" s="32">
        <f/>
        <v/>
      </c>
      <c r="L3586" s="32" t="s">
        <v/>
      </c>
      <c r="M3586" s="32" t="s">
        <v/>
      </c>
      <c r="N3586" s="32" t="s">
        <v/>
      </c>
      <!--$VAR_NUOVA_CELLA_PREZZI$-->
    </row>
    <row r="3587" spans="1:16" ht="10.5" customHeight="1" thickTop="1" thickBot="1">
      <c r="B3587" s="32" t="s">
        <v/>
      </c>
      <c r="C3587" s="23" t="s">
        <v/>
      </c>
      <c r="D3587" s="23" t="s">
        <v>20786</v>
      </c>
      <c r="E3587" s="32">
        <v/>
      </c>
      <c r="F3587" s="33">
        <v>1.57</v>
      </c>
      <c r="G3587" s="34">
        <v/>
      </c>
      <c r="H3587" s="35">
        <v/>
      </c>
      <c r="I3587" s="36">
        <f>ROUND(PRODUCT(E3587:H3587),2)</f>
        <v>1.57</v>
      </c>
      <c r="J3587" s="32">
        <v/>
      </c>
      <c r="K3587" s="32">
        <f/>
        <v/>
      </c>
      <c r="L3587" s="32" t="s">
        <v/>
      </c>
      <c r="M3587" s="32" t="s">
        <v/>
      </c>
      <c r="N3587" s="32" t="s">
        <v/>
      </c>
      <!--$VAR_NUOVA_CELLA_PREZZI$-->
    </row>
    <row r="3588" spans="1:16" ht="10.5" customHeight="1" thickTop="1" thickBot="1">
      <c r="B3588" s="32" t="s">
        <v/>
      </c>
      <c r="C3588" s="23" t="s">
        <v/>
      </c>
      <c r="D3588" s="23" t="s">
        <v>20793</v>
      </c>
      <c r="E3588" s="32">
        <v/>
      </c>
      <c r="F3588" s="33">
        <v>1.61</v>
      </c>
      <c r="G3588" s="34">
        <v/>
      </c>
      <c r="H3588" s="35">
        <v/>
      </c>
      <c r="I3588" s="36">
        <f>ROUND(PRODUCT(E3588:H3588),2)</f>
        <v>1.61</v>
      </c>
      <c r="J3588" s="32">
        <v/>
      </c>
      <c r="K3588" s="32">
        <f/>
        <v/>
      </c>
      <c r="L3588" s="32" t="s">
        <v/>
      </c>
      <c r="M3588" s="32" t="s">
        <v/>
      </c>
      <c r="N3588" s="32" t="s">
        <v/>
      </c>
      <!--$VAR_NUOVA_CELLA_PREZZI$-->
    </row>
    <row r="3589" spans="1:16" ht="10.5" customHeight="1" thickTop="1" thickBot="1">
      <c r="B3589" s="32" t="s">
        <v/>
      </c>
      <c r="C3589" s="23" t="s">
        <v/>
      </c>
      <c r="D3589" s="23" t="s">
        <v>20800</v>
      </c>
      <c r="E3589" s="32">
        <v/>
      </c>
      <c r="F3589" s="33">
        <v>2.18</v>
      </c>
      <c r="G3589" s="34">
        <v/>
      </c>
      <c r="H3589" s="35">
        <v/>
      </c>
      <c r="I3589" s="36">
        <f>ROUND(PRODUCT(E3589:H3589),2)</f>
        <v>2.18</v>
      </c>
      <c r="J3589" s="32">
        <v/>
      </c>
      <c r="K3589" s="32">
        <f/>
        <v/>
      </c>
      <c r="L3589" s="32" t="s">
        <v/>
      </c>
      <c r="M3589" s="32" t="s">
        <v/>
      </c>
      <c r="N3589" s="32" t="s">
        <v/>
      </c>
      <!--$VAR_NUOVA_CELLA_PREZZI$-->
    </row>
    <row r="3590" spans="1:16" ht="10.5" customHeight="1" thickTop="1" thickBot="1">
      <c r="B3590" s="32" t="s">
        <v/>
      </c>
      <c r="C3590" s="23" t="s">
        <v/>
      </c>
      <c r="D3590" s="23" t="s">
        <v>20807</v>
      </c>
      <c r="E3590" s="32">
        <v/>
      </c>
      <c r="F3590" s="33">
        <v>3.52</v>
      </c>
      <c r="G3590" s="34">
        <v/>
      </c>
      <c r="H3590" s="35">
        <v/>
      </c>
      <c r="I3590" s="36">
        <f>ROUND(PRODUCT(E3590:H3590),2)</f>
        <v>3.52</v>
      </c>
      <c r="J3590" s="32">
        <v/>
      </c>
      <c r="K3590" s="32">
        <f/>
        <v/>
      </c>
      <c r="L3590" s="32" t="s">
        <v/>
      </c>
      <c r="M3590" s="32" t="s">
        <v/>
      </c>
      <c r="N3590" s="32" t="s">
        <v/>
      </c>
      <!--$VAR_NUOVA_CELLA_PREZZI$-->
    </row>
    <row r="3591" spans="1:16" ht="10.5" customHeight="1" thickTop="1" thickBot="1">
      <c r="B3591" s="32" t="s">
        <v/>
      </c>
      <c r="C3591" s="23" t="s">
        <v/>
      </c>
      <c r="D3591" s="23" t="s">
        <v>20814</v>
      </c>
      <c r="E3591" s="32">
        <v/>
      </c>
      <c r="F3591" s="33">
        <v>1.71</v>
      </c>
      <c r="G3591" s="34">
        <v/>
      </c>
      <c r="H3591" s="35">
        <v/>
      </c>
      <c r="I3591" s="36">
        <f>ROUND(PRODUCT(E3591:H3591),2)</f>
        <v>1.71</v>
      </c>
      <c r="J3591" s="32">
        <v/>
      </c>
      <c r="K3591" s="32">
        <f/>
        <v/>
      </c>
      <c r="L3591" s="32" t="s">
        <v/>
      </c>
      <c r="M3591" s="32" t="s">
        <v/>
      </c>
      <c r="N3591" s="32" t="s">
        <v/>
      </c>
      <!--$VAR_NUOVA_CELLA_PREZZI$-->
    </row>
    <row r="3592" spans="1:16" ht="10.5" customHeight="1" thickTop="1" thickBot="1">
      <c r="B3592" s="32" t="s">
        <v/>
      </c>
      <c r="C3592" s="23" t="s">
        <v/>
      </c>
      <c r="D3592" s="23" t="s">
        <v>20821</v>
      </c>
      <c r="E3592" s="32">
        <v/>
      </c>
      <c r="F3592" s="33">
        <v>3.52</v>
      </c>
      <c r="G3592" s="34">
        <v/>
      </c>
      <c r="H3592" s="35">
        <v/>
      </c>
      <c r="I3592" s="36">
        <f>ROUND(PRODUCT(E3592:H3592),2)</f>
        <v>3.52</v>
      </c>
      <c r="J3592" s="32">
        <v/>
      </c>
      <c r="K3592" s="32">
        <f/>
        <v/>
      </c>
      <c r="L3592" s="32" t="s">
        <v/>
      </c>
      <c r="M3592" s="32" t="s">
        <v/>
      </c>
      <c r="N3592" s="32" t="s">
        <v/>
      </c>
      <!--$VAR_NUOVA_CELLA_PREZZI$-->
    </row>
    <row r="3593" spans="1:16" ht="10.5" customHeight="1" thickTop="1" thickBot="1">
      <c r="B3593" s="32" t="s">
        <v/>
      </c>
      <c r="C3593" s="23" t="s">
        <v/>
      </c>
      <c r="D3593" s="23" t="s">
        <v>20828</v>
      </c>
      <c r="E3593" s="32">
        <v/>
      </c>
      <c r="F3593" s="33">
        <v>0.84</v>
      </c>
      <c r="G3593" s="34">
        <v/>
      </c>
      <c r="H3593" s="35">
        <v/>
      </c>
      <c r="I3593" s="36">
        <f>ROUND(PRODUCT(E3593:H3593),2)</f>
        <v>0.84</v>
      </c>
      <c r="J3593" s="32">
        <v/>
      </c>
      <c r="K3593" s="32">
        <f/>
        <v/>
      </c>
      <c r="L3593" s="32" t="s">
        <v/>
      </c>
      <c r="M3593" s="32" t="s">
        <v/>
      </c>
      <c r="N3593" s="32" t="s">
        <v/>
      </c>
      <!--$VAR_NUOVA_CELLA_PREZZI$-->
    </row>
    <row r="3594" spans="1:16" ht="10.5" customHeight="1" thickTop="1" thickBot="1">
      <c r="B3594" s="32" t="s">
        <v/>
      </c>
      <c r="C3594" s="23" t="s">
        <v/>
      </c>
      <c r="D3594" s="23" t="s">
        <v>20835</v>
      </c>
      <c r="E3594" s="32">
        <v/>
      </c>
      <c r="F3594" s="33">
        <v>0.85</v>
      </c>
      <c r="G3594" s="34">
        <v/>
      </c>
      <c r="H3594" s="35">
        <v/>
      </c>
      <c r="I3594" s="36">
        <f>ROUND(PRODUCT(E3594:H3594),2)</f>
        <v>0.85</v>
      </c>
      <c r="J3594" s="32">
        <v/>
      </c>
      <c r="K3594" s="32">
        <f/>
        <v/>
      </c>
      <c r="L3594" s="32" t="s">
        <v/>
      </c>
      <c r="M3594" s="32" t="s">
        <v/>
      </c>
      <c r="N3594" s="32" t="s">
        <v/>
      </c>
      <!--$VAR_NUOVA_CELLA_PREZZI$-->
    </row>
    <row r="3595" spans="1:16" ht="10.5" customHeight="1" thickTop="1" thickBot="1">
      <c r="B3595" s="32" t="s">
        <v/>
      </c>
      <c r="C3595" s="23" t="s">
        <v/>
      </c>
      <c r="D3595" s="23" t="s">
        <v>20842</v>
      </c>
      <c r="E3595" s="32">
        <v/>
      </c>
      <c r="F3595" s="33">
        <v>2.80</v>
      </c>
      <c r="G3595" s="34">
        <v/>
      </c>
      <c r="H3595" s="35">
        <v/>
      </c>
      <c r="I3595" s="36">
        <f>ROUND(PRODUCT(E3595:H3595),2)</f>
        <v>2.80</v>
      </c>
      <c r="J3595" s="32">
        <v/>
      </c>
      <c r="K3595" s="32">
        <f/>
        <v/>
      </c>
      <c r="L3595" s="32" t="s">
        <v/>
      </c>
      <c r="M3595" s="32" t="s">
        <v/>
      </c>
      <c r="N3595" s="32" t="s">
        <v/>
      </c>
      <!--$VAR_NUOVA_CELLA_PREZZI$-->
    </row>
    <row r="3596" spans="1:16" ht="10.5" customHeight="1" thickTop="1" thickBot="1">
      <c r="B3596" s="32" t="s">
        <v/>
      </c>
      <c r="C3596" s="23" t="s">
        <v/>
      </c>
      <c r="D3596" s="23" t="s">
        <v>20849</v>
      </c>
      <c r="E3596" s="32">
        <v/>
      </c>
      <c r="F3596" s="33">
        <v>1.77</v>
      </c>
      <c r="G3596" s="34">
        <v/>
      </c>
      <c r="H3596" s="35">
        <v/>
      </c>
      <c r="I3596" s="36">
        <f>ROUND(PRODUCT(E3596:H3596),2)</f>
        <v>1.77</v>
      </c>
      <c r="J3596" s="32">
        <v/>
      </c>
      <c r="K3596" s="32">
        <f/>
        <v/>
      </c>
      <c r="L3596" s="32" t="s">
        <v/>
      </c>
      <c r="M3596" s="32" t="s">
        <v/>
      </c>
      <c r="N3596" s="32" t="s">
        <v/>
      </c>
      <!--$VAR_NUOVA_CELLA_PREZZI$-->
    </row>
    <row r="3597" spans="1:16" ht="10.5" customHeight="1" thickTop="1" thickBot="1">
      <c r="B3597" s="32" t="s">
        <v/>
      </c>
      <c r="C3597" s="23" t="s">
        <v/>
      </c>
      <c r="D3597" s="23" t="s">
        <v>20856</v>
      </c>
      <c r="E3597" s="32">
        <v/>
      </c>
      <c r="F3597" s="33">
        <v>3.87</v>
      </c>
      <c r="G3597" s="34">
        <v/>
      </c>
      <c r="H3597" s="35">
        <v/>
      </c>
      <c r="I3597" s="36">
        <f>ROUND(PRODUCT(E3597:H3597),2)</f>
        <v>3.87</v>
      </c>
      <c r="J3597" s="32">
        <v/>
      </c>
      <c r="K3597" s="32">
        <f/>
        <v/>
      </c>
      <c r="L3597" s="32" t="s">
        <v/>
      </c>
      <c r="M3597" s="32" t="s">
        <v/>
      </c>
      <c r="N3597" s="32" t="s">
        <v/>
      </c>
      <!--$VAR_NUOVA_CELLA_PREZZI$-->
    </row>
    <row r="3598" spans="1:16" ht="10.5" customHeight="1" thickTop="1" thickBot="1">
      <c r="B3598" s="32" t="s">
        <v/>
      </c>
      <c r="C3598" s="23" t="s">
        <v/>
      </c>
      <c r="D3598" s="23" t="s">
        <v>20863</v>
      </c>
      <c r="E3598" s="32">
        <v/>
      </c>
      <c r="F3598" s="33">
        <v>3.36</v>
      </c>
      <c r="G3598" s="34">
        <v/>
      </c>
      <c r="H3598" s="35">
        <v/>
      </c>
      <c r="I3598" s="36">
        <f>ROUND(PRODUCT(E3598:H3598),2)</f>
        <v>3.36</v>
      </c>
      <c r="J3598" s="32">
        <v/>
      </c>
      <c r="K3598" s="32">
        <f/>
        <v/>
      </c>
      <c r="L3598" s="32" t="s">
        <v/>
      </c>
      <c r="M3598" s="32" t="s">
        <v/>
      </c>
      <c r="N3598" s="32" t="s">
        <v/>
      </c>
      <!--$VAR_NUOVA_CELLA_PREZZI$-->
    </row>
    <row r="3599" spans="1:16" ht="10.5" customHeight="1" thickTop="1" thickBot="1">
      <c r="B3599" s="32" t="s">
        <v/>
      </c>
      <c r="C3599" s="23" t="s">
        <v/>
      </c>
      <c r="D3599" s="23" t="s">
        <v>20870</v>
      </c>
      <c r="E3599" s="32">
        <v/>
      </c>
      <c r="F3599" s="33">
        <v>4.64</v>
      </c>
      <c r="G3599" s="34">
        <v/>
      </c>
      <c r="H3599" s="35">
        <v/>
      </c>
      <c r="I3599" s="36">
        <f>ROUND(PRODUCT(E3599:H3599),2)</f>
        <v>4.64</v>
      </c>
      <c r="J3599" s="32">
        <v/>
      </c>
      <c r="K3599" s="32">
        <f/>
        <v/>
      </c>
      <c r="L3599" s="32" t="s">
        <v/>
      </c>
      <c r="M3599" s="32" t="s">
        <v/>
      </c>
      <c r="N3599" s="32" t="s">
        <v/>
      </c>
      <!--$VAR_NUOVA_CELLA_PREZZI$-->
    </row>
    <row r="3600" spans="1:16" ht="10.5" customHeight="1" thickTop="1" thickBot="1">
      <c r="B3600" s="32" t="s">
        <v/>
      </c>
      <c r="C3600" s="23" t="s">
        <v/>
      </c>
      <c r="D3600" s="23" t="s">
        <v>20877</v>
      </c>
      <c r="E3600" s="32">
        <v/>
      </c>
      <c r="F3600" s="33">
        <v>2.88</v>
      </c>
      <c r="G3600" s="34">
        <v/>
      </c>
      <c r="H3600" s="35">
        <v/>
      </c>
      <c r="I3600" s="36">
        <f>ROUND(PRODUCT(E3600:H3600),2)</f>
        <v>2.88</v>
      </c>
      <c r="J3600" s="32">
        <v/>
      </c>
      <c r="K3600" s="32">
        <f/>
        <v/>
      </c>
      <c r="L3600" s="32" t="s">
        <v/>
      </c>
      <c r="M3600" s="32" t="s">
        <v/>
      </c>
      <c r="N3600" s="32" t="s">
        <v/>
      </c>
      <!--$VAR_NUOVA_CELLA_PREZZI$-->
    </row>
    <row r="3601" spans="1:16" ht="10.5" customHeight="1" thickTop="1" thickBot="1">
      <c r="B3601" s="32" t="s">
        <v/>
      </c>
      <c r="C3601" s="23" t="s">
        <v/>
      </c>
      <c r="D3601" s="23" t="s">
        <v>20884</v>
      </c>
      <c r="E3601" s="32">
        <v/>
      </c>
      <c r="F3601" s="33">
        <v>1.88</v>
      </c>
      <c r="G3601" s="34">
        <v/>
      </c>
      <c r="H3601" s="35">
        <v/>
      </c>
      <c r="I3601" s="36">
        <f>ROUND(PRODUCT(E3601:H3601),2)</f>
        <v>1.88</v>
      </c>
      <c r="J3601" s="32">
        <v/>
      </c>
      <c r="K3601" s="32">
        <f/>
        <v/>
      </c>
      <c r="L3601" s="32" t="s">
        <v/>
      </c>
      <c r="M3601" s="32" t="s">
        <v/>
      </c>
      <c r="N3601" s="32" t="s">
        <v/>
      </c>
      <!--$VAR_NUOVA_CELLA_PREZZI$-->
    </row>
    <row r="3602" spans="1:16" ht="10.5" customHeight="1" thickTop="1" thickBot="1">
      <c r="B3602" s="32" t="s">
        <v/>
      </c>
      <c r="C3602" s="23" t="s">
        <v/>
      </c>
      <c r="D3602" s="23" t="s">
        <v>20891</v>
      </c>
      <c r="E3602" s="32">
        <v/>
      </c>
      <c r="F3602" s="33">
        <v>0.85</v>
      </c>
      <c r="G3602" s="34">
        <v/>
      </c>
      <c r="H3602" s="35">
        <v/>
      </c>
      <c r="I3602" s="36">
        <f>ROUND(PRODUCT(E3602:H3602),2)</f>
        <v>0.85</v>
      </c>
      <c r="J3602" s="32">
        <v/>
      </c>
      <c r="K3602" s="32">
        <f/>
        <v/>
      </c>
      <c r="L3602" s="32" t="s">
        <v/>
      </c>
      <c r="M3602" s="32" t="s">
        <v/>
      </c>
      <c r="N3602" s="32" t="s">
        <v/>
      </c>
      <!--$VAR_NUOVA_CELLA_PREZZI$-->
    </row>
    <row r="3603" spans="1:16" ht="10.5" customHeight="1" thickTop="1" thickBot="1">
      <c r="B3603" s="32" t="s">
        <v/>
      </c>
      <c r="C3603" s="23" t="s">
        <v/>
      </c>
      <c r="D3603" s="23" t="s">
        <v>20898</v>
      </c>
      <c r="E3603" s="32">
        <v/>
      </c>
      <c r="F3603" s="33">
        <v>1.07</v>
      </c>
      <c r="G3603" s="34">
        <v/>
      </c>
      <c r="H3603" s="35">
        <v/>
      </c>
      <c r="I3603" s="36">
        <f>ROUND(PRODUCT(E3603:H3603),2)</f>
        <v>1.07</v>
      </c>
      <c r="J3603" s="32">
        <v/>
      </c>
      <c r="K3603" s="32">
        <f/>
        <v/>
      </c>
      <c r="L3603" s="32" t="s">
        <v/>
      </c>
      <c r="M3603" s="32" t="s">
        <v/>
      </c>
      <c r="N3603" s="32" t="s">
        <v/>
      </c>
      <!--$VAR_NUOVA_CELLA_PREZZI$-->
    </row>
    <row r="3604" spans="1:16" ht="10.5" customHeight="1" thickTop="1" thickBot="1">
      <c r="B3604" s="32" t="s">
        <v/>
      </c>
      <c r="C3604" s="23" t="s">
        <v/>
      </c>
      <c r="D3604" s="23" t="s">
        <v>20905</v>
      </c>
      <c r="E3604" s="32">
        <v/>
      </c>
      <c r="F3604" s="33">
        <v>1.17</v>
      </c>
      <c r="G3604" s="34">
        <v/>
      </c>
      <c r="H3604" s="35">
        <v/>
      </c>
      <c r="I3604" s="36">
        <f>ROUND(PRODUCT(E3604:H3604),2)</f>
        <v>1.17</v>
      </c>
      <c r="J3604" s="32">
        <v/>
      </c>
      <c r="K3604" s="32">
        <f/>
        <v/>
      </c>
      <c r="L3604" s="32" t="s">
        <v/>
      </c>
      <c r="M3604" s="32" t="s">
        <v/>
      </c>
      <c r="N3604" s="32" t="s">
        <v/>
      </c>
      <!--$VAR_NUOVA_CELLA_PREZZI$-->
    </row>
    <row r="3605" spans="1:16" ht="10.5" customHeight="1" thickTop="1" thickBot="1">
      <c r="B3605" s="32" t="s">
        <v/>
      </c>
      <c r="C3605" s="23" t="s">
        <v/>
      </c>
      <c r="D3605" s="23" t="s">
        <v>20912</v>
      </c>
      <c r="E3605" s="32">
        <v/>
      </c>
      <c r="F3605" s="33">
        <v>1.76</v>
      </c>
      <c r="G3605" s="34">
        <v/>
      </c>
      <c r="H3605" s="35">
        <v/>
      </c>
      <c r="I3605" s="36">
        <f>ROUND(PRODUCT(E3605:H3605),2)</f>
        <v>1.76</v>
      </c>
      <c r="J3605" s="32">
        <v/>
      </c>
      <c r="K3605" s="32">
        <f/>
        <v/>
      </c>
      <c r="L3605" s="32" t="s">
        <v/>
      </c>
      <c r="M3605" s="32" t="s">
        <v/>
      </c>
      <c r="N3605" s="32" t="s">
        <v/>
      </c>
      <!--$VAR_NUOVA_CELLA_PREZZI$-->
    </row>
    <row r="3606" spans="1:16" ht="10.5" customHeight="1" thickTop="1" thickBot="1">
      <c r="B3606" s="32" t="s">
        <v/>
      </c>
      <c r="C3606" s="23" t="s">
        <v/>
      </c>
      <c r="D3606" s="23" t="s">
        <v>20919</v>
      </c>
      <c r="E3606" s="32">
        <v/>
      </c>
      <c r="F3606" s="33">
        <v>1.00</v>
      </c>
      <c r="G3606" s="34">
        <v/>
      </c>
      <c r="H3606" s="35">
        <v/>
      </c>
      <c r="I3606" s="36">
        <f>ROUND(PRODUCT(E3606:H3606),2)</f>
        <v>1.00</v>
      </c>
      <c r="J3606" s="32">
        <v/>
      </c>
      <c r="K3606" s="32">
        <f/>
        <v/>
      </c>
      <c r="L3606" s="32" t="s">
        <v/>
      </c>
      <c r="M3606" s="32" t="s">
        <v/>
      </c>
      <c r="N3606" s="32" t="s">
        <v/>
      </c>
      <!--$VAR_NUOVA_CELLA_PREZZI$-->
    </row>
    <row r="3607" spans="1:16" ht="10.5" customHeight="1" thickTop="1" thickBot="1">
      <c r="B3607" s="32" t="s">
        <v/>
      </c>
      <c r="C3607" s="23" t="s">
        <v/>
      </c>
      <c r="D3607" s="23" t="s">
        <v>20926</v>
      </c>
      <c r="E3607" s="32">
        <v/>
      </c>
      <c r="F3607" s="33">
        <v>7.29</v>
      </c>
      <c r="G3607" s="34">
        <v/>
      </c>
      <c r="H3607" s="35">
        <v/>
      </c>
      <c r="I3607" s="36">
        <f>ROUND(PRODUCT(E3607:H3607),2)</f>
        <v>7.29</v>
      </c>
      <c r="J3607" s="32">
        <v/>
      </c>
      <c r="K3607" s="32">
        <f/>
        <v/>
      </c>
      <c r="L3607" s="32" t="s">
        <v/>
      </c>
      <c r="M3607" s="32" t="s">
        <v/>
      </c>
      <c r="N3607" s="32" t="s">
        <v/>
      </c>
      <!--$VAR_NUOVA_CELLA_PREZZI$-->
    </row>
    <row r="3608" spans="1:16" ht="10.5" customHeight="1" thickTop="1" thickBot="1">
      <c r="B3608" s="32" t="s">
        <v/>
      </c>
      <c r="C3608" s="23" t="s">
        <v/>
      </c>
      <c r="D3608" s="23" t="s">
        <v>20933</v>
      </c>
      <c r="E3608" s="32">
        <v/>
      </c>
      <c r="F3608" s="33">
        <v>1.40</v>
      </c>
      <c r="G3608" s="34">
        <v/>
      </c>
      <c r="H3608" s="35">
        <v/>
      </c>
      <c r="I3608" s="36">
        <f>ROUND(PRODUCT(E3608:H3608),2)</f>
        <v>1.40</v>
      </c>
      <c r="J3608" s="32">
        <v/>
      </c>
      <c r="K3608" s="32">
        <f/>
        <v/>
      </c>
      <c r="L3608" s="32" t="s">
        <v/>
      </c>
      <c r="M3608" s="32" t="s">
        <v/>
      </c>
      <c r="N3608" s="32" t="s">
        <v/>
      </c>
      <!--$VAR_NUOVA_CELLA_PREZZI$-->
    </row>
    <row r="3609" spans="1:16" ht="10.5" customHeight="1" thickTop="1" thickBot="1">
      <c r="B3609" s="32" t="s">
        <v/>
      </c>
      <c r="C3609" s="23" t="s">
        <v/>
      </c>
      <c r="D3609" s="23" t="s">
        <v>20940</v>
      </c>
      <c r="E3609" s="32">
        <v/>
      </c>
      <c r="F3609" s="33">
        <v>1.53</v>
      </c>
      <c r="G3609" s="34">
        <v/>
      </c>
      <c r="H3609" s="35">
        <v/>
      </c>
      <c r="I3609" s="36">
        <f>ROUND(PRODUCT(E3609:H3609),2)</f>
        <v>1.53</v>
      </c>
      <c r="J3609" s="32">
        <v/>
      </c>
      <c r="K3609" s="32">
        <f/>
        <v/>
      </c>
      <c r="L3609" s="32" t="s">
        <v/>
      </c>
      <c r="M3609" s="32" t="s">
        <v/>
      </c>
      <c r="N3609" s="32" t="s">
        <v/>
      </c>
      <!--$VAR_NUOVA_CELLA_PREZZI$-->
    </row>
    <row r="3610" spans="1:16" ht="10.5" customHeight="1" thickTop="1" thickBot="1">
      <c r="B3610" s="32" t="s">
        <v/>
      </c>
      <c r="C3610" s="23" t="s">
        <v/>
      </c>
      <c r="D3610" s="23" t="s">
        <v>20947</v>
      </c>
      <c r="E3610" s="32">
        <v/>
      </c>
      <c r="F3610" s="33">
        <v>2.11</v>
      </c>
      <c r="G3610" s="34">
        <v/>
      </c>
      <c r="H3610" s="35">
        <v/>
      </c>
      <c r="I3610" s="36">
        <f>ROUND(PRODUCT(E3610:H3610),2)</f>
        <v>2.11</v>
      </c>
      <c r="J3610" s="32">
        <v/>
      </c>
      <c r="K3610" s="32">
        <f/>
        <v/>
      </c>
      <c r="L3610" s="32" t="s">
        <v/>
      </c>
      <c r="M3610" s="32" t="s">
        <v/>
      </c>
      <c r="N3610" s="32" t="s">
        <v/>
      </c>
      <!--$VAR_NUOVA_CELLA_PREZZI$-->
    </row>
    <row r="3611" spans="1:16" ht="10.5" customHeight="1" thickTop="1" thickBot="1">
      <c r="B3611" s="32" t="s">
        <v/>
      </c>
      <c r="C3611" s="23" t="s">
        <v/>
      </c>
      <c r="D3611" s="23" t="s">
        <v>20954</v>
      </c>
      <c r="E3611" s="32">
        <v/>
      </c>
      <c r="F3611" s="33">
        <v>1.19</v>
      </c>
      <c r="G3611" s="34">
        <v/>
      </c>
      <c r="H3611" s="35">
        <v/>
      </c>
      <c r="I3611" s="36">
        <f>ROUND(PRODUCT(E3611:H3611),2)</f>
        <v>1.19</v>
      </c>
      <c r="J3611" s="32">
        <v/>
      </c>
      <c r="K3611" s="32">
        <f/>
        <v/>
      </c>
      <c r="L3611" s="32" t="s">
        <v/>
      </c>
      <c r="M3611" s="32" t="s">
        <v/>
      </c>
      <c r="N3611" s="32" t="s">
        <v/>
      </c>
      <!--$VAR_NUOVA_CELLA_PREZZI$-->
    </row>
    <row r="3612" spans="1:16" ht="10.5" customHeight="1" thickTop="1" thickBot="1">
      <c r="B3612" s="32" t="s">
        <v/>
      </c>
      <c r="C3612" s="23" t="s">
        <v/>
      </c>
      <c r="D3612" s="23" t="s">
        <v>20961</v>
      </c>
      <c r="E3612" s="32">
        <v/>
      </c>
      <c r="F3612" s="33">
        <v>0.82</v>
      </c>
      <c r="G3612" s="34">
        <v/>
      </c>
      <c r="H3612" s="35">
        <v/>
      </c>
      <c r="I3612" s="36">
        <f>ROUND(PRODUCT(E3612:H3612),2)</f>
        <v>0.82</v>
      </c>
      <c r="J3612" s="32">
        <v/>
      </c>
      <c r="K3612" s="32">
        <f/>
        <v/>
      </c>
      <c r="L3612" s="32" t="s">
        <v/>
      </c>
      <c r="M3612" s="32" t="s">
        <v/>
      </c>
      <c r="N3612" s="32" t="s">
        <v/>
      </c>
      <!--$VAR_NUOVA_CELLA_PREZZI$-->
    </row>
    <row r="3613" spans="1:16" ht="10.5" customHeight="1" thickTop="1" thickBot="1">
      <c r="B3613" s="32" t="s">
        <v/>
      </c>
      <c r="C3613" s="23" t="s">
        <v/>
      </c>
      <c r="D3613" s="23" t="s">
        <v>20968</v>
      </c>
      <c r="E3613" s="32">
        <v/>
      </c>
      <c r="F3613" s="33">
        <v>0.75</v>
      </c>
      <c r="G3613" s="34">
        <v/>
      </c>
      <c r="H3613" s="35">
        <v/>
      </c>
      <c r="I3613" s="36">
        <f>ROUND(PRODUCT(E3613:H3613),2)</f>
        <v>0.75</v>
      </c>
      <c r="J3613" s="32">
        <v/>
      </c>
      <c r="K3613" s="32">
        <f/>
        <v/>
      </c>
      <c r="L3613" s="32" t="s">
        <v/>
      </c>
      <c r="M3613" s="32" t="s">
        <v/>
      </c>
      <c r="N3613" s="32" t="s">
        <v/>
      </c>
      <!--$VAR_NUOVA_CELLA_PREZZI$-->
    </row>
    <row r="3614" spans="1:16" ht="10.5" customHeight="1" thickTop="1" thickBot="1">
      <c r="B3614" s="32" t="s">
        <v/>
      </c>
      <c r="C3614" s="23" t="s">
        <v/>
      </c>
      <c r="D3614" s="23" t="s">
        <v>20975</v>
      </c>
      <c r="E3614" s="32">
        <v/>
      </c>
      <c r="F3614" s="33">
        <v>1.46</v>
      </c>
      <c r="G3614" s="34">
        <v/>
      </c>
      <c r="H3614" s="35">
        <v/>
      </c>
      <c r="I3614" s="36">
        <f>ROUND(PRODUCT(E3614:H3614),2)</f>
        <v>1.46</v>
      </c>
      <c r="J3614" s="32">
        <v/>
      </c>
      <c r="K3614" s="32">
        <f/>
        <v/>
      </c>
      <c r="L3614" s="32" t="s">
        <v/>
      </c>
      <c r="M3614" s="32" t="s">
        <v/>
      </c>
      <c r="N3614" s="32" t="s">
        <v/>
      </c>
      <!--$VAR_NUOVA_CELLA_PREZZI$-->
    </row>
    <row r="3615" spans="1:16" ht="10.5" customHeight="1" thickTop="1" thickBot="1">
      <c r="B3615" s="32" t="s">
        <v/>
      </c>
      <c r="C3615" s="23" t="s">
        <v/>
      </c>
      <c r="D3615" s="23" t="s">
        <v>20982</v>
      </c>
      <c r="E3615" s="32">
        <v/>
      </c>
      <c r="F3615" s="33">
        <v>1.11</v>
      </c>
      <c r="G3615" s="34">
        <v/>
      </c>
      <c r="H3615" s="35">
        <v/>
      </c>
      <c r="I3615" s="36">
        <f>ROUND(PRODUCT(E3615:H3615),2)</f>
        <v>1.11</v>
      </c>
      <c r="J3615" s="32">
        <v/>
      </c>
      <c r="K3615" s="32">
        <f/>
        <v/>
      </c>
      <c r="L3615" s="32" t="s">
        <v/>
      </c>
      <c r="M3615" s="32" t="s">
        <v/>
      </c>
      <c r="N3615" s="32" t="s">
        <v/>
      </c>
      <!--$VAR_NUOVA_CELLA_PREZZI$-->
    </row>
    <row r="3616" spans="1:16" ht="10.5" customHeight="1" thickTop="1" thickBot="1">
      <c r="B3616" s="32" t="s">
        <v/>
      </c>
      <c r="C3616" s="23" t="s">
        <v/>
      </c>
      <c r="D3616" s="23" t="s">
        <v>20989</v>
      </c>
      <c r="E3616" s="32">
        <v/>
      </c>
      <c r="F3616" s="33">
        <v>1.75</v>
      </c>
      <c r="G3616" s="34">
        <v/>
      </c>
      <c r="H3616" s="35">
        <v/>
      </c>
      <c r="I3616" s="36">
        <f>ROUND(PRODUCT(E3616:H3616),2)</f>
        <v>1.75</v>
      </c>
      <c r="J3616" s="32">
        <v/>
      </c>
      <c r="K3616" s="32">
        <f/>
        <v/>
      </c>
      <c r="L3616" s="32" t="s">
        <v/>
      </c>
      <c r="M3616" s="32" t="s">
        <v/>
      </c>
      <c r="N3616" s="32" t="s">
        <v/>
      </c>
      <!--$VAR_NUOVA_CELLA_PREZZI$-->
    </row>
    <row r="3617" spans="1:16" ht="10.5" customHeight="1" thickTop="1" thickBot="1">
      <c r="B3617" s="32" t="s">
        <v/>
      </c>
      <c r="C3617" s="23" t="s">
        <v/>
      </c>
      <c r="D3617" s="23" t="s">
        <v>20996</v>
      </c>
      <c r="E3617" s="32">
        <v/>
      </c>
      <c r="F3617" s="33">
        <v>1.48</v>
      </c>
      <c r="G3617" s="34">
        <v/>
      </c>
      <c r="H3617" s="35">
        <v/>
      </c>
      <c r="I3617" s="36">
        <f>ROUND(PRODUCT(E3617:H3617),2)</f>
        <v>1.48</v>
      </c>
      <c r="J3617" s="32">
        <v/>
      </c>
      <c r="K3617" s="32">
        <f/>
        <v/>
      </c>
      <c r="L3617" s="32" t="s">
        <v/>
      </c>
      <c r="M3617" s="32" t="s">
        <v/>
      </c>
      <c r="N3617" s="32" t="s">
        <v/>
      </c>
      <!--$VAR_NUOVA_CELLA_PREZZI$-->
    </row>
    <row r="3618" spans="1:16" ht="10.5" customHeight="1" thickTop="1" thickBot="1">
      <c r="B3618" s="32" t="s">
        <v/>
      </c>
      <c r="C3618" s="23" t="s">
        <v/>
      </c>
      <c r="D3618" s="23" t="s">
        <v>21003</v>
      </c>
      <c r="E3618" s="32">
        <v/>
      </c>
      <c r="F3618" s="33">
        <v>1.26</v>
      </c>
      <c r="G3618" s="34">
        <v/>
      </c>
      <c r="H3618" s="35">
        <v/>
      </c>
      <c r="I3618" s="36">
        <f>ROUND(PRODUCT(E3618:H3618),2)</f>
        <v>1.26</v>
      </c>
      <c r="J3618" s="32">
        <v/>
      </c>
      <c r="K3618" s="32">
        <f/>
        <v/>
      </c>
      <c r="L3618" s="32" t="s">
        <v/>
      </c>
      <c r="M3618" s="32" t="s">
        <v/>
      </c>
      <c r="N3618" s="32" t="s">
        <v/>
      </c>
      <!--$VAR_NUOVA_CELLA_PREZZI$-->
    </row>
    <row r="3619" spans="1:16" ht="10.5" customHeight="1" thickTop="1" thickBot="1">
      <c r="B3619" s="32" t="s">
        <v/>
      </c>
      <c r="C3619" s="23" t="s">
        <v/>
      </c>
      <c r="D3619" s="23" t="s">
        <v>21010</v>
      </c>
      <c r="E3619" s="32">
        <v/>
      </c>
      <c r="F3619" s="33">
        <v>3.94</v>
      </c>
      <c r="G3619" s="34">
        <v/>
      </c>
      <c r="H3619" s="35">
        <v/>
      </c>
      <c r="I3619" s="36">
        <f>ROUND(PRODUCT(E3619:H3619),2)</f>
        <v>3.94</v>
      </c>
      <c r="J3619" s="32">
        <v/>
      </c>
      <c r="K3619" s="32">
        <f/>
        <v/>
      </c>
      <c r="L3619" s="32" t="s">
        <v/>
      </c>
      <c r="M3619" s="32" t="s">
        <v/>
      </c>
      <c r="N3619" s="32" t="s">
        <v/>
      </c>
      <!--$VAR_NUOVA_CELLA_PREZZI$-->
    </row>
    <row r="3620" spans="1:16" ht="10.5" customHeight="1" thickTop="1" thickBot="1">
      <c r="B3620" s="32" t="s">
        <v/>
      </c>
      <c r="C3620" s="23" t="s">
        <v/>
      </c>
      <c r="D3620" s="23" t="s">
        <v>21017</v>
      </c>
      <c r="E3620" s="32">
        <v/>
      </c>
      <c r="F3620" s="33">
        <v>1.82</v>
      </c>
      <c r="G3620" s="34">
        <v/>
      </c>
      <c r="H3620" s="35">
        <v/>
      </c>
      <c r="I3620" s="36">
        <f>ROUND(PRODUCT(E3620:H3620),2)</f>
        <v>1.82</v>
      </c>
      <c r="J3620" s="32">
        <v/>
      </c>
      <c r="K3620" s="32">
        <f/>
        <v/>
      </c>
      <c r="L3620" s="32" t="s">
        <v/>
      </c>
      <c r="M3620" s="32" t="s">
        <v/>
      </c>
      <c r="N3620" s="32" t="s">
        <v/>
      </c>
      <!--$VAR_NUOVA_CELLA_PREZZI$-->
    </row>
    <row r="3621" spans="1:16" ht="10.5" customHeight="1" thickTop="1" thickBot="1">
      <c r="B3621" s="32" t="s">
        <v/>
      </c>
      <c r="C3621" s="23" t="s">
        <v/>
      </c>
      <c r="D3621" s="23" t="s">
        <v>21024</v>
      </c>
      <c r="E3621" s="32">
        <v/>
      </c>
      <c r="F3621" s="33">
        <v>1.21</v>
      </c>
      <c r="G3621" s="34">
        <v/>
      </c>
      <c r="H3621" s="35">
        <v/>
      </c>
      <c r="I3621" s="36">
        <f>ROUND(PRODUCT(E3621:H3621),2)</f>
        <v>1.21</v>
      </c>
      <c r="J3621" s="32">
        <v/>
      </c>
      <c r="K3621" s="32">
        <f/>
        <v/>
      </c>
      <c r="L3621" s="32" t="s">
        <v/>
      </c>
      <c r="M3621" s="32" t="s">
        <v/>
      </c>
      <c r="N3621" s="32" t="s">
        <v/>
      </c>
      <!--$VAR_NUOVA_CELLA_PREZZI$-->
    </row>
    <row r="3622" spans="1:16" ht="10.5" customHeight="1" thickTop="1" thickBot="1">
      <c r="B3622" s="32" t="s">
        <v/>
      </c>
      <c r="C3622" s="23" t="s">
        <v/>
      </c>
      <c r="D3622" s="23" t="s">
        <v>21031</v>
      </c>
      <c r="E3622" s="32">
        <v/>
      </c>
      <c r="F3622" s="33">
        <v>0.67</v>
      </c>
      <c r="G3622" s="34">
        <v/>
      </c>
      <c r="H3622" s="35">
        <v/>
      </c>
      <c r="I3622" s="36">
        <f>ROUND(PRODUCT(E3622:H3622),2)</f>
        <v>0.67</v>
      </c>
      <c r="J3622" s="32">
        <v/>
      </c>
      <c r="K3622" s="32">
        <f/>
        <v/>
      </c>
      <c r="L3622" s="32" t="s">
        <v/>
      </c>
      <c r="M3622" s="32" t="s">
        <v/>
      </c>
      <c r="N3622" s="32" t="s">
        <v/>
      </c>
      <!--$VAR_NUOVA_CELLA_PREZZI$-->
    </row>
    <row r="3623" spans="1:16" ht="10.5" customHeight="1" thickTop="1" thickBot="1">
      <c r="B3623" s="32" t="s">
        <v/>
      </c>
      <c r="C3623" s="23" t="s">
        <v/>
      </c>
      <c r="D3623" s="23" t="s">
        <v>21038</v>
      </c>
      <c r="E3623" s="32">
        <v/>
      </c>
      <c r="F3623" s="33">
        <v>0.75</v>
      </c>
      <c r="G3623" s="34">
        <v/>
      </c>
      <c r="H3623" s="35">
        <v/>
      </c>
      <c r="I3623" s="36">
        <f>ROUND(PRODUCT(E3623:H3623),2)</f>
        <v>0.75</v>
      </c>
      <c r="J3623" s="32">
        <v/>
      </c>
      <c r="K3623" s="32">
        <f/>
        <v/>
      </c>
      <c r="L3623" s="32" t="s">
        <v/>
      </c>
      <c r="M3623" s="32" t="s">
        <v/>
      </c>
      <c r="N3623" s="32" t="s">
        <v/>
      </c>
      <!--$VAR_NUOVA_CELLA_PREZZI$-->
    </row>
    <row r="3624" spans="1:16" ht="10.5" customHeight="1" thickTop="1" thickBot="1">
      <c r="B3624" s="32" t="s">
        <v/>
      </c>
      <c r="C3624" s="23" t="s">
        <v/>
      </c>
      <c r="D3624" s="23" t="s">
        <v>21045</v>
      </c>
      <c r="E3624" s="32">
        <v/>
      </c>
      <c r="F3624" s="33">
        <v>0.96</v>
      </c>
      <c r="G3624" s="34">
        <v/>
      </c>
      <c r="H3624" s="35">
        <v/>
      </c>
      <c r="I3624" s="36">
        <f>ROUND(PRODUCT(E3624:H3624),2)</f>
        <v>0.96</v>
      </c>
      <c r="J3624" s="32">
        <v/>
      </c>
      <c r="K3624" s="32">
        <f/>
        <v/>
      </c>
      <c r="L3624" s="32" t="s">
        <v/>
      </c>
      <c r="M3624" s="32" t="s">
        <v/>
      </c>
      <c r="N3624" s="32" t="s">
        <v/>
      </c>
      <!--$VAR_NUOVA_CELLA_PREZZI$-->
    </row>
    <row r="3625" spans="1:16" ht="10.5" customHeight="1" thickTop="1" thickBot="1">
      <c r="B3625" s="32" t="s">
        <v/>
      </c>
      <c r="C3625" s="23" t="s">
        <v/>
      </c>
      <c r="D3625" s="23" t="s">
        <v>21052</v>
      </c>
      <c r="E3625" s="32">
        <v/>
      </c>
      <c r="F3625" s="33">
        <v>0.85</v>
      </c>
      <c r="G3625" s="34">
        <v/>
      </c>
      <c r="H3625" s="35">
        <v/>
      </c>
      <c r="I3625" s="36">
        <f>ROUND(PRODUCT(E3625:H3625),2)</f>
        <v>0.85</v>
      </c>
      <c r="J3625" s="32">
        <v/>
      </c>
      <c r="K3625" s="32">
        <f/>
        <v/>
      </c>
      <c r="L3625" s="32" t="s">
        <v/>
      </c>
      <c r="M3625" s="32" t="s">
        <v/>
      </c>
      <c r="N3625" s="32" t="s">
        <v/>
      </c>
      <!--$VAR_NUOVA_CELLA_PREZZI$-->
    </row>
    <row r="3626" spans="1:16" ht="10.5" customHeight="1" thickTop="1" thickBot="1">
      <c r="B3626" s="32" t="s">
        <v/>
      </c>
      <c r="C3626" s="23" t="s">
        <v/>
      </c>
      <c r="D3626" s="23" t="s">
        <v>21059</v>
      </c>
      <c r="E3626" s="32">
        <v/>
      </c>
      <c r="F3626" s="33">
        <v>1.07</v>
      </c>
      <c r="G3626" s="34">
        <v/>
      </c>
      <c r="H3626" s="35">
        <v/>
      </c>
      <c r="I3626" s="36">
        <f>ROUND(PRODUCT(E3626:H3626),2)</f>
        <v>1.07</v>
      </c>
      <c r="J3626" s="32">
        <v/>
      </c>
      <c r="K3626" s="32">
        <f/>
        <v/>
      </c>
      <c r="L3626" s="32" t="s">
        <v/>
      </c>
      <c r="M3626" s="32" t="s">
        <v/>
      </c>
      <c r="N3626" s="32" t="s">
        <v/>
      </c>
      <!--$VAR_NUOVA_CELLA_PREZZI$-->
    </row>
    <row r="3627" spans="1:16" ht="10.5" customHeight="1" thickTop="1" thickBot="1">
      <c r="B3627" s="32" t="s">
        <v/>
      </c>
      <c r="C3627" s="23" t="s">
        <v/>
      </c>
      <c r="D3627" s="23" t="s">
        <v>21066</v>
      </c>
      <c r="E3627" s="32">
        <v/>
      </c>
      <c r="F3627" s="33">
        <v>0.51</v>
      </c>
      <c r="G3627" s="34">
        <v/>
      </c>
      <c r="H3627" s="35">
        <v/>
      </c>
      <c r="I3627" s="36">
        <f>ROUND(PRODUCT(E3627:H3627),2)</f>
        <v>0.51</v>
      </c>
      <c r="J3627" s="32">
        <v/>
      </c>
      <c r="K3627" s="32">
        <f/>
        <v/>
      </c>
      <c r="L3627" s="32" t="s">
        <v/>
      </c>
      <c r="M3627" s="32" t="s">
        <v/>
      </c>
      <c r="N3627" s="32" t="s">
        <v/>
      </c>
      <!--$VAR_NUOVA_CELLA_PREZZI$-->
    </row>
    <row r="3628" spans="1:16" ht="10.5" customHeight="1" thickTop="1" thickBot="1">
      <c r="B3628" s="32" t="s">
        <v/>
      </c>
      <c r="C3628" s="23" t="s">
        <v/>
      </c>
      <c r="D3628" s="23" t="s">
        <v>21073</v>
      </c>
      <c r="E3628" s="32">
        <v/>
      </c>
      <c r="F3628" s="33">
        <v>10.87</v>
      </c>
      <c r="G3628" s="34">
        <v/>
      </c>
      <c r="H3628" s="35">
        <v/>
      </c>
      <c r="I3628" s="36">
        <f>ROUND(PRODUCT(E3628:H3628),2)</f>
        <v>10.87</v>
      </c>
      <c r="J3628" s="32">
        <v/>
      </c>
      <c r="K3628" s="32">
        <f/>
        <v/>
      </c>
      <c r="L3628" s="32" t="s">
        <v/>
      </c>
      <c r="M3628" s="32" t="s">
        <v/>
      </c>
      <c r="N3628" s="32" t="s">
        <v/>
      </c>
      <!--$VAR_NUOVA_CELLA_PREZZI$-->
    </row>
    <row r="3629" spans="1:16" ht="10.5" customHeight="1" thickTop="1" thickBot="1">
      <c r="B3629" s="32" t="s">
        <v/>
      </c>
      <c r="C3629" s="23" t="s">
        <v/>
      </c>
      <c r="D3629" s="23" t="s">
        <v>21080</v>
      </c>
      <c r="E3629" s="32">
        <v/>
      </c>
      <c r="F3629" s="33">
        <v>1.72</v>
      </c>
      <c r="G3629" s="34">
        <v/>
      </c>
      <c r="H3629" s="35">
        <v/>
      </c>
      <c r="I3629" s="36">
        <f>ROUND(PRODUCT(E3629:H3629),2)</f>
        <v>1.72</v>
      </c>
      <c r="J3629" s="32">
        <v/>
      </c>
      <c r="K3629" s="32">
        <f/>
        <v/>
      </c>
      <c r="L3629" s="32" t="s">
        <v/>
      </c>
      <c r="M3629" s="32" t="s">
        <v/>
      </c>
      <c r="N3629" s="32" t="s">
        <v/>
      </c>
      <!--$VAR_NUOVA_CELLA_PREZZI$-->
    </row>
    <row r="3630" spans="1:16" ht="10.5" customHeight="1" thickTop="1" thickBot="1">
      <c r="B3630" s="32" t="s">
        <v/>
      </c>
      <c r="C3630" s="23" t="s">
        <v/>
      </c>
      <c r="D3630" s="23" t="s">
        <v>21087</v>
      </c>
      <c r="E3630" s="32">
        <v/>
      </c>
      <c r="F3630" s="33">
        <v>2.85</v>
      </c>
      <c r="G3630" s="34">
        <v/>
      </c>
      <c r="H3630" s="35">
        <v/>
      </c>
      <c r="I3630" s="36">
        <f>ROUND(PRODUCT(E3630:H3630),2)</f>
        <v>2.85</v>
      </c>
      <c r="J3630" s="32">
        <v/>
      </c>
      <c r="K3630" s="32">
        <f/>
        <v/>
      </c>
      <c r="L3630" s="32" t="s">
        <v/>
      </c>
      <c r="M3630" s="32" t="s">
        <v/>
      </c>
      <c r="N3630" s="32" t="s">
        <v/>
      </c>
      <!--$VAR_NUOVA_CELLA_PREZZI$-->
    </row>
    <row r="3631" spans="1:16" ht="10.5" customHeight="1" thickTop="1" thickBot="1">
      <c r="B3631" s="32" t="s">
        <v/>
      </c>
      <c r="C3631" s="23" t="s">
        <v/>
      </c>
      <c r="D3631" s="23" t="s">
        <v>21094</v>
      </c>
      <c r="E3631" s="32">
        <v/>
      </c>
      <c r="F3631" s="33">
        <v>2.21</v>
      </c>
      <c r="G3631" s="34">
        <v/>
      </c>
      <c r="H3631" s="35">
        <v/>
      </c>
      <c r="I3631" s="36">
        <f>ROUND(PRODUCT(E3631:H3631),2)</f>
        <v>2.21</v>
      </c>
      <c r="J3631" s="32">
        <v/>
      </c>
      <c r="K3631" s="32">
        <f/>
        <v/>
      </c>
      <c r="L3631" s="32" t="s">
        <v/>
      </c>
      <c r="M3631" s="32" t="s">
        <v/>
      </c>
      <c r="N3631" s="32" t="s">
        <v/>
      </c>
      <!--$VAR_NUOVA_CELLA_PREZZI$-->
    </row>
    <row r="3632" spans="1:16" ht="10.5" customHeight="1" thickTop="1" thickBot="1">
      <c r="B3632" s="32" t="s">
        <v/>
      </c>
      <c r="C3632" s="23" t="s">
        <v/>
      </c>
      <c r="D3632" s="23" t="s">
        <v>21101</v>
      </c>
      <c r="E3632" s="32">
        <v/>
      </c>
      <c r="F3632" s="33">
        <v>1.60</v>
      </c>
      <c r="G3632" s="34">
        <v/>
      </c>
      <c r="H3632" s="35">
        <v/>
      </c>
      <c r="I3632" s="36">
        <f>ROUND(PRODUCT(E3632:H3632),2)</f>
        <v>1.60</v>
      </c>
      <c r="J3632" s="32">
        <v/>
      </c>
      <c r="K3632" s="32">
        <f/>
        <v/>
      </c>
      <c r="L3632" s="32" t="s">
        <v/>
      </c>
      <c r="M3632" s="32" t="s">
        <v/>
      </c>
      <c r="N3632" s="32" t="s">
        <v/>
      </c>
      <!--$VAR_NUOVA_CELLA_PREZZI$-->
    </row>
    <row r="3633" spans="1:16" ht="10.5" customHeight="1" thickTop="1" thickBot="1">
      <c r="B3633" s="32" t="s">
        <v/>
      </c>
      <c r="C3633" s="23" t="s">
        <v/>
      </c>
      <c r="D3633" s="23" t="s">
        <v>21108</v>
      </c>
      <c r="E3633" s="32">
        <v/>
      </c>
      <c r="F3633" s="33">
        <v>1.81</v>
      </c>
      <c r="G3633" s="34">
        <v/>
      </c>
      <c r="H3633" s="35">
        <v/>
      </c>
      <c r="I3633" s="36">
        <f>ROUND(PRODUCT(E3633:H3633),2)</f>
        <v>1.81</v>
      </c>
      <c r="J3633" s="32">
        <v/>
      </c>
      <c r="K3633" s="32">
        <f/>
        <v/>
      </c>
      <c r="L3633" s="32" t="s">
        <v/>
      </c>
      <c r="M3633" s="32" t="s">
        <v/>
      </c>
      <c r="N3633" s="32" t="s">
        <v/>
      </c>
      <!--$VAR_NUOVA_CELLA_PREZZI$-->
    </row>
    <row r="3634" spans="1:16" ht="10.5" customHeight="1" thickTop="1" thickBot="1">
      <c r="B3634" s="32" t="s">
        <v/>
      </c>
      <c r="C3634" s="23" t="s">
        <v/>
      </c>
      <c r="D3634" s="23" t="s">
        <v>21115</v>
      </c>
      <c r="E3634" s="32">
        <v/>
      </c>
      <c r="F3634" s="33">
        <v>1.32</v>
      </c>
      <c r="G3634" s="34">
        <v/>
      </c>
      <c r="H3634" s="35">
        <v/>
      </c>
      <c r="I3634" s="36">
        <f>ROUND(PRODUCT(E3634:H3634),2)</f>
        <v>1.32</v>
      </c>
      <c r="J3634" s="32">
        <v/>
      </c>
      <c r="K3634" s="32">
        <f/>
        <v/>
      </c>
      <c r="L3634" s="32" t="s">
        <v/>
      </c>
      <c r="M3634" s="32" t="s">
        <v/>
      </c>
      <c r="N3634" s="32" t="s">
        <v/>
      </c>
      <!--$VAR_NUOVA_CELLA_PREZZI$-->
    </row>
    <row r="3635" spans="1:16" ht="10.5" customHeight="1" thickTop="1" thickBot="1">
      <c r="B3635" s="32" t="s">
        <v/>
      </c>
      <c r="C3635" s="23" t="s">
        <v/>
      </c>
      <c r="D3635" s="23" t="s">
        <v>21122</v>
      </c>
      <c r="E3635" s="32">
        <v/>
      </c>
      <c r="F3635" s="33">
        <v>2.38</v>
      </c>
      <c r="G3635" s="34">
        <v/>
      </c>
      <c r="H3635" s="35">
        <v/>
      </c>
      <c r="I3635" s="36">
        <f>ROUND(PRODUCT(E3635:H3635),2)</f>
        <v>2.38</v>
      </c>
      <c r="J3635" s="32">
        <v/>
      </c>
      <c r="K3635" s="32">
        <f/>
        <v/>
      </c>
      <c r="L3635" s="32" t="s">
        <v/>
      </c>
      <c r="M3635" s="32" t="s">
        <v/>
      </c>
      <c r="N3635" s="32" t="s">
        <v/>
      </c>
      <!--$VAR_NUOVA_CELLA_PREZZI$-->
    </row>
    <row r="3636" spans="1:16" ht="10.5" customHeight="1" thickTop="1" thickBot="1">
      <c r="B3636" s="32" t="s">
        <v/>
      </c>
      <c r="C3636" s="23" t="s">
        <v/>
      </c>
      <c r="D3636" s="23" t="s">
        <v>21129</v>
      </c>
      <c r="E3636" s="32">
        <v/>
      </c>
      <c r="F3636" s="33">
        <v>2.72</v>
      </c>
      <c r="G3636" s="34">
        <v/>
      </c>
      <c r="H3636" s="35">
        <v/>
      </c>
      <c r="I3636" s="36">
        <f>ROUND(PRODUCT(E3636:H3636),2)</f>
        <v>2.72</v>
      </c>
      <c r="J3636" s="32">
        <v/>
      </c>
      <c r="K3636" s="32">
        <f/>
        <v/>
      </c>
      <c r="L3636" s="32" t="s">
        <v/>
      </c>
      <c r="M3636" s="32" t="s">
        <v/>
      </c>
      <c r="N3636" s="32" t="s">
        <v/>
      </c>
      <!--$VAR_NUOVA_CELLA_PREZZI$-->
    </row>
    <row r="3637" spans="1:16" ht="10.5" customHeight="1" thickTop="1" thickBot="1">
      <c r="B3637" s="32" t="s">
        <v/>
      </c>
      <c r="C3637" s="23" t="s">
        <v/>
      </c>
      <c r="D3637" s="23" t="s">
        <v>21136</v>
      </c>
      <c r="E3637" s="32">
        <v/>
      </c>
      <c r="F3637" s="33">
        <v>1.33</v>
      </c>
      <c r="G3637" s="34">
        <v/>
      </c>
      <c r="H3637" s="35">
        <v/>
      </c>
      <c r="I3637" s="36">
        <f>ROUND(PRODUCT(E3637:H3637),2)</f>
        <v>1.33</v>
      </c>
      <c r="J3637" s="32">
        <v/>
      </c>
      <c r="K3637" s="32">
        <f/>
        <v/>
      </c>
      <c r="L3637" s="32" t="s">
        <v/>
      </c>
      <c r="M3637" s="32" t="s">
        <v/>
      </c>
      <c r="N3637" s="32" t="s">
        <v/>
      </c>
      <!--$VAR_NUOVA_CELLA_PREZZI$-->
    </row>
    <row r="3638" spans="1:16" ht="10.5" customHeight="1" thickTop="1" thickBot="1">
      <c r="B3638" s="32" t="s">
        <v/>
      </c>
      <c r="C3638" s="23" t="s">
        <v/>
      </c>
      <c r="D3638" s="23" t="s">
        <v>21143</v>
      </c>
      <c r="E3638" s="32">
        <v/>
      </c>
      <c r="F3638" s="33">
        <v>0.62</v>
      </c>
      <c r="G3638" s="34">
        <v/>
      </c>
      <c r="H3638" s="35">
        <v/>
      </c>
      <c r="I3638" s="36">
        <f>ROUND(PRODUCT(E3638:H3638),2)</f>
        <v>0.62</v>
      </c>
      <c r="J3638" s="32">
        <v/>
      </c>
      <c r="K3638" s="32">
        <f/>
        <v/>
      </c>
      <c r="L3638" s="32" t="s">
        <v/>
      </c>
      <c r="M3638" s="32" t="s">
        <v/>
      </c>
      <c r="N3638" s="32" t="s">
        <v/>
      </c>
      <!--$VAR_NUOVA_CELLA_PREZZI$-->
    </row>
    <row r="3639" spans="1:16" ht="10.5" customHeight="1" thickTop="1" thickBot="1">
      <c r="B3639" s="32" t="s">
        <v/>
      </c>
      <c r="C3639" s="23" t="s">
        <v/>
      </c>
      <c r="D3639" s="32" t="s">
        <v/>
      </c>
      <c r="E3639" s="32">
        <v/>
      </c>
      <c r="F3639" s="33">
        <v/>
      </c>
      <c r="G3639" s="34">
        <v/>
      </c>
      <c r="H3639" s="35">
        <v/>
      </c>
      <c r="I3639" s="36">
        <f/>
        <v/>
      </c>
      <c r="J3639" s="32">
        <v/>
      </c>
      <c r="K3639" s="32">
        <f/>
        <v/>
      </c>
      <c r="L3639" s="32" t="s">
        <v/>
      </c>
      <c r="M3639" s="32" t="s">
        <v/>
      </c>
      <c r="N3639" s="32" t="s">
        <v>21150</v>
      </c>
      <!--$VAR_NUOVA_CELLA_PREZZI$-->
    </row>
    <row r="3640" spans="1:16" ht="10.5" customHeight="1" thickTop="1" thickBot="1">
      <c r="B3640" s="32" t="s">
        <v/>
      </c>
      <c r="C3640" s="23" t="s">
        <v/>
      </c>
      <c r="D3640" s="32" t="s">
        <v>21151</v>
      </c>
      <c r="E3640" s="32">
        <v/>
      </c>
      <c r="F3640" s="33">
        <v/>
      </c>
      <c r="G3640" s="34">
        <v/>
      </c>
      <c r="H3640" s="35">
        <v/>
      </c>
      <c r="I3640" s="36">
        <f>ROUND(SUM(I3396:I3639),2)</f>
        <v>632.25</v>
      </c>
      <c r="J3640" s="32">
        <v>12.43</v>
      </c>
      <c r="K3640" s="32">
        <f>ROUND(PRODUCT(I3640:J3640),2)</f>
        <v>7858.87</v>
      </c>
      <c r="L3640" s="32" t="s">
        <v/>
      </c>
      <c r="M3640" s="32" t="s">
        <v/>
      </c>
      <c r="N3640" s="32" t="s">
        <v/>
      </c>
      <!--$VAR_NUOVA_CELLA_PREZZI$-->
    </row>
    <row r="3641" spans="1:16" ht="10.5" customHeight="1" thickTop="1" thickBot="1">
      <c r="B3641" s="32" t="s">
        <v/>
      </c>
      <c r="C3641" s="23" t="s">
        <v/>
      </c>
      <c r="D3641" s="32" t="s">
        <v>21157</v>
      </c>
      <c r="E3641" s="32">
        <v/>
      </c>
      <c r="F3641" s="33">
        <v/>
      </c>
      <c r="G3641" s="34">
        <v/>
      </c>
      <c r="H3641" s="35">
        <v/>
      </c>
      <c r="I3641" s="36">
        <f/>
        <v/>
      </c>
      <c r="J3641" s="32">
        <v/>
      </c>
      <c r="K3641" s="32">
        <f/>
        <v/>
      </c>
      <c r="L3641" s="32" t="s">
        <v/>
      </c>
      <c r="M3641" s="32" t="s">
        <v/>
      </c>
      <c r="N3641" s="32" t="s">
        <v/>
      </c>
      <!--$VAR_NUOVA_CELLA_PREZZI$-->
    </row>
    <row r="3642" spans="1:16" ht="38" customHeight="1" thickTop="1" thickBot="1">
      <c r="B3642" s="32" t="s">
        <v>21158</v>
      </c>
      <c r="C3642" s="23" t="s">
        <v>21159</v>
      </c>
      <c r="D3642" s="62" t="s">
        <v>21160</v>
      </c>
      <c r="E3642" s="32">
        <v/>
      </c>
      <c r="F3642" s="33">
        <v/>
      </c>
      <c r="G3642" s="34">
        <v/>
      </c>
      <c r="H3642" s="35">
        <v/>
      </c>
      <c r="I3642" s="36">
        <f/>
        <v/>
      </c>
      <c r="J3642" s="32">
        <v/>
      </c>
      <c r="K3642" s="32">
        <f/>
        <v/>
      </c>
      <c r="L3642" s="32" t="s">
        <v/>
      </c>
      <c r="M3642" s="32" t="s">
        <v/>
      </c>
      <c r="N3642" s="32" t="s">
        <v/>
      </c>
      <!--$VAR_NUOVA_CELLA_PREZZI$-->
    </row>
    <row r="3643" spans="1:16" ht="10.5" customHeight="1" thickTop="1" thickBot="1">
      <c r="B3643" s="32" t="s">
        <v/>
      </c>
      <c r="C3643" s="23" t="s">
        <v/>
      </c>
      <c r="D3643" s="23" t="s">
        <v>21161</v>
      </c>
      <c r="E3643" s="32">
        <v/>
      </c>
      <c r="F3643" s="33">
        <v/>
      </c>
      <c r="G3643" s="34">
        <v/>
      </c>
      <c r="H3643" s="35">
        <v/>
      </c>
      <c r="I3643" s="36">
        <f/>
        <v/>
      </c>
      <c r="J3643" s="32">
        <v/>
      </c>
      <c r="K3643" s="32">
        <f/>
        <v/>
      </c>
      <c r="L3643" s="32" t="s">
        <v/>
      </c>
      <c r="M3643" s="32" t="s">
        <v/>
      </c>
      <c r="N3643" s="32" t="s">
        <v/>
      </c>
      <!--$VAR_NUOVA_CELLA_PREZZI$-->
    </row>
    <row r="3644" spans="1:16" ht="10.5" customHeight="1" thickTop="1" thickBot="1">
      <c r="B3644" s="32" t="s">
        <v/>
      </c>
      <c r="C3644" s="23" t="s">
        <v/>
      </c>
      <c r="D3644" s="23" t="s">
        <v>21162</v>
      </c>
      <c r="E3644" s="32">
        <v/>
      </c>
      <c r="F3644" s="33">
        <v/>
      </c>
      <c r="G3644" s="34">
        <v/>
      </c>
      <c r="H3644" s="35">
        <v/>
      </c>
      <c r="I3644" s="36">
        <f>ROUND(PRODUCT(E3644:H3644,632.25),2)</f>
        <v>632.25</v>
      </c>
      <c r="J3644" s="32">
        <v/>
      </c>
      <c r="K3644" s="32">
        <f/>
        <v/>
      </c>
      <c r="L3644" s="32" t="s">
        <v/>
      </c>
      <c r="M3644" s="32" t="s">
        <v/>
      </c>
      <c r="N3644" s="32" t="s">
        <v/>
      </c>
      <!--$VAR_NUOVA_CELLA_PREZZI$-->
    </row>
    <row r="3645" spans="1:16" ht="10.5" customHeight="1" thickTop="1" thickBot="1">
      <c r="B3645" s="32" t="s">
        <v/>
      </c>
      <c r="C3645" s="23" t="s">
        <v/>
      </c>
      <c r="D3645" s="32" t="s">
        <v/>
      </c>
      <c r="E3645" s="32">
        <v/>
      </c>
      <c r="F3645" s="33">
        <v/>
      </c>
      <c r="G3645" s="34">
        <v/>
      </c>
      <c r="H3645" s="35">
        <v/>
      </c>
      <c r="I3645" s="36">
        <f/>
        <v/>
      </c>
      <c r="J3645" s="32">
        <v/>
      </c>
      <c r="K3645" s="32">
        <f/>
        <v/>
      </c>
      <c r="L3645" s="32" t="s">
        <v/>
      </c>
      <c r="M3645" s="32" t="s">
        <v/>
      </c>
      <c r="N3645" s="32" t="s">
        <v>21169</v>
      </c>
      <!--$VAR_NUOVA_CELLA_PREZZI$-->
    </row>
    <row r="3646" spans="1:16" ht="10.5" customHeight="1" thickTop="1" thickBot="1">
      <c r="B3646" s="32" t="s">
        <v/>
      </c>
      <c r="C3646" s="23" t="s">
        <v/>
      </c>
      <c r="D3646" s="32" t="s">
        <v>21170</v>
      </c>
      <c r="E3646" s="32">
        <v/>
      </c>
      <c r="F3646" s="33">
        <v/>
      </c>
      <c r="G3646" s="34">
        <v/>
      </c>
      <c r="H3646" s="35">
        <v/>
      </c>
      <c r="I3646" s="36">
        <f>ROUND(SUM(I3643:I3645),2)</f>
        <v>632.25</v>
      </c>
      <c r="J3646" s="32">
        <v>0.40</v>
      </c>
      <c r="K3646" s="32">
        <f>ROUND(PRODUCT(I3646:J3646),2)</f>
        <v>252.90</v>
      </c>
      <c r="L3646" s="32" t="s">
        <v/>
      </c>
      <c r="M3646" s="32" t="s">
        <v/>
      </c>
      <c r="N3646" s="32" t="s">
        <v/>
      </c>
      <!--$VAR_NUOVA_CELLA_PREZZI$-->
    </row>
    <row r="3647" spans="1:16" ht="10.5" customHeight="1" thickTop="1" thickBot="1">
      <c r="B3647" s="32" t="s">
        <v/>
      </c>
      <c r="C3647" s="23" t="s">
        <v/>
      </c>
      <c r="D3647" s="32" t="s">
        <v>21176</v>
      </c>
      <c r="E3647" s="32">
        <v/>
      </c>
      <c r="F3647" s="33">
        <v/>
      </c>
      <c r="G3647" s="34">
        <v/>
      </c>
      <c r="H3647" s="35">
        <v/>
      </c>
      <c r="I3647" s="36">
        <f/>
        <v/>
      </c>
      <c r="J3647" s="32">
        <v/>
      </c>
      <c r="K3647" s="32">
        <f/>
        <v/>
      </c>
      <c r="L3647" s="32" t="s">
        <v/>
      </c>
      <c r="M3647" s="32" t="s">
        <v/>
      </c>
      <c r="N3647" s="32" t="s">
        <v/>
      </c>
      <!--$VAR_NUOVA_CELLA_PREZZI$-->
    </row>
    <row r="3648" spans="1:16" ht="85.1666666666667" customHeight="1" thickTop="1" thickBot="1">
      <c r="B3648" s="32" t="s">
        <v>21177</v>
      </c>
      <c r="C3648" s="23" t="s">
        <v>21178</v>
      </c>
      <c r="D3648" s="62" t="s">
        <v>21179</v>
      </c>
      <c r="E3648" s="32">
        <v/>
      </c>
      <c r="F3648" s="33">
        <v/>
      </c>
      <c r="G3648" s="34">
        <v/>
      </c>
      <c r="H3648" s="35">
        <v/>
      </c>
      <c r="I3648" s="36">
        <f/>
        <v/>
      </c>
      <c r="J3648" s="32">
        <v/>
      </c>
      <c r="K3648" s="32">
        <f/>
        <v/>
      </c>
      <c r="L3648" s="32" t="s">
        <v/>
      </c>
      <c r="M3648" s="32" t="s">
        <v/>
      </c>
      <c r="N3648" s="32" t="s">
        <v/>
      </c>
      <!--$VAR_NUOVA_CELLA_PREZZI$-->
    </row>
    <row r="3649" spans="1:16" ht="10.5" customHeight="1" thickTop="1" thickBot="1">
      <c r="B3649" s="32" t="s">
        <v/>
      </c>
      <c r="C3649" s="23" t="s">
        <v/>
      </c>
      <c r="D3649" s="23" t="s">
        <v>21180</v>
      </c>
      <c r="E3649" s="32">
        <v/>
      </c>
      <c r="F3649" s="33">
        <v/>
      </c>
      <c r="G3649" s="34">
        <v/>
      </c>
      <c r="H3649" s="35">
        <v/>
      </c>
      <c r="I3649" s="36">
        <f/>
        <v/>
      </c>
      <c r="J3649" s="32">
        <v/>
      </c>
      <c r="K3649" s="32">
        <f/>
        <v/>
      </c>
      <c r="L3649" s="32" t="s">
        <v/>
      </c>
      <c r="M3649" s="32" t="s">
        <v/>
      </c>
      <c r="N3649" s="32" t="s">
        <v/>
      </c>
      <!--$VAR_NUOVA_CELLA_PREZZI$-->
    </row>
    <row r="3650" spans="1:16" ht="10.5" customHeight="1" thickTop="1" thickBot="1">
      <c r="B3650" s="32" t="s">
        <v/>
      </c>
      <c r="C3650" s="23" t="s">
        <v/>
      </c>
      <c r="D3650" s="23" t="s">
        <v>21181</v>
      </c>
      <c r="E3650" s="32">
        <v/>
      </c>
      <c r="F3650" s="33">
        <v/>
      </c>
      <c r="G3650" s="34">
        <v/>
      </c>
      <c r="H3650" s="35">
        <v/>
      </c>
      <c r="I3650" s="36">
        <f>ROUND(PRODUCT(E3650:H3650,632.25),2)</f>
        <v>632.25</v>
      </c>
      <c r="J3650" s="32">
        <v/>
      </c>
      <c r="K3650" s="32">
        <f/>
        <v/>
      </c>
      <c r="L3650" s="32" t="s">
        <v/>
      </c>
      <c r="M3650" s="32" t="s">
        <v/>
      </c>
      <c r="N3650" s="32" t="s">
        <v/>
      </c>
      <!--$VAR_NUOVA_CELLA_PREZZI$-->
    </row>
    <row r="3651" spans="1:16" ht="10.5" customHeight="1" thickTop="1" thickBot="1">
      <c r="B3651" s="32" t="s">
        <v/>
      </c>
      <c r="C3651" s="23" t="s">
        <v/>
      </c>
      <c r="D3651" s="32" t="s">
        <v/>
      </c>
      <c r="E3651" s="32">
        <v/>
      </c>
      <c r="F3651" s="33">
        <v/>
      </c>
      <c r="G3651" s="34">
        <v/>
      </c>
      <c r="H3651" s="35">
        <v/>
      </c>
      <c r="I3651" s="36">
        <f/>
        <v/>
      </c>
      <c r="J3651" s="32">
        <v/>
      </c>
      <c r="K3651" s="32">
        <f/>
        <v/>
      </c>
      <c r="L3651" s="32" t="s">
        <v/>
      </c>
      <c r="M3651" s="32" t="s">
        <v/>
      </c>
      <c r="N3651" s="32" t="s">
        <v>21188</v>
      </c>
      <!--$VAR_NUOVA_CELLA_PREZZI$-->
    </row>
    <row r="3652" spans="1:16" ht="10.5" customHeight="1" thickTop="1" thickBot="1">
      <c r="B3652" s="32" t="s">
        <v/>
      </c>
      <c r="C3652" s="23" t="s">
        <v/>
      </c>
      <c r="D3652" s="32" t="s">
        <v>21189</v>
      </c>
      <c r="E3652" s="32">
        <v/>
      </c>
      <c r="F3652" s="33">
        <v/>
      </c>
      <c r="G3652" s="34">
        <v/>
      </c>
      <c r="H3652" s="35">
        <v/>
      </c>
      <c r="I3652" s="36">
        <f>ROUND(SUM(I3649:I3651),2)</f>
        <v>632.25</v>
      </c>
      <c r="J3652" s="32">
        <v>21.20</v>
      </c>
      <c r="K3652" s="32">
        <f>ROUND(PRODUCT(I3652:J3652),2)</f>
        <v>13403.70</v>
      </c>
      <c r="L3652" s="32" t="s">
        <v/>
      </c>
      <c r="M3652" s="32" t="s">
        <v/>
      </c>
      <c r="N3652" s="32" t="s">
        <v/>
      </c>
      <!--$VAR_NUOVA_CELLA_PREZZI$-->
    </row>
    <row r="3653" spans="1:16" ht="10.5" customHeight="1" thickTop="1" thickBot="1">
      <c r="B3653" s="32" t="s">
        <v/>
      </c>
      <c r="C3653" s="23" t="s">
        <v/>
      </c>
      <c r="D3653" s="32" t="s">
        <v>21195</v>
      </c>
      <c r="E3653" s="32">
        <v/>
      </c>
      <c r="F3653" s="33">
        <v/>
      </c>
      <c r="G3653" s="34">
        <v/>
      </c>
      <c r="H3653" s="35">
        <v/>
      </c>
      <c r="I3653" s="36">
        <f/>
        <v/>
      </c>
      <c r="J3653" s="32">
        <v/>
      </c>
      <c r="K3653" s="32">
        <f/>
        <v/>
      </c>
      <c r="L3653" s="32" t="s">
        <v/>
      </c>
      <c r="M3653" s="32" t="s">
        <v/>
      </c>
      <c r="N3653" s="32" t="s">
        <v/>
      </c>
      <!--$VAR_NUOVA_CELLA_PREZZI$-->
    </row>
    <row r="3654" spans="1:16" ht="70.1666666666667" customHeight="1" thickTop="1" thickBot="1">
      <c r="B3654" s="32" t="s">
        <v>21196</v>
      </c>
      <c r="C3654" s="23" t="s">
        <v>21197</v>
      </c>
      <c r="D3654" s="62" t="s">
        <v>21198</v>
      </c>
      <c r="E3654" s="32">
        <v/>
      </c>
      <c r="F3654" s="33">
        <v/>
      </c>
      <c r="G3654" s="34">
        <v/>
      </c>
      <c r="H3654" s="35">
        <v/>
      </c>
      <c r="I3654" s="36">
        <f/>
        <v/>
      </c>
      <c r="J3654" s="32">
        <v/>
      </c>
      <c r="K3654" s="32">
        <f/>
        <v/>
      </c>
      <c r="L3654" s="32" t="s">
        <v/>
      </c>
      <c r="M3654" s="32" t="s">
        <v/>
      </c>
      <c r="N3654" s="32" t="s">
        <v/>
      </c>
      <!--$VAR_NUOVA_CELLA_PREZZI$-->
    </row>
    <row r="3655" spans="1:16" ht="10.5" customHeight="1" thickTop="1" thickBot="1">
      <c r="B3655" s="32" t="s">
        <v/>
      </c>
      <c r="C3655" s="23" t="s">
        <v/>
      </c>
      <c r="D3655" s="23" t="s">
        <v>21199</v>
      </c>
      <c r="E3655" s="32">
        <v/>
      </c>
      <c r="F3655" s="33">
        <v/>
      </c>
      <c r="G3655" s="34">
        <v/>
      </c>
      <c r="H3655" s="35">
        <v/>
      </c>
      <c r="I3655" s="36">
        <f/>
        <v/>
      </c>
      <c r="J3655" s="32">
        <v/>
      </c>
      <c r="K3655" s="32">
        <f/>
        <v/>
      </c>
      <c r="L3655" s="32" t="s">
        <v/>
      </c>
      <c r="M3655" s="32" t="s">
        <v/>
      </c>
      <c r="N3655" s="32" t="s">
        <v/>
      </c>
      <!--$VAR_NUOVA_CELLA_PREZZI$-->
    </row>
    <row r="3656" spans="1:16" ht="10.5" customHeight="1" thickTop="1" thickBot="1">
      <c r="B3656" s="32" t="s">
        <v/>
      </c>
      <c r="C3656" s="23" t="s">
        <v/>
      </c>
      <c r="D3656" s="23" t="s">
        <v>21200</v>
      </c>
      <c r="E3656" s="32">
        <v/>
      </c>
      <c r="F3656" s="33">
        <v/>
      </c>
      <c r="G3656" s="34">
        <v/>
      </c>
      <c r="H3656" s="35">
        <v>0</v>
      </c>
      <c r="I3656" s="36">
        <f>ROUND(PRODUCT(E3656:H3656),2)</f>
        <v>0.00</v>
      </c>
      <c r="J3656" s="32">
        <v/>
      </c>
      <c r="K3656" s="32">
        <f/>
        <v/>
      </c>
      <c r="L3656" s="32" t="s">
        <v/>
      </c>
      <c r="M3656" s="32" t="s">
        <v/>
      </c>
      <c r="N3656" s="32" t="s">
        <v/>
      </c>
      <!--$VAR_NUOVA_CELLA_PREZZI$-->
    </row>
    <row r="3657" spans="1:16" ht="10.5" customHeight="1" thickTop="1" thickBot="1">
      <c r="B3657" s="32" t="s">
        <v/>
      </c>
      <c r="C3657" s="23" t="s">
        <v/>
      </c>
      <c r="D3657" s="23" t="s">
        <v>21207</v>
      </c>
      <c r="E3657" s="32">
        <v/>
      </c>
      <c r="F3657" s="33">
        <v/>
      </c>
      <c r="G3657" s="34">
        <v/>
      </c>
      <c r="H3657" s="35">
        <v>0</v>
      </c>
      <c r="I3657" s="36">
        <f>ROUND(PRODUCT(E3657:H3657),2)</f>
        <v>0.00</v>
      </c>
      <c r="J3657" s="32">
        <v/>
      </c>
      <c r="K3657" s="32">
        <f/>
        <v/>
      </c>
      <c r="L3657" s="32" t="s">
        <v/>
      </c>
      <c r="M3657" s="32" t="s">
        <v/>
      </c>
      <c r="N3657" s="32" t="s">
        <v/>
      </c>
      <!--$VAR_NUOVA_CELLA_PREZZI$-->
    </row>
    <row r="3658" spans="1:16" ht="10.5" customHeight="1" thickTop="1" thickBot="1">
      <c r="B3658" s="32" t="s">
        <v/>
      </c>
      <c r="C3658" s="23" t="s">
        <v/>
      </c>
      <c r="D3658" s="23" t="s">
        <v>21214</v>
      </c>
      <c r="E3658" s="32">
        <v/>
      </c>
      <c r="F3658" s="33">
        <v/>
      </c>
      <c r="G3658" s="34">
        <v/>
      </c>
      <c r="H3658" s="35">
        <v>0</v>
      </c>
      <c r="I3658" s="36">
        <f>ROUND(PRODUCT(E3658:H3658),2)</f>
        <v>0.00</v>
      </c>
      <c r="J3658" s="32">
        <v/>
      </c>
      <c r="K3658" s="32">
        <f/>
        <v/>
      </c>
      <c r="L3658" s="32" t="s">
        <v/>
      </c>
      <c r="M3658" s="32" t="s">
        <v/>
      </c>
      <c r="N3658" s="32" t="s">
        <v/>
      </c>
      <!--$VAR_NUOVA_CELLA_PREZZI$-->
    </row>
    <row r="3659" spans="1:16" ht="10.5" customHeight="1" thickTop="1" thickBot="1">
      <c r="B3659" s="32" t="s">
        <v/>
      </c>
      <c r="C3659" s="23" t="s">
        <v/>
      </c>
      <c r="D3659" s="23" t="s">
        <v>21221</v>
      </c>
      <c r="E3659" s="32">
        <v>40.00</v>
      </c>
      <c r="F3659" s="33">
        <v/>
      </c>
      <c r="G3659" s="34">
        <v/>
      </c>
      <c r="H3659" s="35">
        <v>0.350</v>
      </c>
      <c r="I3659" s="36">
        <f>ROUND(PRODUCT(E3659:H3659),2)</f>
        <v>14.00</v>
      </c>
      <c r="J3659" s="32">
        <v/>
      </c>
      <c r="K3659" s="32">
        <f/>
        <v/>
      </c>
      <c r="L3659" s="32" t="s">
        <v/>
      </c>
      <c r="M3659" s="32" t="s">
        <v/>
      </c>
      <c r="N3659" s="32" t="s">
        <v/>
      </c>
      <!--$VAR_NUOVA_CELLA_PREZZI$-->
    </row>
    <row r="3660" spans="1:16" ht="10.5" customHeight="1" thickTop="1" thickBot="1">
      <c r="B3660" s="32" t="s">
        <v/>
      </c>
      <c r="C3660" s="23" t="s">
        <v/>
      </c>
      <c r="D3660" s="23" t="s">
        <v>21228</v>
      </c>
      <c r="E3660" s="32">
        <v>44.00</v>
      </c>
      <c r="F3660" s="33">
        <v/>
      </c>
      <c r="G3660" s="34">
        <v/>
      </c>
      <c r="H3660" s="35">
        <v>0.350</v>
      </c>
      <c r="I3660" s="36">
        <f>ROUND(PRODUCT(E3660:H3660),2)</f>
        <v>15.40</v>
      </c>
      <c r="J3660" s="32">
        <v/>
      </c>
      <c r="K3660" s="32">
        <f/>
        <v/>
      </c>
      <c r="L3660" s="32" t="s">
        <v/>
      </c>
      <c r="M3660" s="32" t="s">
        <v/>
      </c>
      <c r="N3660" s="32" t="s">
        <v/>
      </c>
      <!--$VAR_NUOVA_CELLA_PREZZI$-->
    </row>
    <row r="3661" spans="1:16" ht="10.5" customHeight="1" thickTop="1" thickBot="1">
      <c r="B3661" s="32" t="s">
        <v/>
      </c>
      <c r="C3661" s="23" t="s">
        <v/>
      </c>
      <c r="D3661" s="23" t="s">
        <v>21235</v>
      </c>
      <c r="E3661" s="32">
        <v/>
      </c>
      <c r="F3661" s="33">
        <v/>
      </c>
      <c r="G3661" s="34">
        <v/>
      </c>
      <c r="H3661" s="35">
        <v>0</v>
      </c>
      <c r="I3661" s="36">
        <f>ROUND(PRODUCT(E3661:H3661),2)</f>
        <v>0.00</v>
      </c>
      <c r="J3661" s="32">
        <v/>
      </c>
      <c r="K3661" s="32">
        <f/>
        <v/>
      </c>
      <c r="L3661" s="32" t="s">
        <v/>
      </c>
      <c r="M3661" s="32" t="s">
        <v/>
      </c>
      <c r="N3661" s="32" t="s">
        <v/>
      </c>
      <!--$VAR_NUOVA_CELLA_PREZZI$-->
    </row>
    <row r="3662" spans="1:16" ht="10.5" customHeight="1" thickTop="1" thickBot="1">
      <c r="B3662" s="32" t="s">
        <v/>
      </c>
      <c r="C3662" s="23" t="s">
        <v/>
      </c>
      <c r="D3662" s="23" t="s">
        <v>21242</v>
      </c>
      <c r="E3662" s="32">
        <v>48.00</v>
      </c>
      <c r="F3662" s="33">
        <v/>
      </c>
      <c r="G3662" s="34">
        <v/>
      </c>
      <c r="H3662" s="35">
        <v>0.350</v>
      </c>
      <c r="I3662" s="36">
        <f>ROUND(PRODUCT(E3662:H3662),2)</f>
        <v>16.80</v>
      </c>
      <c r="J3662" s="32">
        <v/>
      </c>
      <c r="K3662" s="32">
        <f/>
        <v/>
      </c>
      <c r="L3662" s="32" t="s">
        <v/>
      </c>
      <c r="M3662" s="32" t="s">
        <v/>
      </c>
      <c r="N3662" s="32" t="s">
        <v/>
      </c>
      <!--$VAR_NUOVA_CELLA_PREZZI$-->
    </row>
    <row r="3663" spans="1:16" ht="10.5" customHeight="1" thickTop="1" thickBot="1">
      <c r="B3663" s="32" t="s">
        <v/>
      </c>
      <c r="C3663" s="23" t="s">
        <v/>
      </c>
      <c r="D3663" s="23" t="s">
        <v>21249</v>
      </c>
      <c r="E3663" s="32">
        <v>34.00</v>
      </c>
      <c r="F3663" s="33">
        <v/>
      </c>
      <c r="G3663" s="34">
        <v/>
      </c>
      <c r="H3663" s="35">
        <v>0.350</v>
      </c>
      <c r="I3663" s="36">
        <f>ROUND(PRODUCT(E3663:H3663),2)</f>
        <v>11.90</v>
      </c>
      <c r="J3663" s="32">
        <v/>
      </c>
      <c r="K3663" s="32">
        <f/>
        <v/>
      </c>
      <c r="L3663" s="32" t="s">
        <v/>
      </c>
      <c r="M3663" s="32" t="s">
        <v/>
      </c>
      <c r="N3663" s="32" t="s">
        <v/>
      </c>
      <!--$VAR_NUOVA_CELLA_PREZZI$-->
    </row>
    <row r="3664" spans="1:16" ht="10.5" customHeight="1" thickTop="1" thickBot="1">
      <c r="B3664" s="32" t="s">
        <v/>
      </c>
      <c r="C3664" s="23" t="s">
        <v/>
      </c>
      <c r="D3664" s="23" t="s">
        <v>21256</v>
      </c>
      <c r="E3664" s="32">
        <v>48.00</v>
      </c>
      <c r="F3664" s="33">
        <v/>
      </c>
      <c r="G3664" s="34">
        <v/>
      </c>
      <c r="H3664" s="35">
        <v>0.350</v>
      </c>
      <c r="I3664" s="36">
        <f>ROUND(PRODUCT(E3664:H3664),2)</f>
        <v>16.80</v>
      </c>
      <c r="J3664" s="32">
        <v/>
      </c>
      <c r="K3664" s="32">
        <f/>
        <v/>
      </c>
      <c r="L3664" s="32" t="s">
        <v/>
      </c>
      <c r="M3664" s="32" t="s">
        <v/>
      </c>
      <c r="N3664" s="32" t="s">
        <v/>
      </c>
      <!--$VAR_NUOVA_CELLA_PREZZI$-->
    </row>
    <row r="3665" spans="1:16" ht="10.5" customHeight="1" thickTop="1" thickBot="1">
      <c r="B3665" s="32" t="s">
        <v/>
      </c>
      <c r="C3665" s="23" t="s">
        <v/>
      </c>
      <c r="D3665" s="23" t="s">
        <v>21263</v>
      </c>
      <c r="E3665" s="32">
        <v>86.00</v>
      </c>
      <c r="F3665" s="33">
        <v/>
      </c>
      <c r="G3665" s="34">
        <v/>
      </c>
      <c r="H3665" s="35">
        <v>0.350</v>
      </c>
      <c r="I3665" s="36">
        <f>ROUND(PRODUCT(E3665:H3665),2)</f>
        <v>30.10</v>
      </c>
      <c r="J3665" s="32">
        <v/>
      </c>
      <c r="K3665" s="32">
        <f/>
        <v/>
      </c>
      <c r="L3665" s="32" t="s">
        <v/>
      </c>
      <c r="M3665" s="32" t="s">
        <v/>
      </c>
      <c r="N3665" s="32" t="s">
        <v/>
      </c>
      <!--$VAR_NUOVA_CELLA_PREZZI$-->
    </row>
    <row r="3666" spans="1:16" ht="10.5" customHeight="1" thickTop="1" thickBot="1">
      <c r="B3666" s="32" t="s">
        <v/>
      </c>
      <c r="C3666" s="23" t="s">
        <v/>
      </c>
      <c r="D3666" s="23" t="s">
        <v>21270</v>
      </c>
      <c r="E3666" s="32">
        <v>25.00</v>
      </c>
      <c r="F3666" s="33">
        <v/>
      </c>
      <c r="G3666" s="34">
        <v/>
      </c>
      <c r="H3666" s="35">
        <v>0.350</v>
      </c>
      <c r="I3666" s="36">
        <f>ROUND(PRODUCT(E3666:H3666),2)</f>
        <v>8.75</v>
      </c>
      <c r="J3666" s="32">
        <v/>
      </c>
      <c r="K3666" s="32">
        <f/>
        <v/>
      </c>
      <c r="L3666" s="32" t="s">
        <v/>
      </c>
      <c r="M3666" s="32" t="s">
        <v/>
      </c>
      <c r="N3666" s="32" t="s">
        <v/>
      </c>
      <!--$VAR_NUOVA_CELLA_PREZZI$-->
    </row>
    <row r="3667" spans="1:16" ht="10.5" customHeight="1" thickTop="1" thickBot="1">
      <c r="B3667" s="32" t="s">
        <v/>
      </c>
      <c r="C3667" s="23" t="s">
        <v/>
      </c>
      <c r="D3667" s="23" t="s">
        <v>21277</v>
      </c>
      <c r="E3667" s="32">
        <v>16.00</v>
      </c>
      <c r="F3667" s="33">
        <v/>
      </c>
      <c r="G3667" s="34">
        <v/>
      </c>
      <c r="H3667" s="35">
        <v>0.350</v>
      </c>
      <c r="I3667" s="36">
        <f>ROUND(PRODUCT(E3667:H3667),2)</f>
        <v>5.60</v>
      </c>
      <c r="J3667" s="32">
        <v/>
      </c>
      <c r="K3667" s="32">
        <f/>
        <v/>
      </c>
      <c r="L3667" s="32" t="s">
        <v/>
      </c>
      <c r="M3667" s="32" t="s">
        <v/>
      </c>
      <c r="N3667" s="32" t="s">
        <v/>
      </c>
      <!--$VAR_NUOVA_CELLA_PREZZI$-->
    </row>
    <row r="3668" spans="1:16" ht="10.5" customHeight="1" thickTop="1" thickBot="1">
      <c r="B3668" s="32" t="s">
        <v/>
      </c>
      <c r="C3668" s="23" t="s">
        <v/>
      </c>
      <c r="D3668" s="23" t="s">
        <v>21284</v>
      </c>
      <c r="E3668" s="32">
        <v>45.00</v>
      </c>
      <c r="F3668" s="33">
        <v/>
      </c>
      <c r="G3668" s="34">
        <v/>
      </c>
      <c r="H3668" s="35">
        <v>0.350</v>
      </c>
      <c r="I3668" s="36">
        <f>ROUND(PRODUCT(E3668:H3668),2)</f>
        <v>15.75</v>
      </c>
      <c r="J3668" s="32">
        <v/>
      </c>
      <c r="K3668" s="32">
        <f/>
        <v/>
      </c>
      <c r="L3668" s="32" t="s">
        <v/>
      </c>
      <c r="M3668" s="32" t="s">
        <v/>
      </c>
      <c r="N3668" s="32" t="s">
        <v/>
      </c>
      <!--$VAR_NUOVA_CELLA_PREZZI$-->
    </row>
    <row r="3669" spans="1:16" ht="10.5" customHeight="1" thickTop="1" thickBot="1">
      <c r="B3669" s="32" t="s">
        <v/>
      </c>
      <c r="C3669" s="23" t="s">
        <v/>
      </c>
      <c r="D3669" s="23" t="s">
        <v>21291</v>
      </c>
      <c r="E3669" s="32">
        <v>148.00</v>
      </c>
      <c r="F3669" s="33">
        <v/>
      </c>
      <c r="G3669" s="34">
        <v/>
      </c>
      <c r="H3669" s="35">
        <v>0.350</v>
      </c>
      <c r="I3669" s="36">
        <f>ROUND(PRODUCT(E3669:H3669),2)</f>
        <v>51.80</v>
      </c>
      <c r="J3669" s="32">
        <v/>
      </c>
      <c r="K3669" s="32">
        <f/>
        <v/>
      </c>
      <c r="L3669" s="32" t="s">
        <v/>
      </c>
      <c r="M3669" s="32" t="s">
        <v/>
      </c>
      <c r="N3669" s="32" t="s">
        <v/>
      </c>
      <!--$VAR_NUOVA_CELLA_PREZZI$-->
    </row>
    <row r="3670" spans="1:16" ht="10.5" customHeight="1" thickTop="1" thickBot="1">
      <c r="B3670" s="32" t="s">
        <v/>
      </c>
      <c r="C3670" s="23" t="s">
        <v/>
      </c>
      <c r="D3670" s="23" t="s">
        <v>21298</v>
      </c>
      <c r="E3670" s="32">
        <v>95.00</v>
      </c>
      <c r="F3670" s="33">
        <v/>
      </c>
      <c r="G3670" s="34">
        <v/>
      </c>
      <c r="H3670" s="35">
        <v>0.350</v>
      </c>
      <c r="I3670" s="36">
        <f>ROUND(PRODUCT(E3670:H3670),2)</f>
        <v>33.25</v>
      </c>
      <c r="J3670" s="32">
        <v/>
      </c>
      <c r="K3670" s="32">
        <f/>
        <v/>
      </c>
      <c r="L3670" s="32" t="s">
        <v/>
      </c>
      <c r="M3670" s="32" t="s">
        <v/>
      </c>
      <c r="N3670" s="32" t="s">
        <v/>
      </c>
      <!--$VAR_NUOVA_CELLA_PREZZI$-->
    </row>
    <row r="3671" spans="1:16" ht="10.5" customHeight="1" thickTop="1" thickBot="1">
      <c r="B3671" s="32" t="s">
        <v/>
      </c>
      <c r="C3671" s="23" t="s">
        <v/>
      </c>
      <c r="D3671" s="23" t="s">
        <v>21305</v>
      </c>
      <c r="E3671" s="32">
        <v>15.00</v>
      </c>
      <c r="F3671" s="33">
        <v/>
      </c>
      <c r="G3671" s="34">
        <v/>
      </c>
      <c r="H3671" s="35">
        <v>0.350</v>
      </c>
      <c r="I3671" s="36">
        <f>ROUND(PRODUCT(E3671:H3671),2)</f>
        <v>5.25</v>
      </c>
      <c r="J3671" s="32">
        <v/>
      </c>
      <c r="K3671" s="32">
        <f/>
        <v/>
      </c>
      <c r="L3671" s="32" t="s">
        <v/>
      </c>
      <c r="M3671" s="32" t="s">
        <v/>
      </c>
      <c r="N3671" s="32" t="s">
        <v/>
      </c>
      <!--$VAR_NUOVA_CELLA_PREZZI$-->
    </row>
    <row r="3672" spans="1:16" ht="10.5" customHeight="1" thickTop="1" thickBot="1">
      <c r="B3672" s="32" t="s">
        <v/>
      </c>
      <c r="C3672" s="23" t="s">
        <v/>
      </c>
      <c r="D3672" s="23" t="s">
        <v>21312</v>
      </c>
      <c r="E3672" s="32">
        <v>44.00</v>
      </c>
      <c r="F3672" s="33">
        <v/>
      </c>
      <c r="G3672" s="34">
        <v/>
      </c>
      <c r="H3672" s="35">
        <v>0.350</v>
      </c>
      <c r="I3672" s="36">
        <f>ROUND(PRODUCT(E3672:H3672),2)</f>
        <v>15.40</v>
      </c>
      <c r="J3672" s="32">
        <v/>
      </c>
      <c r="K3672" s="32">
        <f/>
        <v/>
      </c>
      <c r="L3672" s="32" t="s">
        <v/>
      </c>
      <c r="M3672" s="32" t="s">
        <v/>
      </c>
      <c r="N3672" s="32" t="s">
        <v/>
      </c>
      <!--$VAR_NUOVA_CELLA_PREZZI$-->
    </row>
    <row r="3673" spans="1:16" ht="10.5" customHeight="1" thickTop="1" thickBot="1">
      <c r="B3673" s="32" t="s">
        <v/>
      </c>
      <c r="C3673" s="23" t="s">
        <v/>
      </c>
      <c r="D3673" s="23" t="s">
        <v>21319</v>
      </c>
      <c r="E3673" s="32">
        <v>130.00</v>
      </c>
      <c r="F3673" s="33">
        <v/>
      </c>
      <c r="G3673" s="34">
        <v/>
      </c>
      <c r="H3673" s="35">
        <v>0.350</v>
      </c>
      <c r="I3673" s="36">
        <f>ROUND(PRODUCT(E3673:H3673),2)</f>
        <v>45.50</v>
      </c>
      <c r="J3673" s="32">
        <v/>
      </c>
      <c r="K3673" s="32">
        <f/>
        <v/>
      </c>
      <c r="L3673" s="32" t="s">
        <v/>
      </c>
      <c r="M3673" s="32" t="s">
        <v/>
      </c>
      <c r="N3673" s="32" t="s">
        <v/>
      </c>
      <!--$VAR_NUOVA_CELLA_PREZZI$-->
    </row>
    <row r="3674" spans="1:16" ht="10.5" customHeight="1" thickTop="1" thickBot="1">
      <c r="B3674" s="32" t="s">
        <v/>
      </c>
      <c r="C3674" s="23" t="s">
        <v/>
      </c>
      <c r="D3674" s="23" t="s">
        <v>21326</v>
      </c>
      <c r="E3674" s="32">
        <v>74.00</v>
      </c>
      <c r="F3674" s="33">
        <v/>
      </c>
      <c r="G3674" s="34">
        <v/>
      </c>
      <c r="H3674" s="35">
        <v>0.350</v>
      </c>
      <c r="I3674" s="36">
        <f>ROUND(PRODUCT(E3674:H3674),2)</f>
        <v>25.90</v>
      </c>
      <c r="J3674" s="32">
        <v/>
      </c>
      <c r="K3674" s="32">
        <f/>
        <v/>
      </c>
      <c r="L3674" s="32" t="s">
        <v/>
      </c>
      <c r="M3674" s="32" t="s">
        <v/>
      </c>
      <c r="N3674" s="32" t="s">
        <v/>
      </c>
      <!--$VAR_NUOVA_CELLA_PREZZI$-->
    </row>
    <row r="3675" spans="1:16" ht="10.5" customHeight="1" thickTop="1" thickBot="1">
      <c r="B3675" s="32" t="s">
        <v/>
      </c>
      <c r="C3675" s="23" t="s">
        <v/>
      </c>
      <c r="D3675" s="32" t="s">
        <v/>
      </c>
      <c r="E3675" s="32">
        <v/>
      </c>
      <c r="F3675" s="33">
        <v/>
      </c>
      <c r="G3675" s="34">
        <v/>
      </c>
      <c r="H3675" s="35">
        <v/>
      </c>
      <c r="I3675" s="36">
        <f/>
        <v/>
      </c>
      <c r="J3675" s="32">
        <v/>
      </c>
      <c r="K3675" s="32">
        <f/>
        <v/>
      </c>
      <c r="L3675" s="32" t="s">
        <v/>
      </c>
      <c r="M3675" s="32" t="s">
        <v/>
      </c>
      <c r="N3675" s="32" t="s">
        <v>21333</v>
      </c>
      <!--$VAR_NUOVA_CELLA_PREZZI$-->
    </row>
    <row r="3676" spans="1:16" ht="10.5" customHeight="1" thickTop="1" thickBot="1">
      <c r="B3676" s="32" t="s">
        <v/>
      </c>
      <c r="C3676" s="23" t="s">
        <v/>
      </c>
      <c r="D3676" s="32" t="s">
        <v>21334</v>
      </c>
      <c r="E3676" s="32">
        <v/>
      </c>
      <c r="F3676" s="33">
        <v/>
      </c>
      <c r="G3676" s="34">
        <v/>
      </c>
      <c r="H3676" s="35">
        <v/>
      </c>
      <c r="I3676" s="36">
        <f>ROUND(SUM(I3655:I3675),2)</f>
        <v>312.20</v>
      </c>
      <c r="J3676" s="32">
        <v>35.55</v>
      </c>
      <c r="K3676" s="32">
        <f>ROUND(PRODUCT(I3676:J3676),2)</f>
        <v>11098.71</v>
      </c>
      <c r="L3676" s="32" t="s">
        <v/>
      </c>
      <c r="M3676" s="32" t="s">
        <v/>
      </c>
      <c r="N3676" s="32" t="s">
        <v/>
      </c>
      <!--$VAR_NUOVA_CELLA_PREZZI$-->
    </row>
    <row r="3677" spans="1:16" ht="10.5" customHeight="1" thickTop="1" thickBot="1">
      <c r="B3677" s="32" t="s">
        <v/>
      </c>
      <c r="C3677" s="23" t="s">
        <v/>
      </c>
      <c r="D3677" s="32" t="s">
        <v>21340</v>
      </c>
      <c r="E3677" s="32">
        <v/>
      </c>
      <c r="F3677" s="33">
        <v/>
      </c>
      <c r="G3677" s="34">
        <v/>
      </c>
      <c r="H3677" s="35">
        <v/>
      </c>
      <c r="I3677" s="36">
        <f/>
        <v/>
      </c>
      <c r="J3677" s="32">
        <v/>
      </c>
      <c r="K3677" s="32">
        <f/>
        <v/>
      </c>
      <c r="L3677" s="32" t="s">
        <v/>
      </c>
      <c r="M3677" s="32" t="s">
        <v/>
      </c>
      <c r="N3677" s="32" t="s">
        <v/>
      </c>
      <!--$VAR_NUOVA_CELLA_PREZZI$-->
    </row>
    <row r="3678" spans="1:16" ht="70" customHeight="1" thickTop="1" thickBot="1">
      <c r="B3678" s="32" t="s">
        <v>21341</v>
      </c>
      <c r="C3678" s="23" t="s">
        <v>21342</v>
      </c>
      <c r="D3678" s="62" t="s">
        <v>21343</v>
      </c>
      <c r="E3678" s="32">
        <v/>
      </c>
      <c r="F3678" s="33">
        <v/>
      </c>
      <c r="G3678" s="34">
        <v/>
      </c>
      <c r="H3678" s="35">
        <v/>
      </c>
      <c r="I3678" s="36">
        <f/>
        <v/>
      </c>
      <c r="J3678" s="32">
        <v/>
      </c>
      <c r="K3678" s="32">
        <f/>
        <v/>
      </c>
      <c r="L3678" s="32" t="s">
        <v/>
      </c>
      <c r="M3678" s="32" t="s">
        <v/>
      </c>
      <c r="N3678" s="32" t="s">
        <v/>
      </c>
      <!--$VAR_NUOVA_CELLA_PREZZI$-->
    </row>
    <row r="3679" spans="1:16" ht="10.5" customHeight="1" thickTop="1" thickBot="1">
      <c r="B3679" s="32" t="s">
        <v/>
      </c>
      <c r="C3679" s="23" t="s">
        <v/>
      </c>
      <c r="D3679" s="23" t="s">
        <v>21344</v>
      </c>
      <c r="E3679" s="32">
        <v/>
      </c>
      <c r="F3679" s="33">
        <v/>
      </c>
      <c r="G3679" s="34">
        <v/>
      </c>
      <c r="H3679" s="35">
        <v/>
      </c>
      <c r="I3679" s="36">
        <f/>
        <v/>
      </c>
      <c r="J3679" s="32">
        <v/>
      </c>
      <c r="K3679" s="32">
        <f/>
        <v/>
      </c>
      <c r="L3679" s="32" t="s">
        <v/>
      </c>
      <c r="M3679" s="32" t="s">
        <v/>
      </c>
      <c r="N3679" s="32" t="s">
        <v/>
      </c>
      <!--$VAR_NUOVA_CELLA_PREZZI$-->
    </row>
    <row r="3680" spans="1:16" ht="10.5" customHeight="1" thickTop="1" thickBot="1">
      <c r="B3680" s="32" t="s">
        <v/>
      </c>
      <c r="C3680" s="23" t="s">
        <v/>
      </c>
      <c r="D3680" s="23" t="s">
        <v>21345</v>
      </c>
      <c r="E3680" s="32">
        <v>5.56</v>
      </c>
      <c r="F3680" s="33">
        <v>0.80</v>
      </c>
      <c r="G3680" s="34">
        <v/>
      </c>
      <c r="H3680" s="35">
        <v/>
      </c>
      <c r="I3680" s="36">
        <f>ROUND(PRODUCT(E3680:H3680,632.25),2)</f>
        <v>2812.25</v>
      </c>
      <c r="J3680" s="32">
        <v/>
      </c>
      <c r="K3680" s="32">
        <f/>
        <v/>
      </c>
      <c r="L3680" s="32" t="s">
        <v/>
      </c>
      <c r="M3680" s="32" t="s">
        <v/>
      </c>
      <c r="N3680" s="32" t="s">
        <v/>
      </c>
      <!--$VAR_NUOVA_CELLA_PREZZI$-->
    </row>
    <row r="3681" spans="1:16" ht="10.5" customHeight="1" thickTop="1" thickBot="1">
      <c r="B3681" s="32" t="s">
        <v/>
      </c>
      <c r="C3681" s="23" t="s">
        <v/>
      </c>
      <c r="D3681" s="32" t="s">
        <v/>
      </c>
      <c r="E3681" s="32">
        <v/>
      </c>
      <c r="F3681" s="33">
        <v/>
      </c>
      <c r="G3681" s="34">
        <v/>
      </c>
      <c r="H3681" s="35">
        <v/>
      </c>
      <c r="I3681" s="36">
        <f/>
        <v/>
      </c>
      <c r="J3681" s="32">
        <v/>
      </c>
      <c r="K3681" s="32">
        <f/>
        <v/>
      </c>
      <c r="L3681" s="32" t="s">
        <v/>
      </c>
      <c r="M3681" s="32" t="s">
        <v/>
      </c>
      <c r="N3681" s="32" t="s">
        <v>21352</v>
      </c>
      <!--$VAR_NUOVA_CELLA_PREZZI$-->
    </row>
    <row r="3682" spans="1:16" ht="10.5" customHeight="1" thickTop="1" thickBot="1">
      <c r="B3682" s="32" t="s">
        <v/>
      </c>
      <c r="C3682" s="23" t="s">
        <v/>
      </c>
      <c r="D3682" s="32" t="s">
        <v>21353</v>
      </c>
      <c r="E3682" s="32">
        <v/>
      </c>
      <c r="F3682" s="33">
        <v/>
      </c>
      <c r="G3682" s="34">
        <v/>
      </c>
      <c r="H3682" s="35">
        <v/>
      </c>
      <c r="I3682" s="36">
        <f>ROUND(SUM(I3679:I3681),2)</f>
        <v>2812.25</v>
      </c>
      <c r="J3682" s="32">
        <v>26.08</v>
      </c>
      <c r="K3682" s="32">
        <f>ROUND(PRODUCT(I3682:J3682),2)</f>
        <v>73343.48</v>
      </c>
      <c r="L3682" s="32" t="s">
        <v/>
      </c>
      <c r="M3682" s="32" t="s">
        <v/>
      </c>
      <c r="N3682" s="32" t="s">
        <v/>
      </c>
      <!--$VAR_NUOVA_CELLA_PREZZI$-->
    </row>
    <row r="3683" spans="1:16" ht="10.5" customHeight="1" thickTop="1" thickBot="1">
      <c r="B3683" s="32" t="s">
        <v/>
      </c>
      <c r="C3683" s="23" t="s">
        <v/>
      </c>
      <c r="D3683" s="32" t="s">
        <v>21359</v>
      </c>
      <c r="E3683" s="32">
        <v/>
      </c>
      <c r="F3683" s="33">
        <v/>
      </c>
      <c r="G3683" s="34">
        <v/>
      </c>
      <c r="H3683" s="35">
        <v/>
      </c>
      <c r="I3683" s="36">
        <f/>
        <v/>
      </c>
      <c r="J3683" s="32">
        <v/>
      </c>
      <c r="K3683" s="32">
        <f/>
        <v/>
      </c>
      <c r="L3683" s="32" t="s">
        <v/>
      </c>
      <c r="M3683" s="32" t="s">
        <v/>
      </c>
      <c r="N3683" s="32" t="s">
        <v/>
      </c>
      <!--$VAR_NUOVA_CELLA_PREZZI$-->
    </row>
    <row r="3684" spans="1:16" ht="71" customHeight="1" thickTop="1" thickBot="1">
      <c r="B3684" s="32" t="s">
        <v>21360</v>
      </c>
      <c r="C3684" s="23" t="s">
        <v>21361</v>
      </c>
      <c r="D3684" s="62" t="s">
        <v>21362</v>
      </c>
      <c r="E3684" s="32">
        <v/>
      </c>
      <c r="F3684" s="33">
        <v/>
      </c>
      <c r="G3684" s="34">
        <v/>
      </c>
      <c r="H3684" s="35">
        <v/>
      </c>
      <c r="I3684" s="36">
        <f/>
        <v/>
      </c>
      <c r="J3684" s="32">
        <v/>
      </c>
      <c r="K3684" s="32">
        <f/>
        <v/>
      </c>
      <c r="L3684" s="32" t="s">
        <v/>
      </c>
      <c r="M3684" s="32" t="s">
        <v/>
      </c>
      <c r="N3684" s="32" t="s">
        <v/>
      </c>
      <!--$VAR_NUOVA_CELLA_PREZZI$-->
    </row>
    <row r="3685" spans="1:16" ht="10.5" customHeight="1" thickTop="1" thickBot="1">
      <c r="B3685" s="32" t="s">
        <v/>
      </c>
      <c r="C3685" s="23" t="s">
        <v/>
      </c>
      <c r="D3685" s="23" t="s">
        <v>21363</v>
      </c>
      <c r="E3685" s="32">
        <v/>
      </c>
      <c r="F3685" s="33">
        <v/>
      </c>
      <c r="G3685" s="34">
        <v/>
      </c>
      <c r="H3685" s="35">
        <v/>
      </c>
      <c r="I3685" s="36">
        <f/>
        <v/>
      </c>
      <c r="J3685" s="32">
        <v/>
      </c>
      <c r="K3685" s="32">
        <f/>
        <v/>
      </c>
      <c r="L3685" s="32" t="s">
        <v/>
      </c>
      <c r="M3685" s="32" t="s">
        <v/>
      </c>
      <c r="N3685" s="32" t="s">
        <v/>
      </c>
      <!--$VAR_NUOVA_CELLA_PREZZI$-->
    </row>
    <row r="3686" spans="1:16" ht="10.5" customHeight="1" thickTop="1" thickBot="1">
      <c r="B3686" s="32" t="s">
        <v/>
      </c>
      <c r="C3686" s="23" t="s">
        <v/>
      </c>
      <c r="D3686" s="23" t="s">
        <v>21364</v>
      </c>
      <c r="E3686" s="32">
        <v/>
      </c>
      <c r="F3686" s="33">
        <v/>
      </c>
      <c r="G3686" s="34">
        <v/>
      </c>
      <c r="H3686" s="35">
        <v>0</v>
      </c>
      <c r="I3686" s="36">
        <f>ROUND(PRODUCT(E3686:H3686),2)</f>
        <v>0.00</v>
      </c>
      <c r="J3686" s="32">
        <v/>
      </c>
      <c r="K3686" s="32">
        <f/>
        <v/>
      </c>
      <c r="L3686" s="32" t="s">
        <v/>
      </c>
      <c r="M3686" s="32" t="s">
        <v/>
      </c>
      <c r="N3686" s="32" t="s">
        <v/>
      </c>
      <!--$VAR_NUOVA_CELLA_PREZZI$-->
    </row>
    <row r="3687" spans="1:16" ht="10.5" customHeight="1" thickTop="1" thickBot="1">
      <c r="B3687" s="32" t="s">
        <v/>
      </c>
      <c r="C3687" s="23" t="s">
        <v/>
      </c>
      <c r="D3687" s="23" t="s">
        <v>21371</v>
      </c>
      <c r="E3687" s="32">
        <v/>
      </c>
      <c r="F3687" s="33">
        <v/>
      </c>
      <c r="G3687" s="34">
        <v/>
      </c>
      <c r="H3687" s="35">
        <v>0</v>
      </c>
      <c r="I3687" s="36">
        <f>ROUND(PRODUCT(E3687:H3687),2)</f>
        <v>0.00</v>
      </c>
      <c r="J3687" s="32">
        <v/>
      </c>
      <c r="K3687" s="32">
        <f/>
        <v/>
      </c>
      <c r="L3687" s="32" t="s">
        <v/>
      </c>
      <c r="M3687" s="32" t="s">
        <v/>
      </c>
      <c r="N3687" s="32" t="s">
        <v/>
      </c>
      <!--$VAR_NUOVA_CELLA_PREZZI$-->
    </row>
    <row r="3688" spans="1:16" ht="10.5" customHeight="1" thickTop="1" thickBot="1">
      <c r="B3688" s="32" t="s">
        <v/>
      </c>
      <c r="C3688" s="23" t="s">
        <v/>
      </c>
      <c r="D3688" s="23" t="s">
        <v>21378</v>
      </c>
      <c r="E3688" s="32">
        <v/>
      </c>
      <c r="F3688" s="33">
        <v/>
      </c>
      <c r="G3688" s="34">
        <v/>
      </c>
      <c r="H3688" s="35">
        <v>0</v>
      </c>
      <c r="I3688" s="36">
        <f>ROUND(PRODUCT(E3688:H3688),2)</f>
        <v>0.00</v>
      </c>
      <c r="J3688" s="32">
        <v/>
      </c>
      <c r="K3688" s="32">
        <f/>
        <v/>
      </c>
      <c r="L3688" s="32" t="s">
        <v/>
      </c>
      <c r="M3688" s="32" t="s">
        <v/>
      </c>
      <c r="N3688" s="32" t="s">
        <v/>
      </c>
      <!--$VAR_NUOVA_CELLA_PREZZI$-->
    </row>
    <row r="3689" spans="1:16" ht="10.5" customHeight="1" thickTop="1" thickBot="1">
      <c r="B3689" s="32" t="s">
        <v/>
      </c>
      <c r="C3689" s="23" t="s">
        <v/>
      </c>
      <c r="D3689" s="23" t="s">
        <v>21385</v>
      </c>
      <c r="E3689" s="32">
        <v>26.00</v>
      </c>
      <c r="F3689" s="33">
        <v>2.56</v>
      </c>
      <c r="G3689" s="34">
        <v/>
      </c>
      <c r="H3689" s="35">
        <v>2.984</v>
      </c>
      <c r="I3689" s="36">
        <f>ROUND(PRODUCT(E3689:H3689),2)</f>
        <v>198.62</v>
      </c>
      <c r="J3689" s="32">
        <v/>
      </c>
      <c r="K3689" s="32">
        <f/>
        <v/>
      </c>
      <c r="L3689" s="32" t="s">
        <v/>
      </c>
      <c r="M3689" s="32" t="s">
        <v/>
      </c>
      <c r="N3689" s="32" t="s">
        <v/>
      </c>
      <!--$VAR_NUOVA_CELLA_PREZZI$-->
    </row>
    <row r="3690" spans="1:16" ht="10.5" customHeight="1" thickTop="1" thickBot="1">
      <c r="B3690" s="32" t="s">
        <v/>
      </c>
      <c r="C3690" s="23" t="s">
        <v/>
      </c>
      <c r="D3690" s="23" t="s">
        <v>21392</v>
      </c>
      <c r="E3690" s="32">
        <v>24.00</v>
      </c>
      <c r="F3690" s="33">
        <v>2.56</v>
      </c>
      <c r="G3690" s="34">
        <v/>
      </c>
      <c r="H3690" s="35">
        <v>2.984</v>
      </c>
      <c r="I3690" s="36">
        <f>ROUND(PRODUCT(E3690:H3690),2)</f>
        <v>183.34</v>
      </c>
      <c r="J3690" s="32">
        <v/>
      </c>
      <c r="K3690" s="32">
        <f/>
        <v/>
      </c>
      <c r="L3690" s="32" t="s">
        <v/>
      </c>
      <c r="M3690" s="32" t="s">
        <v/>
      </c>
      <c r="N3690" s="32" t="s">
        <v/>
      </c>
      <!--$VAR_NUOVA_CELLA_PREZZI$-->
    </row>
    <row r="3691" spans="1:16" ht="10.5" customHeight="1" thickTop="1" thickBot="1">
      <c r="B3691" s="32" t="s">
        <v/>
      </c>
      <c r="C3691" s="23" t="s">
        <v/>
      </c>
      <c r="D3691" s="23" t="s">
        <v>21399</v>
      </c>
      <c r="E3691" s="32">
        <v>50.00</v>
      </c>
      <c r="F3691" s="33">
        <v>1.80</v>
      </c>
      <c r="G3691" s="34">
        <v/>
      </c>
      <c r="H3691" s="35">
        <v>2.984</v>
      </c>
      <c r="I3691" s="36">
        <f>ROUND(PRODUCT(E3691:H3691),2)</f>
        <v>268.56</v>
      </c>
      <c r="J3691" s="32">
        <v/>
      </c>
      <c r="K3691" s="32">
        <f/>
        <v/>
      </c>
      <c r="L3691" s="32" t="s">
        <v/>
      </c>
      <c r="M3691" s="32" t="s">
        <v/>
      </c>
      <c r="N3691" s="32" t="s">
        <v/>
      </c>
      <!--$VAR_NUOVA_CELLA_PREZZI$-->
    </row>
    <row r="3692" spans="1:16" ht="10.5" customHeight="1" thickTop="1" thickBot="1">
      <c r="B3692" s="32" t="s">
        <v/>
      </c>
      <c r="C3692" s="23" t="s">
        <v/>
      </c>
      <c r="D3692" s="23" t="s">
        <v>21406</v>
      </c>
      <c r="E3692" s="32">
        <v/>
      </c>
      <c r="F3692" s="33">
        <v/>
      </c>
      <c r="G3692" s="34">
        <v/>
      </c>
      <c r="H3692" s="35">
        <v>0</v>
      </c>
      <c r="I3692" s="36">
        <f>ROUND(PRODUCT(E3692:H3692),2)</f>
        <v>0.00</v>
      </c>
      <c r="J3692" s="32">
        <v/>
      </c>
      <c r="K3692" s="32">
        <f/>
        <v/>
      </c>
      <c r="L3692" s="32" t="s">
        <v/>
      </c>
      <c r="M3692" s="32" t="s">
        <v/>
      </c>
      <c r="N3692" s="32" t="s">
        <v/>
      </c>
      <!--$VAR_NUOVA_CELLA_PREZZI$-->
    </row>
    <row r="3693" spans="1:16" ht="10.5" customHeight="1" thickTop="1" thickBot="1">
      <c r="B3693" s="32" t="s">
        <v/>
      </c>
      <c r="C3693" s="23" t="s">
        <v/>
      </c>
      <c r="D3693" s="23" t="s">
        <v>21413</v>
      </c>
      <c r="E3693" s="32">
        <v/>
      </c>
      <c r="F3693" s="33">
        <v/>
      </c>
      <c r="G3693" s="34">
        <v/>
      </c>
      <c r="H3693" s="35">
        <v>0</v>
      </c>
      <c r="I3693" s="36">
        <f>ROUND(PRODUCT(E3693:H3693),2)</f>
        <v>0.00</v>
      </c>
      <c r="J3693" s="32">
        <v/>
      </c>
      <c r="K3693" s="32">
        <f/>
        <v/>
      </c>
      <c r="L3693" s="32" t="s">
        <v/>
      </c>
      <c r="M3693" s="32" t="s">
        <v/>
      </c>
      <c r="N3693" s="32" t="s">
        <v/>
      </c>
      <!--$VAR_NUOVA_CELLA_PREZZI$-->
    </row>
    <row r="3694" spans="1:16" ht="10.5" customHeight="1" thickTop="1" thickBot="1">
      <c r="B3694" s="32" t="s">
        <v/>
      </c>
      <c r="C3694" s="23" t="s">
        <v/>
      </c>
      <c r="D3694" s="23" t="s">
        <v>21420</v>
      </c>
      <c r="E3694" s="32">
        <v>36.00</v>
      </c>
      <c r="F3694" s="33">
        <v>3.00</v>
      </c>
      <c r="G3694" s="34">
        <v/>
      </c>
      <c r="H3694" s="35">
        <v>1.578</v>
      </c>
      <c r="I3694" s="36">
        <f>ROUND(PRODUCT(E3694:H3694),2)</f>
        <v>170.42</v>
      </c>
      <c r="J3694" s="32">
        <v/>
      </c>
      <c r="K3694" s="32">
        <f/>
        <v/>
      </c>
      <c r="L3694" s="32" t="s">
        <v/>
      </c>
      <c r="M3694" s="32" t="s">
        <v/>
      </c>
      <c r="N3694" s="32" t="s">
        <v/>
      </c>
      <!--$VAR_NUOVA_CELLA_PREZZI$-->
    </row>
    <row r="3695" spans="1:16" ht="10.5" customHeight="1" thickTop="1" thickBot="1">
      <c r="B3695" s="32" t="s">
        <v/>
      </c>
      <c r="C3695" s="23" t="s">
        <v/>
      </c>
      <c r="D3695" s="23" t="s">
        <v>21427</v>
      </c>
      <c r="E3695" s="32">
        <v>30.00</v>
      </c>
      <c r="F3695" s="33">
        <v>3.70</v>
      </c>
      <c r="G3695" s="34">
        <v/>
      </c>
      <c r="H3695" s="35">
        <v>1.578</v>
      </c>
      <c r="I3695" s="36">
        <f>ROUND(PRODUCT(E3695:H3695),2)</f>
        <v>175.16</v>
      </c>
      <c r="J3695" s="32">
        <v/>
      </c>
      <c r="K3695" s="32">
        <f/>
        <v/>
      </c>
      <c r="L3695" s="32" t="s">
        <v/>
      </c>
      <c r="M3695" s="32" t="s">
        <v/>
      </c>
      <c r="N3695" s="32" t="s">
        <v/>
      </c>
      <!--$VAR_NUOVA_CELLA_PREZZI$-->
    </row>
    <row r="3696" spans="1:16" ht="10.5" customHeight="1" thickTop="1" thickBot="1">
      <c r="B3696" s="32" t="s">
        <v/>
      </c>
      <c r="C3696" s="23" t="s">
        <v/>
      </c>
      <c r="D3696" s="23" t="s">
        <v>21434</v>
      </c>
      <c r="E3696" s="32">
        <v>64.00</v>
      </c>
      <c r="F3696" s="33">
        <v>2.14</v>
      </c>
      <c r="G3696" s="34">
        <v/>
      </c>
      <c r="H3696" s="35">
        <v>1.578</v>
      </c>
      <c r="I3696" s="36">
        <f>ROUND(PRODUCT(E3696:H3696),2)</f>
        <v>216.12</v>
      </c>
      <c r="J3696" s="32">
        <v/>
      </c>
      <c r="K3696" s="32">
        <f/>
        <v/>
      </c>
      <c r="L3696" s="32" t="s">
        <v/>
      </c>
      <c r="M3696" s="32" t="s">
        <v/>
      </c>
      <c r="N3696" s="32" t="s">
        <v/>
      </c>
      <!--$VAR_NUOVA_CELLA_PREZZI$-->
    </row>
    <row r="3697" spans="1:16" ht="10.5" customHeight="1" thickTop="1" thickBot="1">
      <c r="B3697" s="32" t="s">
        <v/>
      </c>
      <c r="C3697" s="23" t="s">
        <v/>
      </c>
      <c r="D3697" s="23" t="s">
        <v>21441</v>
      </c>
      <c r="E3697" s="32">
        <v>20.00</v>
      </c>
      <c r="F3697" s="33">
        <v>6.45</v>
      </c>
      <c r="G3697" s="34">
        <v/>
      </c>
      <c r="H3697" s="35">
        <v>1.578</v>
      </c>
      <c r="I3697" s="36">
        <f>ROUND(PRODUCT(E3697:H3697),2)</f>
        <v>203.56</v>
      </c>
      <c r="J3697" s="32">
        <v/>
      </c>
      <c r="K3697" s="32">
        <f/>
        <v/>
      </c>
      <c r="L3697" s="32" t="s">
        <v/>
      </c>
      <c r="M3697" s="32" t="s">
        <v/>
      </c>
      <c r="N3697" s="32" t="s">
        <v/>
      </c>
      <!--$VAR_NUOVA_CELLA_PREZZI$-->
    </row>
    <row r="3698" spans="1:16" ht="10.5" customHeight="1" thickTop="1" thickBot="1">
      <c r="B3698" s="32" t="s">
        <v/>
      </c>
      <c r="C3698" s="23" t="s">
        <v/>
      </c>
      <c r="D3698" s="23" t="s">
        <v>21448</v>
      </c>
      <c r="E3698" s="32">
        <v/>
      </c>
      <c r="F3698" s="33">
        <v/>
      </c>
      <c r="G3698" s="34">
        <v/>
      </c>
      <c r="H3698" s="35">
        <v>0</v>
      </c>
      <c r="I3698" s="36">
        <f>ROUND(PRODUCT(E3698:H3698),2)</f>
        <v>0.00</v>
      </c>
      <c r="J3698" s="32">
        <v/>
      </c>
      <c r="K3698" s="32">
        <f/>
        <v/>
      </c>
      <c r="L3698" s="32" t="s">
        <v/>
      </c>
      <c r="M3698" s="32" t="s">
        <v/>
      </c>
      <c r="N3698" s="32" t="s">
        <v/>
      </c>
      <!--$VAR_NUOVA_CELLA_PREZZI$-->
    </row>
    <row r="3699" spans="1:16" ht="10.5" customHeight="1" thickTop="1" thickBot="1">
      <c r="B3699" s="32" t="s">
        <v/>
      </c>
      <c r="C3699" s="23" t="s">
        <v/>
      </c>
      <c r="D3699" s="23" t="s">
        <v>21455</v>
      </c>
      <c r="E3699" s="32">
        <v>10.00</v>
      </c>
      <c r="F3699" s="33">
        <v>2.86</v>
      </c>
      <c r="G3699" s="34">
        <v/>
      </c>
      <c r="H3699" s="35">
        <v>1.578</v>
      </c>
      <c r="I3699" s="36">
        <f>ROUND(PRODUCT(E3699:H3699),2)</f>
        <v>45.13</v>
      </c>
      <c r="J3699" s="32">
        <v/>
      </c>
      <c r="K3699" s="32">
        <f/>
        <v/>
      </c>
      <c r="L3699" s="32" t="s">
        <v/>
      </c>
      <c r="M3699" s="32" t="s">
        <v/>
      </c>
      <c r="N3699" s="32" t="s">
        <v/>
      </c>
      <!--$VAR_NUOVA_CELLA_PREZZI$-->
    </row>
    <row r="3700" spans="1:16" ht="10.5" customHeight="1" thickTop="1" thickBot="1">
      <c r="B3700" s="32" t="s">
        <v/>
      </c>
      <c r="C3700" s="23" t="s">
        <v/>
      </c>
      <c r="D3700" s="23" t="s">
        <v>21462</v>
      </c>
      <c r="E3700" s="32">
        <v>12.00</v>
      </c>
      <c r="F3700" s="33">
        <v>2.80</v>
      </c>
      <c r="G3700" s="34">
        <v/>
      </c>
      <c r="H3700" s="35">
        <v>1.578</v>
      </c>
      <c r="I3700" s="36">
        <f>ROUND(PRODUCT(E3700:H3700),2)</f>
        <v>53.02</v>
      </c>
      <c r="J3700" s="32">
        <v/>
      </c>
      <c r="K3700" s="32">
        <f/>
        <v/>
      </c>
      <c r="L3700" s="32" t="s">
        <v/>
      </c>
      <c r="M3700" s="32" t="s">
        <v/>
      </c>
      <c r="N3700" s="32" t="s">
        <v/>
      </c>
      <!--$VAR_NUOVA_CELLA_PREZZI$-->
    </row>
    <row r="3701" spans="1:16" ht="10.5" customHeight="1" thickTop="1" thickBot="1">
      <c r="B3701" s="32" t="s">
        <v/>
      </c>
      <c r="C3701" s="23" t="s">
        <v/>
      </c>
      <c r="D3701" s="32" t="s">
        <v/>
      </c>
      <c r="E3701" s="32">
        <v/>
      </c>
      <c r="F3701" s="33">
        <v/>
      </c>
      <c r="G3701" s="34">
        <v/>
      </c>
      <c r="H3701" s="35">
        <v/>
      </c>
      <c r="I3701" s="36">
        <f/>
        <v/>
      </c>
      <c r="J3701" s="32">
        <v/>
      </c>
      <c r="K3701" s="32">
        <f/>
        <v/>
      </c>
      <c r="L3701" s="32" t="s">
        <v/>
      </c>
      <c r="M3701" s="32" t="s">
        <v/>
      </c>
      <c r="N3701" s="32" t="s">
        <v>21469</v>
      </c>
      <!--$VAR_NUOVA_CELLA_PREZZI$-->
    </row>
    <row r="3702" spans="1:16" ht="10.5" customHeight="1" thickTop="1" thickBot="1">
      <c r="B3702" s="32" t="s">
        <v/>
      </c>
      <c r="C3702" s="23" t="s">
        <v/>
      </c>
      <c r="D3702" s="32" t="s">
        <v>21470</v>
      </c>
      <c r="E3702" s="32">
        <v/>
      </c>
      <c r="F3702" s="33">
        <v/>
      </c>
      <c r="G3702" s="34">
        <v/>
      </c>
      <c r="H3702" s="35">
        <v/>
      </c>
      <c r="I3702" s="36">
        <f>ROUND(SUM(I3685:I3701),2)</f>
        <v>1513.93</v>
      </c>
      <c r="J3702" s="32">
        <v>2.24</v>
      </c>
      <c r="K3702" s="32">
        <f>ROUND(PRODUCT(I3702:J3702),2)</f>
        <v>3391.20</v>
      </c>
      <c r="L3702" s="32" t="s">
        <v/>
      </c>
      <c r="M3702" s="32" t="s">
        <v/>
      </c>
      <c r="N3702" s="32" t="s">
        <v/>
      </c>
      <!--$VAR_NUOVA_CELLA_PREZZI$-->
    </row>
    <row r="3703" spans="1:16" ht="10.5" customHeight="1" thickTop="1" thickBot="1">
      <c r="B3703" s="32" t="s">
        <v/>
      </c>
      <c r="C3703" s="23" t="s">
        <v/>
      </c>
      <c r="D3703" s="32" t="s">
        <v>21476</v>
      </c>
      <c r="E3703" s="32">
        <v/>
      </c>
      <c r="F3703" s="33">
        <v/>
      </c>
      <c r="G3703" s="34">
        <v/>
      </c>
      <c r="H3703" s="35">
        <v/>
      </c>
      <c r="I3703" s="36">
        <f/>
        <v/>
      </c>
      <c r="J3703" s="32">
        <v/>
      </c>
      <c r="K3703" s="32">
        <f/>
        <v/>
      </c>
      <c r="L3703" s="32" t="s">
        <v/>
      </c>
      <c r="M3703" s="32" t="s">
        <v/>
      </c>
      <c r="N3703" s="32" t="s">
        <v/>
      </c>
      <!--$VAR_NUOVA_CELLA_PREZZI$-->
    </row>
    <row r="3704" spans="1:16" ht="66.5" customHeight="1" thickTop="1" thickBot="1">
      <c r="B3704" s="32" t="s">
        <v>21477</v>
      </c>
      <c r="C3704" s="23" t="s">
        <v>21478</v>
      </c>
      <c r="D3704" s="62" t="s">
        <v>21479</v>
      </c>
      <c r="E3704" s="32">
        <v/>
      </c>
      <c r="F3704" s="33">
        <v/>
      </c>
      <c r="G3704" s="34">
        <v/>
      </c>
      <c r="H3704" s="35">
        <v/>
      </c>
      <c r="I3704" s="36">
        <f/>
        <v/>
      </c>
      <c r="J3704" s="32">
        <v/>
      </c>
      <c r="K3704" s="32">
        <f/>
        <v/>
      </c>
      <c r="L3704" s="32" t="s">
        <v/>
      </c>
      <c r="M3704" s="32" t="s">
        <v/>
      </c>
      <c r="N3704" s="32" t="s">
        <v/>
      </c>
      <!--$VAR_NUOVA_CELLA_PREZZI$-->
    </row>
    <row r="3705" spans="1:16" ht="10.5" customHeight="1" thickTop="1" thickBot="1">
      <c r="B3705" s="32" t="s">
        <v/>
      </c>
      <c r="C3705" s="23" t="s">
        <v/>
      </c>
      <c r="D3705" s="23" t="s">
        <v>21480</v>
      </c>
      <c r="E3705" s="32">
        <v/>
      </c>
      <c r="F3705" s="33">
        <v/>
      </c>
      <c r="G3705" s="34">
        <v/>
      </c>
      <c r="H3705" s="35">
        <v/>
      </c>
      <c r="I3705" s="36">
        <f/>
        <v/>
      </c>
      <c r="J3705" s="32">
        <v/>
      </c>
      <c r="K3705" s="32">
        <f/>
        <v/>
      </c>
      <c r="L3705" s="32" t="s">
        <v/>
      </c>
      <c r="M3705" s="32" t="s">
        <v/>
      </c>
      <c r="N3705" s="32" t="s">
        <v/>
      </c>
      <!--$VAR_NUOVA_CELLA_PREZZI$-->
    </row>
    <row r="3706" spans="1:16" ht="10.5" customHeight="1" thickTop="1" thickBot="1">
      <c r="B3706" s="32" t="s">
        <v/>
      </c>
      <c r="C3706" s="23" t="s">
        <v/>
      </c>
      <c r="D3706" s="23" t="s">
        <v>21481</v>
      </c>
      <c r="E3706" s="32">
        <v/>
      </c>
      <c r="F3706" s="33">
        <v/>
      </c>
      <c r="G3706" s="34">
        <v/>
      </c>
      <c r="H3706" s="35">
        <v>0</v>
      </c>
      <c r="I3706" s="36">
        <f>ROUND(PRODUCT(E3706:H3706),2)</f>
        <v>0.00</v>
      </c>
      <c r="J3706" s="32">
        <v/>
      </c>
      <c r="K3706" s="32">
        <f/>
        <v/>
      </c>
      <c r="L3706" s="32" t="s">
        <v/>
      </c>
      <c r="M3706" s="32" t="s">
        <v/>
      </c>
      <c r="N3706" s="32" t="s">
        <v/>
      </c>
      <!--$VAR_NUOVA_CELLA_PREZZI$-->
    </row>
    <row r="3707" spans="1:16" ht="10.5" customHeight="1" thickTop="1" thickBot="1">
      <c r="B3707" s="32" t="s">
        <v/>
      </c>
      <c r="C3707" s="23" t="s">
        <v/>
      </c>
      <c r="D3707" s="23" t="s">
        <v>21488</v>
      </c>
      <c r="E3707" s="32">
        <v/>
      </c>
      <c r="F3707" s="33">
        <v/>
      </c>
      <c r="G3707" s="34">
        <v/>
      </c>
      <c r="H3707" s="35">
        <v>0</v>
      </c>
      <c r="I3707" s="36">
        <f>ROUND(PRODUCT(E3707:H3707),2)</f>
        <v>0.00</v>
      </c>
      <c r="J3707" s="32">
        <v/>
      </c>
      <c r="K3707" s="32">
        <f/>
        <v/>
      </c>
      <c r="L3707" s="32" t="s">
        <v/>
      </c>
      <c r="M3707" s="32" t="s">
        <v/>
      </c>
      <c r="N3707" s="32" t="s">
        <v/>
      </c>
      <!--$VAR_NUOVA_CELLA_PREZZI$-->
    </row>
    <row r="3708" spans="1:16" ht="10.5" customHeight="1" thickTop="1" thickBot="1">
      <c r="B3708" s="32" t="s">
        <v/>
      </c>
      <c r="C3708" s="23" t="s">
        <v/>
      </c>
      <c r="D3708" s="23" t="s">
        <v>21495</v>
      </c>
      <c r="E3708" s="32">
        <v/>
      </c>
      <c r="F3708" s="33">
        <v/>
      </c>
      <c r="G3708" s="34">
        <v/>
      </c>
      <c r="H3708" s="35">
        <v>0</v>
      </c>
      <c r="I3708" s="36">
        <f>ROUND(PRODUCT(E3708:H3708),2)</f>
        <v>0.00</v>
      </c>
      <c r="J3708" s="32">
        <v/>
      </c>
      <c r="K3708" s="32">
        <f/>
        <v/>
      </c>
      <c r="L3708" s="32" t="s">
        <v/>
      </c>
      <c r="M3708" s="32" t="s">
        <v/>
      </c>
      <c r="N3708" s="32" t="s">
        <v/>
      </c>
      <!--$VAR_NUOVA_CELLA_PREZZI$-->
    </row>
    <row r="3709" spans="1:16" ht="10.5" customHeight="1" thickTop="1" thickBot="1">
      <c r="B3709" s="32" t="s">
        <v/>
      </c>
      <c r="C3709" s="23" t="s">
        <v/>
      </c>
      <c r="D3709" s="23" t="s">
        <v>21502</v>
      </c>
      <c r="E3709" s="32">
        <v>29.00</v>
      </c>
      <c r="F3709" s="33">
        <v>1.00</v>
      </c>
      <c r="G3709" s="34">
        <v/>
      </c>
      <c r="H3709" s="35">
        <v>2.466</v>
      </c>
      <c r="I3709" s="36">
        <f>ROUND(PRODUCT(E3709:H3709),2)</f>
        <v>71.51</v>
      </c>
      <c r="J3709" s="32">
        <v/>
      </c>
      <c r="K3709" s="32">
        <f/>
        <v/>
      </c>
      <c r="L3709" s="32" t="s">
        <v/>
      </c>
      <c r="M3709" s="32" t="s">
        <v/>
      </c>
      <c r="N3709" s="32" t="s">
        <v/>
      </c>
      <!--$VAR_NUOVA_CELLA_PREZZI$-->
    </row>
    <row r="3710" spans="1:16" ht="10.5" customHeight="1" thickTop="1" thickBot="1">
      <c r="B3710" s="32" t="s">
        <v/>
      </c>
      <c r="C3710" s="23" t="s">
        <v/>
      </c>
      <c r="D3710" s="23" t="s">
        <v>21509</v>
      </c>
      <c r="E3710" s="32">
        <v>11.00</v>
      </c>
      <c r="F3710" s="33">
        <v>0.50</v>
      </c>
      <c r="G3710" s="34">
        <v/>
      </c>
      <c r="H3710" s="35">
        <v>2.466</v>
      </c>
      <c r="I3710" s="36">
        <f>ROUND(PRODUCT(E3710:H3710),2)</f>
        <v>13.56</v>
      </c>
      <c r="J3710" s="32">
        <v/>
      </c>
      <c r="K3710" s="32">
        <f/>
        <v/>
      </c>
      <c r="L3710" s="32" t="s">
        <v/>
      </c>
      <c r="M3710" s="32" t="s">
        <v/>
      </c>
      <c r="N3710" s="32" t="s">
        <v/>
      </c>
      <!--$VAR_NUOVA_CELLA_PREZZI$-->
    </row>
    <row r="3711" spans="1:16" ht="10.5" customHeight="1" thickTop="1" thickBot="1">
      <c r="B3711" s="32" t="s">
        <v/>
      </c>
      <c r="C3711" s="23" t="s">
        <v/>
      </c>
      <c r="D3711" s="23" t="s">
        <v>21516</v>
      </c>
      <c r="E3711" s="32">
        <v>25.00</v>
      </c>
      <c r="F3711" s="33">
        <v>1.00</v>
      </c>
      <c r="G3711" s="34">
        <v/>
      </c>
      <c r="H3711" s="35">
        <v>2.466</v>
      </c>
      <c r="I3711" s="36">
        <f>ROUND(PRODUCT(E3711:H3711),2)</f>
        <v>61.65</v>
      </c>
      <c r="J3711" s="32">
        <v/>
      </c>
      <c r="K3711" s="32">
        <f/>
        <v/>
      </c>
      <c r="L3711" s="32" t="s">
        <v/>
      </c>
      <c r="M3711" s="32" t="s">
        <v/>
      </c>
      <c r="N3711" s="32" t="s">
        <v/>
      </c>
      <!--$VAR_NUOVA_CELLA_PREZZI$-->
    </row>
    <row r="3712" spans="1:16" ht="10.5" customHeight="1" thickTop="1" thickBot="1">
      <c r="B3712" s="32" t="s">
        <v/>
      </c>
      <c r="C3712" s="23" t="s">
        <v/>
      </c>
      <c r="D3712" s="23" t="s">
        <v>21523</v>
      </c>
      <c r="E3712" s="32">
        <v>11.00</v>
      </c>
      <c r="F3712" s="33">
        <v>0.50</v>
      </c>
      <c r="G3712" s="34">
        <v/>
      </c>
      <c r="H3712" s="35">
        <v>2.466</v>
      </c>
      <c r="I3712" s="36">
        <f>ROUND(PRODUCT(E3712:H3712),2)</f>
        <v>13.56</v>
      </c>
      <c r="J3712" s="32">
        <v/>
      </c>
      <c r="K3712" s="32">
        <f/>
        <v/>
      </c>
      <c r="L3712" s="32" t="s">
        <v/>
      </c>
      <c r="M3712" s="32" t="s">
        <v/>
      </c>
      <c r="N3712" s="32" t="s">
        <v/>
      </c>
      <!--$VAR_NUOVA_CELLA_PREZZI$-->
    </row>
    <row r="3713" spans="1:16" ht="10.5" customHeight="1" thickTop="1" thickBot="1">
      <c r="B3713" s="32" t="s">
        <v/>
      </c>
      <c r="C3713" s="23" t="s">
        <v/>
      </c>
      <c r="D3713" s="23" t="s">
        <v>21530</v>
      </c>
      <c r="E3713" s="32">
        <v/>
      </c>
      <c r="F3713" s="33">
        <v/>
      </c>
      <c r="G3713" s="34">
        <v/>
      </c>
      <c r="H3713" s="35">
        <v>0</v>
      </c>
      <c r="I3713" s="36">
        <f>ROUND(PRODUCT(E3713:H3713),2)</f>
        <v>0.00</v>
      </c>
      <c r="J3713" s="32">
        <v/>
      </c>
      <c r="K3713" s="32">
        <f/>
        <v/>
      </c>
      <c r="L3713" s="32" t="s">
        <v/>
      </c>
      <c r="M3713" s="32" t="s">
        <v/>
      </c>
      <c r="N3713" s="32" t="s">
        <v/>
      </c>
      <!--$VAR_NUOVA_CELLA_PREZZI$-->
    </row>
    <row r="3714" spans="1:16" ht="10.5" customHeight="1" thickTop="1" thickBot="1">
      <c r="B3714" s="32" t="s">
        <v/>
      </c>
      <c r="C3714" s="23" t="s">
        <v/>
      </c>
      <c r="D3714" s="23" t="s">
        <v>21537</v>
      </c>
      <c r="E3714" s="32">
        <v>48.00</v>
      </c>
      <c r="F3714" s="33">
        <v>1.35</v>
      </c>
      <c r="G3714" s="34">
        <v/>
      </c>
      <c r="H3714" s="35">
        <v>2.466</v>
      </c>
      <c r="I3714" s="36">
        <f>ROUND(PRODUCT(E3714:H3714),2)</f>
        <v>159.80</v>
      </c>
      <c r="J3714" s="32">
        <v/>
      </c>
      <c r="K3714" s="32">
        <f/>
        <v/>
      </c>
      <c r="L3714" s="32" t="s">
        <v/>
      </c>
      <c r="M3714" s="32" t="s">
        <v/>
      </c>
      <c r="N3714" s="32" t="s">
        <v/>
      </c>
      <!--$VAR_NUOVA_CELLA_PREZZI$-->
    </row>
    <row r="3715" spans="1:16" ht="10.5" customHeight="1" thickTop="1" thickBot="1">
      <c r="B3715" s="32" t="s">
        <v/>
      </c>
      <c r="C3715" s="23" t="s">
        <v/>
      </c>
      <c r="D3715" s="23" t="s">
        <v>21544</v>
      </c>
      <c r="E3715" s="32">
        <v>34.00</v>
      </c>
      <c r="F3715" s="33">
        <v>1.35</v>
      </c>
      <c r="G3715" s="34">
        <v/>
      </c>
      <c r="H3715" s="35">
        <v>2.466</v>
      </c>
      <c r="I3715" s="36">
        <f>ROUND(PRODUCT(E3715:H3715),2)</f>
        <v>113.19</v>
      </c>
      <c r="J3715" s="32">
        <v/>
      </c>
      <c r="K3715" s="32">
        <f/>
        <v/>
      </c>
      <c r="L3715" s="32" t="s">
        <v/>
      </c>
      <c r="M3715" s="32" t="s">
        <v/>
      </c>
      <c r="N3715" s="32" t="s">
        <v/>
      </c>
      <!--$VAR_NUOVA_CELLA_PREZZI$-->
    </row>
    <row r="3716" spans="1:16" ht="10.5" customHeight="1" thickTop="1" thickBot="1">
      <c r="B3716" s="32" t="s">
        <v/>
      </c>
      <c r="C3716" s="23" t="s">
        <v/>
      </c>
      <c r="D3716" s="23" t="s">
        <v>21551</v>
      </c>
      <c r="E3716" s="32">
        <v>48.00</v>
      </c>
      <c r="F3716" s="33">
        <v>1.35</v>
      </c>
      <c r="G3716" s="34">
        <v/>
      </c>
      <c r="H3716" s="35">
        <v>2.466</v>
      </c>
      <c r="I3716" s="36">
        <f>ROUND(PRODUCT(E3716:H3716),2)</f>
        <v>159.80</v>
      </c>
      <c r="J3716" s="32">
        <v/>
      </c>
      <c r="K3716" s="32">
        <f/>
        <v/>
      </c>
      <c r="L3716" s="32" t="s">
        <v/>
      </c>
      <c r="M3716" s="32" t="s">
        <v/>
      </c>
      <c r="N3716" s="32" t="s">
        <v/>
      </c>
      <!--$VAR_NUOVA_CELLA_PREZZI$-->
    </row>
    <row r="3717" spans="1:16" ht="10.5" customHeight="1" thickTop="1" thickBot="1">
      <c r="B3717" s="32" t="s">
        <v/>
      </c>
      <c r="C3717" s="23" t="s">
        <v/>
      </c>
      <c r="D3717" s="23" t="s">
        <v>21558</v>
      </c>
      <c r="E3717" s="32">
        <v>86.00</v>
      </c>
      <c r="F3717" s="33">
        <v>1.35</v>
      </c>
      <c r="G3717" s="34">
        <v/>
      </c>
      <c r="H3717" s="35">
        <v>2.466</v>
      </c>
      <c r="I3717" s="36">
        <f>ROUND(PRODUCT(E3717:H3717),2)</f>
        <v>286.30</v>
      </c>
      <c r="J3717" s="32">
        <v/>
      </c>
      <c r="K3717" s="32">
        <f/>
        <v/>
      </c>
      <c r="L3717" s="32" t="s">
        <v/>
      </c>
      <c r="M3717" s="32" t="s">
        <v/>
      </c>
      <c r="N3717" s="32" t="s">
        <v/>
      </c>
      <!--$VAR_NUOVA_CELLA_PREZZI$-->
    </row>
    <row r="3718" spans="1:16" ht="10.5" customHeight="1" thickTop="1" thickBot="1">
      <c r="B3718" s="32" t="s">
        <v/>
      </c>
      <c r="C3718" s="23" t="s">
        <v/>
      </c>
      <c r="D3718" s="23" t="s">
        <v>21565</v>
      </c>
      <c r="E3718" s="32">
        <v>25.00</v>
      </c>
      <c r="F3718" s="33">
        <v>1.35</v>
      </c>
      <c r="G3718" s="34">
        <v/>
      </c>
      <c r="H3718" s="35">
        <v>2.466</v>
      </c>
      <c r="I3718" s="36">
        <f>ROUND(PRODUCT(E3718:H3718),2)</f>
        <v>83.23</v>
      </c>
      <c r="J3718" s="32">
        <v/>
      </c>
      <c r="K3718" s="32">
        <f/>
        <v/>
      </c>
      <c r="L3718" s="32" t="s">
        <v/>
      </c>
      <c r="M3718" s="32" t="s">
        <v/>
      </c>
      <c r="N3718" s="32" t="s">
        <v/>
      </c>
      <!--$VAR_NUOVA_CELLA_PREZZI$-->
    </row>
    <row r="3719" spans="1:16" ht="10.5" customHeight="1" thickTop="1" thickBot="1">
      <c r="B3719" s="32" t="s">
        <v/>
      </c>
      <c r="C3719" s="23" t="s">
        <v/>
      </c>
      <c r="D3719" s="23" t="s">
        <v>21572</v>
      </c>
      <c r="E3719" s="32">
        <v>16.00</v>
      </c>
      <c r="F3719" s="33">
        <v>1.35</v>
      </c>
      <c r="G3719" s="34">
        <v/>
      </c>
      <c r="H3719" s="35">
        <v>2.466</v>
      </c>
      <c r="I3719" s="36">
        <f>ROUND(PRODUCT(E3719:H3719),2)</f>
        <v>53.27</v>
      </c>
      <c r="J3719" s="32">
        <v/>
      </c>
      <c r="K3719" s="32">
        <f/>
        <v/>
      </c>
      <c r="L3719" s="32" t="s">
        <v/>
      </c>
      <c r="M3719" s="32" t="s">
        <v/>
      </c>
      <c r="N3719" s="32" t="s">
        <v/>
      </c>
      <!--$VAR_NUOVA_CELLA_PREZZI$-->
    </row>
    <row r="3720" spans="1:16" ht="10.5" customHeight="1" thickTop="1" thickBot="1">
      <c r="B3720" s="32" t="s">
        <v/>
      </c>
      <c r="C3720" s="23" t="s">
        <v/>
      </c>
      <c r="D3720" s="23" t="s">
        <v>21579</v>
      </c>
      <c r="E3720" s="32">
        <v>45.00</v>
      </c>
      <c r="F3720" s="33">
        <v>1.35</v>
      </c>
      <c r="G3720" s="34">
        <v/>
      </c>
      <c r="H3720" s="35">
        <v>2.466</v>
      </c>
      <c r="I3720" s="36">
        <f>ROUND(PRODUCT(E3720:H3720),2)</f>
        <v>149.81</v>
      </c>
      <c r="J3720" s="32">
        <v/>
      </c>
      <c r="K3720" s="32">
        <f/>
        <v/>
      </c>
      <c r="L3720" s="32" t="s">
        <v/>
      </c>
      <c r="M3720" s="32" t="s">
        <v/>
      </c>
      <c r="N3720" s="32" t="s">
        <v/>
      </c>
      <!--$VAR_NUOVA_CELLA_PREZZI$-->
    </row>
    <row r="3721" spans="1:16" ht="10.5" customHeight="1" thickTop="1" thickBot="1">
      <c r="B3721" s="32" t="s">
        <v/>
      </c>
      <c r="C3721" s="23" t="s">
        <v/>
      </c>
      <c r="D3721" s="23" t="s">
        <v>21586</v>
      </c>
      <c r="E3721" s="32">
        <v>148.00</v>
      </c>
      <c r="F3721" s="33">
        <v>1.35</v>
      </c>
      <c r="G3721" s="34">
        <v/>
      </c>
      <c r="H3721" s="35">
        <v>2.466</v>
      </c>
      <c r="I3721" s="36">
        <f>ROUND(PRODUCT(E3721:H3721),2)</f>
        <v>492.71</v>
      </c>
      <c r="J3721" s="32">
        <v/>
      </c>
      <c r="K3721" s="32">
        <f/>
        <v/>
      </c>
      <c r="L3721" s="32" t="s">
        <v/>
      </c>
      <c r="M3721" s="32" t="s">
        <v/>
      </c>
      <c r="N3721" s="32" t="s">
        <v/>
      </c>
      <!--$VAR_NUOVA_CELLA_PREZZI$-->
    </row>
    <row r="3722" spans="1:16" ht="10.5" customHeight="1" thickTop="1" thickBot="1">
      <c r="B3722" s="32" t="s">
        <v/>
      </c>
      <c r="C3722" s="23" t="s">
        <v/>
      </c>
      <c r="D3722" s="23" t="s">
        <v>21593</v>
      </c>
      <c r="E3722" s="32">
        <v>95.00</v>
      </c>
      <c r="F3722" s="33">
        <v>1.35</v>
      </c>
      <c r="G3722" s="34">
        <v/>
      </c>
      <c r="H3722" s="35">
        <v>2.466</v>
      </c>
      <c r="I3722" s="36">
        <f>ROUND(PRODUCT(E3722:H3722),2)</f>
        <v>316.26</v>
      </c>
      <c r="J3722" s="32">
        <v/>
      </c>
      <c r="K3722" s="32">
        <f/>
        <v/>
      </c>
      <c r="L3722" s="32" t="s">
        <v/>
      </c>
      <c r="M3722" s="32" t="s">
        <v/>
      </c>
      <c r="N3722" s="32" t="s">
        <v/>
      </c>
      <!--$VAR_NUOVA_CELLA_PREZZI$-->
    </row>
    <row r="3723" spans="1:16" ht="10.5" customHeight="1" thickTop="1" thickBot="1">
      <c r="B3723" s="32" t="s">
        <v/>
      </c>
      <c r="C3723" s="23" t="s">
        <v/>
      </c>
      <c r="D3723" s="23" t="s">
        <v>21600</v>
      </c>
      <c r="E3723" s="32">
        <v>15.00</v>
      </c>
      <c r="F3723" s="33">
        <v>1.35</v>
      </c>
      <c r="G3723" s="34">
        <v/>
      </c>
      <c r="H3723" s="35">
        <v>2.466</v>
      </c>
      <c r="I3723" s="36">
        <f>ROUND(PRODUCT(E3723:H3723),2)</f>
        <v>49.94</v>
      </c>
      <c r="J3723" s="32">
        <v/>
      </c>
      <c r="K3723" s="32">
        <f/>
        <v/>
      </c>
      <c r="L3723" s="32" t="s">
        <v/>
      </c>
      <c r="M3723" s="32" t="s">
        <v/>
      </c>
      <c r="N3723" s="32" t="s">
        <v/>
      </c>
      <!--$VAR_NUOVA_CELLA_PREZZI$-->
    </row>
    <row r="3724" spans="1:16" ht="10.5" customHeight="1" thickTop="1" thickBot="1">
      <c r="B3724" s="32" t="s">
        <v/>
      </c>
      <c r="C3724" s="23" t="s">
        <v/>
      </c>
      <c r="D3724" s="23" t="s">
        <v>21607</v>
      </c>
      <c r="E3724" s="32">
        <v>44.00</v>
      </c>
      <c r="F3724" s="33">
        <v>1.35</v>
      </c>
      <c r="G3724" s="34">
        <v/>
      </c>
      <c r="H3724" s="35">
        <v>2.466</v>
      </c>
      <c r="I3724" s="36">
        <f>ROUND(PRODUCT(E3724:H3724),2)</f>
        <v>146.48</v>
      </c>
      <c r="J3724" s="32">
        <v/>
      </c>
      <c r="K3724" s="32">
        <f/>
        <v/>
      </c>
      <c r="L3724" s="32" t="s">
        <v/>
      </c>
      <c r="M3724" s="32" t="s">
        <v/>
      </c>
      <c r="N3724" s="32" t="s">
        <v/>
      </c>
      <!--$VAR_NUOVA_CELLA_PREZZI$-->
    </row>
    <row r="3725" spans="1:16" ht="10.5" customHeight="1" thickTop="1" thickBot="1">
      <c r="B3725" s="32" t="s">
        <v/>
      </c>
      <c r="C3725" s="23" t="s">
        <v/>
      </c>
      <c r="D3725" s="23" t="s">
        <v>21614</v>
      </c>
      <c r="E3725" s="32">
        <v>130.00</v>
      </c>
      <c r="F3725" s="33">
        <v>1.35</v>
      </c>
      <c r="G3725" s="34">
        <v/>
      </c>
      <c r="H3725" s="35">
        <v>2.466</v>
      </c>
      <c r="I3725" s="36">
        <f>ROUND(PRODUCT(E3725:H3725),2)</f>
        <v>432.78</v>
      </c>
      <c r="J3725" s="32">
        <v/>
      </c>
      <c r="K3725" s="32">
        <f/>
        <v/>
      </c>
      <c r="L3725" s="32" t="s">
        <v/>
      </c>
      <c r="M3725" s="32" t="s">
        <v/>
      </c>
      <c r="N3725" s="32" t="s">
        <v/>
      </c>
      <!--$VAR_NUOVA_CELLA_PREZZI$-->
    </row>
    <row r="3726" spans="1:16" ht="10.5" customHeight="1" thickTop="1" thickBot="1">
      <c r="B3726" s="32" t="s">
        <v/>
      </c>
      <c r="C3726" s="23" t="s">
        <v/>
      </c>
      <c r="D3726" s="23" t="s">
        <v>21621</v>
      </c>
      <c r="E3726" s="32">
        <v>74.00</v>
      </c>
      <c r="F3726" s="33">
        <v>1.35</v>
      </c>
      <c r="G3726" s="34">
        <v/>
      </c>
      <c r="H3726" s="35">
        <v>2.466</v>
      </c>
      <c r="I3726" s="36">
        <f>ROUND(PRODUCT(E3726:H3726),2)</f>
        <v>246.35</v>
      </c>
      <c r="J3726" s="32">
        <v/>
      </c>
      <c r="K3726" s="32">
        <f/>
        <v/>
      </c>
      <c r="L3726" s="32" t="s">
        <v/>
      </c>
      <c r="M3726" s="32" t="s">
        <v/>
      </c>
      <c r="N3726" s="32" t="s">
        <v/>
      </c>
      <!--$VAR_NUOVA_CELLA_PREZZI$-->
    </row>
    <row r="3727" spans="1:16" ht="10.5" customHeight="1" thickTop="1" thickBot="1">
      <c r="B3727" s="32" t="s">
        <v/>
      </c>
      <c r="C3727" s="23" t="s">
        <v/>
      </c>
      <c r="D3727" s="32" t="s">
        <v/>
      </c>
      <c r="E3727" s="32">
        <v/>
      </c>
      <c r="F3727" s="33">
        <v/>
      </c>
      <c r="G3727" s="34">
        <v/>
      </c>
      <c r="H3727" s="35">
        <v/>
      </c>
      <c r="I3727" s="36">
        <f/>
        <v/>
      </c>
      <c r="J3727" s="32">
        <v/>
      </c>
      <c r="K3727" s="32">
        <f/>
        <v/>
      </c>
      <c r="L3727" s="32" t="s">
        <v/>
      </c>
      <c r="M3727" s="32" t="s">
        <v/>
      </c>
      <c r="N3727" s="32" t="s">
        <v>21628</v>
      </c>
      <!--$VAR_NUOVA_CELLA_PREZZI$-->
    </row>
    <row r="3728" spans="1:16" ht="10.5" customHeight="1" thickTop="1" thickBot="1">
      <c r="B3728" s="32" t="s">
        <v/>
      </c>
      <c r="C3728" s="23" t="s">
        <v/>
      </c>
      <c r="D3728" s="32" t="s">
        <v>21629</v>
      </c>
      <c r="E3728" s="32">
        <v/>
      </c>
      <c r="F3728" s="33">
        <v/>
      </c>
      <c r="G3728" s="34">
        <v/>
      </c>
      <c r="H3728" s="35">
        <v/>
      </c>
      <c r="I3728" s="36">
        <f>ROUND(SUM(I3705:I3727),2)</f>
        <v>2850.20</v>
      </c>
      <c r="J3728" s="32">
        <v>2.84</v>
      </c>
      <c r="K3728" s="32">
        <f>ROUND(PRODUCT(I3728:J3728),2)</f>
        <v>8094.57</v>
      </c>
      <c r="L3728" s="32" t="s">
        <v/>
      </c>
      <c r="M3728" s="32" t="s">
        <v/>
      </c>
      <c r="N3728" s="32" t="s">
        <v/>
      </c>
      <!--$VAR_NUOVA_CELLA_PREZZI$-->
    </row>
    <row r="3729" spans="1:16" ht="10.5" customHeight="1" thickTop="1" thickBot="1">
      <c r="B3729" s="32" t="s">
        <v/>
      </c>
      <c r="C3729" s="23" t="s">
        <v/>
      </c>
      <c r="D3729" s="32" t="s">
        <v>21635</v>
      </c>
      <c r="E3729" s="32">
        <v/>
      </c>
      <c r="F3729" s="33">
        <v/>
      </c>
      <c r="G3729" s="34">
        <v/>
      </c>
      <c r="H3729" s="35">
        <v/>
      </c>
      <c r="I3729" s="36">
        <f/>
        <v/>
      </c>
      <c r="J3729" s="32">
        <v/>
      </c>
      <c r="K3729" s="32">
        <f/>
        <v/>
      </c>
      <c r="L3729" s="32" t="s">
        <v/>
      </c>
      <c r="M3729" s="32" t="s">
        <v/>
      </c>
      <c r="N3729" s="32" t="s">
        <v/>
      </c>
      <!--$VAR_NUOVA_CELLA_PREZZI$-->
    </row>
    <row r="3730" spans="1:16" ht="153" customHeight="1" thickTop="1" thickBot="1">
      <c r="B3730" s="32" t="s">
        <v>21636</v>
      </c>
      <c r="C3730" s="23" t="s">
        <v>21637</v>
      </c>
      <c r="D3730" s="62" t="s">
        <v>21638</v>
      </c>
      <c r="E3730" s="32">
        <v/>
      </c>
      <c r="F3730" s="33">
        <v/>
      </c>
      <c r="G3730" s="34">
        <v/>
      </c>
      <c r="H3730" s="35">
        <v/>
      </c>
      <c r="I3730" s="36">
        <f/>
        <v/>
      </c>
      <c r="J3730" s="32">
        <v/>
      </c>
      <c r="K3730" s="32">
        <f/>
        <v/>
      </c>
      <c r="L3730" s="32" t="s">
        <v/>
      </c>
      <c r="M3730" s="32" t="s">
        <v/>
      </c>
      <c r="N3730" s="32" t="s">
        <v/>
      </c>
      <!--$VAR_NUOVA_CELLA_PREZZI$-->
    </row>
    <row r="3731" spans="1:16" ht="10.5" customHeight="1" thickTop="1" thickBot="1">
      <c r="B3731" s="32" t="s">
        <v/>
      </c>
      <c r="C3731" s="23" t="s">
        <v/>
      </c>
      <c r="D3731" s="23" t="s">
        <v>21639</v>
      </c>
      <c r="E3731" s="32">
        <v/>
      </c>
      <c r="F3731" s="33">
        <v/>
      </c>
      <c r="G3731" s="34">
        <v/>
      </c>
      <c r="H3731" s="35">
        <v/>
      </c>
      <c r="I3731" s="36">
        <f/>
        <v/>
      </c>
      <c r="J3731" s="32">
        <v/>
      </c>
      <c r="K3731" s="32">
        <f/>
        <v/>
      </c>
      <c r="L3731" s="32" t="s">
        <v/>
      </c>
      <c r="M3731" s="32" t="s">
        <v/>
      </c>
      <c r="N3731" s="32" t="s">
        <v/>
      </c>
      <!--$VAR_NUOVA_CELLA_PREZZI$-->
    </row>
    <row r="3732" spans="1:16" ht="10.5" customHeight="1" thickTop="1" thickBot="1">
      <c r="B3732" s="32" t="s">
        <v/>
      </c>
      <c r="C3732" s="23" t="s">
        <v/>
      </c>
      <c r="D3732" s="23" t="s">
        <v>21640</v>
      </c>
      <c r="E3732" s="32">
        <v/>
      </c>
      <c r="F3732" s="33">
        <v/>
      </c>
      <c r="G3732" s="34">
        <v/>
      </c>
      <c r="H3732" s="35">
        <v/>
      </c>
      <c r="I3732" s="36">
        <f>ROUND(PRODUCT(E3732:H3732,312.20),2)</f>
        <v>312.20</v>
      </c>
      <c r="J3732" s="32">
        <v/>
      </c>
      <c r="K3732" s="32">
        <f/>
        <v/>
      </c>
      <c r="L3732" s="32" t="s">
        <v/>
      </c>
      <c r="M3732" s="32" t="s">
        <v/>
      </c>
      <c r="N3732" s="32" t="s">
        <v/>
      </c>
      <!--$VAR_NUOVA_CELLA_PREZZI$-->
    </row>
    <row r="3733" spans="1:16" ht="10.5" customHeight="1" thickTop="1" thickBot="1">
      <c r="B3733" s="32" t="s">
        <v/>
      </c>
      <c r="C3733" s="23" t="s">
        <v/>
      </c>
      <c r="D3733" s="32" t="s">
        <v/>
      </c>
      <c r="E3733" s="32">
        <v/>
      </c>
      <c r="F3733" s="33">
        <v/>
      </c>
      <c r="G3733" s="34">
        <v/>
      </c>
      <c r="H3733" s="35">
        <v/>
      </c>
      <c r="I3733" s="36">
        <f/>
        <v/>
      </c>
      <c r="J3733" s="32">
        <v/>
      </c>
      <c r="K3733" s="32">
        <f/>
        <v/>
      </c>
      <c r="L3733" s="32" t="s">
        <v/>
      </c>
      <c r="M3733" s="32" t="s">
        <v/>
      </c>
      <c r="N3733" s="32" t="s">
        <v>21647</v>
      </c>
      <!--$VAR_NUOVA_CELLA_PREZZI$-->
    </row>
    <row r="3734" spans="1:16" ht="10.5" customHeight="1" thickTop="1" thickBot="1">
      <c r="B3734" s="32" t="s">
        <v/>
      </c>
      <c r="C3734" s="23" t="s">
        <v/>
      </c>
      <c r="D3734" s="32" t="s">
        <v>21648</v>
      </c>
      <c r="E3734" s="32">
        <v/>
      </c>
      <c r="F3734" s="33">
        <v/>
      </c>
      <c r="G3734" s="34">
        <v/>
      </c>
      <c r="H3734" s="35">
        <v/>
      </c>
      <c r="I3734" s="36">
        <f>ROUND(SUM(I3731:I3733),2)</f>
        <v>312.20</v>
      </c>
      <c r="J3734" s="32">
        <v>34.80</v>
      </c>
      <c r="K3734" s="32">
        <f>ROUND(PRODUCT(I3734:J3734),2)</f>
        <v>10864.56</v>
      </c>
      <c r="L3734" s="32" t="s">
        <v/>
      </c>
      <c r="M3734" s="32" t="s">
        <v/>
      </c>
      <c r="N3734" s="32" t="s">
        <v/>
      </c>
      <!--$VAR_NUOVA_CELLA_PREZZI$-->
    </row>
    <row r="3735" spans="1:16" ht="10.5" customHeight="1" thickTop="1" thickBot="1">
      <c r="B3735" s="32" t="s">
        <v/>
      </c>
      <c r="C3735" s="23" t="s">
        <v/>
      </c>
      <c r="D3735" s="32" t="s">
        <v>21654</v>
      </c>
      <c r="E3735" s="32">
        <v/>
      </c>
      <c r="F3735" s="33">
        <v/>
      </c>
      <c r="G3735" s="34">
        <v/>
      </c>
      <c r="H3735" s="35">
        <v/>
      </c>
      <c r="I3735" s="36">
        <f/>
        <v/>
      </c>
      <c r="J3735" s="32">
        <v/>
      </c>
      <c r="K3735" s="32">
        <f/>
        <v/>
      </c>
      <c r="L3735" s="32" t="s">
        <v/>
      </c>
      <c r="M3735" s="32" t="s">
        <v/>
      </c>
      <c r="N3735" s="32" t="s">
        <v/>
      </c>
      <!--$VAR_NUOVA_CELLA_PREZZI$-->
    </row>
    <row r="3736" spans="1:16" ht="215" customHeight="1" thickTop="1" thickBot="1">
      <c r="B3736" s="32" t="s">
        <v>21655</v>
      </c>
      <c r="C3736" s="23" t="s">
        <v>21656</v>
      </c>
      <c r="D3736" s="62" t="s">
        <v>21657</v>
      </c>
      <c r="E3736" s="32">
        <v/>
      </c>
      <c r="F3736" s="33">
        <v/>
      </c>
      <c r="G3736" s="34">
        <v/>
      </c>
      <c r="H3736" s="35">
        <v/>
      </c>
      <c r="I3736" s="36">
        <f/>
        <v/>
      </c>
      <c r="J3736" s="32">
        <v/>
      </c>
      <c r="K3736" s="32">
        <f/>
        <v/>
      </c>
      <c r="L3736" s="32" t="s">
        <v/>
      </c>
      <c r="M3736" s="32" t="s">
        <v/>
      </c>
      <c r="N3736" s="32" t="s">
        <v/>
      </c>
      <!--$VAR_NUOVA_CELLA_PREZZI$-->
    </row>
    <row r="3737" spans="1:16" ht="10.5" customHeight="1" thickTop="1" thickBot="1">
      <c r="B3737" s="32" t="s">
        <v/>
      </c>
      <c r="C3737" s="23" t="s">
        <v/>
      </c>
      <c r="D3737" s="23" t="s">
        <v>21658</v>
      </c>
      <c r="E3737" s="32">
        <v/>
      </c>
      <c r="F3737" s="33">
        <v/>
      </c>
      <c r="G3737" s="34">
        <v/>
      </c>
      <c r="H3737" s="35">
        <v/>
      </c>
      <c r="I3737" s="36">
        <f/>
        <v/>
      </c>
      <c r="J3737" s="32">
        <v/>
      </c>
      <c r="K3737" s="32">
        <f/>
        <v/>
      </c>
      <c r="L3737" s="32" t="s">
        <v/>
      </c>
      <c r="M3737" s="32" t="s">
        <v/>
      </c>
      <c r="N3737" s="32" t="s">
        <v/>
      </c>
      <!--$VAR_NUOVA_CELLA_PREZZI$-->
    </row>
    <row r="3738" spans="1:16" ht="10.5" customHeight="1" thickTop="1" thickBot="1">
      <c r="B3738" s="32" t="s">
        <v/>
      </c>
      <c r="C3738" s="23" t="s">
        <v/>
      </c>
      <c r="D3738" s="23" t="s">
        <v>21659</v>
      </c>
      <c r="E3738" s="32">
        <v/>
      </c>
      <c r="F3738" s="33">
        <v/>
      </c>
      <c r="G3738" s="34">
        <v/>
      </c>
      <c r="H3738" s="35">
        <v>0</v>
      </c>
      <c r="I3738" s="36">
        <f>ROUND(PRODUCT(E3738:H3738),2)</f>
        <v>0.00</v>
      </c>
      <c r="J3738" s="32">
        <v/>
      </c>
      <c r="K3738" s="32">
        <f/>
        <v/>
      </c>
      <c r="L3738" s="32" t="s">
        <v/>
      </c>
      <c r="M3738" s="32" t="s">
        <v/>
      </c>
      <c r="N3738" s="32" t="s">
        <v/>
      </c>
      <!--$VAR_NUOVA_CELLA_PREZZI$-->
    </row>
    <row r="3739" spans="1:16" ht="10.5" customHeight="1" thickTop="1" thickBot="1">
      <c r="B3739" s="32" t="s">
        <v/>
      </c>
      <c r="C3739" s="23" t="s">
        <v/>
      </c>
      <c r="D3739" s="23" t="s">
        <v>21666</v>
      </c>
      <c r="E3739" s="32">
        <v>8.00</v>
      </c>
      <c r="F3739" s="33">
        <v>3.83</v>
      </c>
      <c r="G3739" s="34">
        <v/>
      </c>
      <c r="H3739" s="35">
        <v/>
      </c>
      <c r="I3739" s="36">
        <f>ROUND(PRODUCT(E3739:H3739),2)</f>
        <v>30.64</v>
      </c>
      <c r="J3739" s="32">
        <v/>
      </c>
      <c r="K3739" s="32">
        <f/>
        <v/>
      </c>
      <c r="L3739" s="32" t="s">
        <v/>
      </c>
      <c r="M3739" s="32" t="s">
        <v/>
      </c>
      <c r="N3739" s="32" t="s">
        <v/>
      </c>
      <!--$VAR_NUOVA_CELLA_PREZZI$-->
    </row>
    <row r="3740" spans="1:16" ht="10.5" customHeight="1" thickTop="1" thickBot="1">
      <c r="B3740" s="32" t="s">
        <v/>
      </c>
      <c r="C3740" s="23" t="s">
        <v/>
      </c>
      <c r="D3740" s="32" t="s">
        <v/>
      </c>
      <c r="E3740" s="32">
        <v/>
      </c>
      <c r="F3740" s="33">
        <v/>
      </c>
      <c r="G3740" s="34">
        <v/>
      </c>
      <c r="H3740" s="35">
        <v/>
      </c>
      <c r="I3740" s="36">
        <f/>
        <v/>
      </c>
      <c r="J3740" s="32">
        <v/>
      </c>
      <c r="K3740" s="32">
        <f/>
        <v/>
      </c>
      <c r="L3740" s="32" t="s">
        <v/>
      </c>
      <c r="M3740" s="32" t="s">
        <v/>
      </c>
      <c r="N3740" s="32" t="s">
        <v>21673</v>
      </c>
      <!--$VAR_NUOVA_CELLA_PREZZI$-->
    </row>
    <row r="3741" spans="1:16" ht="10.5" customHeight="1" thickTop="1" thickBot="1">
      <c r="B3741" s="32" t="s">
        <v/>
      </c>
      <c r="C3741" s="23" t="s">
        <v/>
      </c>
      <c r="D3741" s="32" t="s">
        <v>21674</v>
      </c>
      <c r="E3741" s="32">
        <v/>
      </c>
      <c r="F3741" s="33">
        <v/>
      </c>
      <c r="G3741" s="34">
        <v/>
      </c>
      <c r="H3741" s="35">
        <v/>
      </c>
      <c r="I3741" s="36">
        <f>ROUND(SUM(I3737:I3740),2)</f>
        <v>30.64</v>
      </c>
      <c r="J3741" s="32">
        <v>796.86</v>
      </c>
      <c r="K3741" s="32">
        <f>ROUND(PRODUCT(I3741:J3741),2)</f>
        <v>24415.79</v>
      </c>
      <c r="L3741" s="32" t="s">
        <v/>
      </c>
      <c r="M3741" s="32" t="s">
        <v/>
      </c>
      <c r="N3741" s="32" t="s">
        <v/>
      </c>
      <!--$VAR_NUOVA_CELLA_PREZZI$-->
    </row>
    <row r="3742" spans="1:16" ht="10.5" customHeight="1" thickTop="1" thickBot="1">
      <c r="B3742" s="32" t="s">
        <v/>
      </c>
      <c r="C3742" s="23" t="s">
        <v/>
      </c>
      <c r="D3742" s="32" t="s">
        <v>21680</v>
      </c>
      <c r="E3742" s="32">
        <v/>
      </c>
      <c r="F3742" s="33">
        <v/>
      </c>
      <c r="G3742" s="34">
        <v/>
      </c>
      <c r="H3742" s="35">
        <v/>
      </c>
      <c r="I3742" s="36">
        <f/>
        <v/>
      </c>
      <c r="J3742" s="32">
        <v/>
      </c>
      <c r="K3742" s="32">
        <f/>
        <v/>
      </c>
      <c r="L3742" s="32" t="s">
        <v/>
      </c>
      <c r="M3742" s="32" t="s">
        <v/>
      </c>
      <c r="N3742" s="32" t="s">
        <v/>
      </c>
      <!--$VAR_NUOVA_CELLA_PREZZI$-->
    </row>
    <row r="3743" spans="1:16" ht="184.666666666667" customHeight="1" thickTop="1" thickBot="1">
      <c r="B3743" s="32" t="s">
        <v>21681</v>
      </c>
      <c r="C3743" s="23" t="s">
        <v>21682</v>
      </c>
      <c r="D3743" s="62" t="s">
        <v>21683</v>
      </c>
      <c r="E3743" s="32">
        <v/>
      </c>
      <c r="F3743" s="33">
        <v/>
      </c>
      <c r="G3743" s="34">
        <v/>
      </c>
      <c r="H3743" s="35">
        <v/>
      </c>
      <c r="I3743" s="36">
        <f/>
        <v/>
      </c>
      <c r="J3743" s="32">
        <v/>
      </c>
      <c r="K3743" s="32">
        <f/>
        <v/>
      </c>
      <c r="L3743" s="32" t="s">
        <v/>
      </c>
      <c r="M3743" s="32" t="s">
        <v/>
      </c>
      <c r="N3743" s="32" t="s">
        <v/>
      </c>
      <!--$VAR_NUOVA_CELLA_PREZZI$-->
    </row>
    <row r="3744" spans="1:16" ht="10.5" customHeight="1" thickTop="1" thickBot="1">
      <c r="B3744" s="32" t="s">
        <v/>
      </c>
      <c r="C3744" s="23" t="s">
        <v/>
      </c>
      <c r="D3744" s="23" t="s">
        <v>21684</v>
      </c>
      <c r="E3744" s="32">
        <v/>
      </c>
      <c r="F3744" s="33">
        <v/>
      </c>
      <c r="G3744" s="34">
        <v/>
      </c>
      <c r="H3744" s="35">
        <v/>
      </c>
      <c r="I3744" s="36">
        <f/>
        <v/>
      </c>
      <c r="J3744" s="32">
        <v/>
      </c>
      <c r="K3744" s="32">
        <f/>
        <v/>
      </c>
      <c r="L3744" s="32" t="s">
        <v/>
      </c>
      <c r="M3744" s="32" t="s">
        <v/>
      </c>
      <c r="N3744" s="32" t="s">
        <v/>
      </c>
      <!--$VAR_NUOVA_CELLA_PREZZI$-->
    </row>
    <row r="3745" spans="1:16" ht="10.5" customHeight="1" thickTop="1" thickBot="1">
      <c r="B3745" s="32" t="s">
        <v/>
      </c>
      <c r="C3745" s="23" t="s">
        <v/>
      </c>
      <c r="D3745" s="23" t="s">
        <v>21685</v>
      </c>
      <c r="E3745" s="32">
        <v/>
      </c>
      <c r="F3745" s="33">
        <v/>
      </c>
      <c r="G3745" s="34">
        <v/>
      </c>
      <c r="H3745" s="35">
        <v>0</v>
      </c>
      <c r="I3745" s="36">
        <f>ROUND(PRODUCT(E3745:H3745),2)</f>
        <v>0.00</v>
      </c>
      <c r="J3745" s="32">
        <v/>
      </c>
      <c r="K3745" s="32">
        <f/>
        <v/>
      </c>
      <c r="L3745" s="32" t="s">
        <v/>
      </c>
      <c r="M3745" s="32" t="s">
        <v/>
      </c>
      <c r="N3745" s="32" t="s">
        <v/>
      </c>
      <!--$VAR_NUOVA_CELLA_PREZZI$-->
    </row>
    <row r="3746" spans="1:16" ht="10.5" customHeight="1" thickTop="1" thickBot="1">
      <c r="B3746" s="32" t="s">
        <v/>
      </c>
      <c r="C3746" s="23" t="s">
        <v/>
      </c>
      <c r="D3746" s="23" t="s">
        <v>21692</v>
      </c>
      <c r="E3746" s="32">
        <v/>
      </c>
      <c r="F3746" s="33">
        <v/>
      </c>
      <c r="G3746" s="34">
        <v/>
      </c>
      <c r="H3746" s="35">
        <v>0</v>
      </c>
      <c r="I3746" s="36">
        <f>ROUND(PRODUCT(E3746:H3746),2)</f>
        <v>0.00</v>
      </c>
      <c r="J3746" s="32">
        <v/>
      </c>
      <c r="K3746" s="32">
        <f/>
        <v/>
      </c>
      <c r="L3746" s="32" t="s">
        <v/>
      </c>
      <c r="M3746" s="32" t="s">
        <v/>
      </c>
      <c r="N3746" s="32" t="s">
        <v/>
      </c>
      <!--$VAR_NUOVA_CELLA_PREZZI$-->
    </row>
    <row r="3747" spans="1:16" ht="10.5" customHeight="1" thickTop="1" thickBot="1">
      <c r="B3747" s="32" t="s">
        <v/>
      </c>
      <c r="C3747" s="23" t="s">
        <v/>
      </c>
      <c r="D3747" s="23" t="s">
        <v>21699</v>
      </c>
      <c r="E3747" s="32">
        <v>3.00</v>
      </c>
      <c r="F3747" s="33">
        <v>5.58</v>
      </c>
      <c r="G3747" s="34">
        <v/>
      </c>
      <c r="H3747" s="35">
        <v/>
      </c>
      <c r="I3747" s="36">
        <f>ROUND(PRODUCT(E3747:H3747),2)</f>
        <v>16.74</v>
      </c>
      <c r="J3747" s="32">
        <v/>
      </c>
      <c r="K3747" s="32">
        <f/>
        <v/>
      </c>
      <c r="L3747" s="32" t="s">
        <v/>
      </c>
      <c r="M3747" s="32" t="s">
        <v/>
      </c>
      <c r="N3747" s="32" t="s">
        <v/>
      </c>
      <!--$VAR_NUOVA_CELLA_PREZZI$-->
    </row>
    <row r="3748" spans="1:16" ht="10.5" customHeight="1" thickTop="1" thickBot="1">
      <c r="B3748" s="32" t="s">
        <v/>
      </c>
      <c r="C3748" s="23" t="s">
        <v/>
      </c>
      <c r="D3748" s="23" t="s">
        <v>21706</v>
      </c>
      <c r="E3748" s="32">
        <v/>
      </c>
      <c r="F3748" s="33">
        <v>5.16</v>
      </c>
      <c r="G3748" s="34">
        <v/>
      </c>
      <c r="H3748" s="35">
        <v/>
      </c>
      <c r="I3748" s="36">
        <f>ROUND(PRODUCT(E3748:H3748),2)</f>
        <v>5.16</v>
      </c>
      <c r="J3748" s="32">
        <v/>
      </c>
      <c r="K3748" s="32">
        <f/>
        <v/>
      </c>
      <c r="L3748" s="32" t="s">
        <v/>
      </c>
      <c r="M3748" s="32" t="s">
        <v/>
      </c>
      <c r="N3748" s="32" t="s">
        <v/>
      </c>
      <!--$VAR_NUOVA_CELLA_PREZZI$-->
    </row>
    <row r="3749" spans="1:16" ht="10.5" customHeight="1" thickTop="1" thickBot="1">
      <c r="B3749" s="32" t="s">
        <v/>
      </c>
      <c r="C3749" s="23" t="s">
        <v/>
      </c>
      <c r="D3749" s="23" t="s">
        <v>21713</v>
      </c>
      <c r="E3749" s="32">
        <v>3.00</v>
      </c>
      <c r="F3749" s="33">
        <v>4.59</v>
      </c>
      <c r="G3749" s="34">
        <v/>
      </c>
      <c r="H3749" s="35">
        <v/>
      </c>
      <c r="I3749" s="36">
        <f>ROUND(PRODUCT(E3749:H3749),2)</f>
        <v>13.77</v>
      </c>
      <c r="J3749" s="32">
        <v/>
      </c>
      <c r="K3749" s="32">
        <f/>
        <v/>
      </c>
      <c r="L3749" s="32" t="s">
        <v/>
      </c>
      <c r="M3749" s="32" t="s">
        <v/>
      </c>
      <c r="N3749" s="32" t="s">
        <v/>
      </c>
      <!--$VAR_NUOVA_CELLA_PREZZI$-->
    </row>
    <row r="3750" spans="1:16" ht="10.5" customHeight="1" thickTop="1" thickBot="1">
      <c r="B3750" s="32" t="s">
        <v/>
      </c>
      <c r="C3750" s="23" t="s">
        <v/>
      </c>
      <c r="D3750" s="23" t="s">
        <v>21720</v>
      </c>
      <c r="E3750" s="32">
        <v>2.00</v>
      </c>
      <c r="F3750" s="33">
        <v>3.11</v>
      </c>
      <c r="G3750" s="34">
        <v/>
      </c>
      <c r="H3750" s="35">
        <v/>
      </c>
      <c r="I3750" s="36">
        <f>ROUND(PRODUCT(E3750:H3750),2)</f>
        <v>6.22</v>
      </c>
      <c r="J3750" s="32">
        <v/>
      </c>
      <c r="K3750" s="32">
        <f/>
        <v/>
      </c>
      <c r="L3750" s="32" t="s">
        <v/>
      </c>
      <c r="M3750" s="32" t="s">
        <v/>
      </c>
      <c r="N3750" s="32" t="s">
        <v/>
      </c>
      <!--$VAR_NUOVA_CELLA_PREZZI$-->
    </row>
    <row r="3751" spans="1:16" ht="10.5" customHeight="1" thickTop="1" thickBot="1">
      <c r="B3751" s="32" t="s">
        <v/>
      </c>
      <c r="C3751" s="23" t="s">
        <v/>
      </c>
      <c r="D3751" s="23" t="s">
        <v>21727</v>
      </c>
      <c r="E3751" s="32">
        <v>2.00</v>
      </c>
      <c r="F3751" s="33">
        <v>5.71</v>
      </c>
      <c r="G3751" s="34">
        <v/>
      </c>
      <c r="H3751" s="35">
        <v/>
      </c>
      <c r="I3751" s="36">
        <f>ROUND(PRODUCT(E3751:H3751),2)</f>
        <v>11.42</v>
      </c>
      <c r="J3751" s="32">
        <v/>
      </c>
      <c r="K3751" s="32">
        <f/>
        <v/>
      </c>
      <c r="L3751" s="32" t="s">
        <v/>
      </c>
      <c r="M3751" s="32" t="s">
        <v/>
      </c>
      <c r="N3751" s="32" t="s">
        <v/>
      </c>
      <!--$VAR_NUOVA_CELLA_PREZZI$-->
    </row>
    <row r="3752" spans="1:16" ht="10.5" customHeight="1" thickTop="1" thickBot="1">
      <c r="B3752" s="32" t="s">
        <v/>
      </c>
      <c r="C3752" s="23" t="s">
        <v/>
      </c>
      <c r="D3752" s="23" t="s">
        <v>21734</v>
      </c>
      <c r="E3752" s="32">
        <v/>
      </c>
      <c r="F3752" s="33">
        <v/>
      </c>
      <c r="G3752" s="34">
        <v/>
      </c>
      <c r="H3752" s="35">
        <v>0</v>
      </c>
      <c r="I3752" s="36">
        <f>ROUND(PRODUCT(E3752:H3752),2)</f>
        <v>0.00</v>
      </c>
      <c r="J3752" s="32">
        <v/>
      </c>
      <c r="K3752" s="32">
        <f/>
        <v/>
      </c>
      <c r="L3752" s="32" t="s">
        <v/>
      </c>
      <c r="M3752" s="32" t="s">
        <v/>
      </c>
      <c r="N3752" s="32" t="s">
        <v/>
      </c>
      <!--$VAR_NUOVA_CELLA_PREZZI$-->
    </row>
    <row r="3753" spans="1:16" ht="10.5" customHeight="1" thickTop="1" thickBot="1">
      <c r="B3753" s="32" t="s">
        <v/>
      </c>
      <c r="C3753" s="23" t="s">
        <v/>
      </c>
      <c r="D3753" s="23" t="s">
        <v>21741</v>
      </c>
      <c r="E3753" s="32">
        <v/>
      </c>
      <c r="F3753" s="33">
        <v>3.66</v>
      </c>
      <c r="G3753" s="34">
        <v/>
      </c>
      <c r="H3753" s="35">
        <v/>
      </c>
      <c r="I3753" s="36">
        <f>ROUND(PRODUCT(E3753:H3753),2)</f>
        <v>3.66</v>
      </c>
      <c r="J3753" s="32">
        <v/>
      </c>
      <c r="K3753" s="32">
        <f/>
        <v/>
      </c>
      <c r="L3753" s="32" t="s">
        <v/>
      </c>
      <c r="M3753" s="32" t="s">
        <v/>
      </c>
      <c r="N3753" s="32" t="s">
        <v/>
      </c>
      <!--$VAR_NUOVA_CELLA_PREZZI$-->
    </row>
    <row r="3754" spans="1:16" ht="10.5" customHeight="1" thickTop="1" thickBot="1">
      <c r="B3754" s="32" t="s">
        <v/>
      </c>
      <c r="C3754" s="23" t="s">
        <v/>
      </c>
      <c r="D3754" s="23" t="s">
        <v>21748</v>
      </c>
      <c r="E3754" s="32">
        <v/>
      </c>
      <c r="F3754" s="33">
        <v>1.43</v>
      </c>
      <c r="G3754" s="34">
        <v/>
      </c>
      <c r="H3754" s="35">
        <v/>
      </c>
      <c r="I3754" s="36">
        <f>ROUND(PRODUCT(E3754:H3754),2)</f>
        <v>1.43</v>
      </c>
      <c r="J3754" s="32">
        <v/>
      </c>
      <c r="K3754" s="32">
        <f/>
        <v/>
      </c>
      <c r="L3754" s="32" t="s">
        <v/>
      </c>
      <c r="M3754" s="32" t="s">
        <v/>
      </c>
      <c r="N3754" s="32" t="s">
        <v/>
      </c>
      <!--$VAR_NUOVA_CELLA_PREZZI$-->
    </row>
    <row r="3755" spans="1:16" ht="10.5" customHeight="1" thickTop="1" thickBot="1">
      <c r="B3755" s="32" t="s">
        <v/>
      </c>
      <c r="C3755" s="23" t="s">
        <v/>
      </c>
      <c r="D3755" s="23" t="s">
        <v>21755</v>
      </c>
      <c r="E3755" s="32">
        <v/>
      </c>
      <c r="F3755" s="33">
        <v>3.74</v>
      </c>
      <c r="G3755" s="34">
        <v/>
      </c>
      <c r="H3755" s="35">
        <v/>
      </c>
      <c r="I3755" s="36">
        <f>ROUND(PRODUCT(E3755:H3755),2)</f>
        <v>3.74</v>
      </c>
      <c r="J3755" s="32">
        <v/>
      </c>
      <c r="K3755" s="32">
        <f/>
        <v/>
      </c>
      <c r="L3755" s="32" t="s">
        <v/>
      </c>
      <c r="M3755" s="32" t="s">
        <v/>
      </c>
      <c r="N3755" s="32" t="s">
        <v/>
      </c>
      <!--$VAR_NUOVA_CELLA_PREZZI$-->
    </row>
    <row r="3756" spans="1:16" ht="10.5" customHeight="1" thickTop="1" thickBot="1">
      <c r="B3756" s="32" t="s">
        <v/>
      </c>
      <c r="C3756" s="23" t="s">
        <v/>
      </c>
      <c r="D3756" s="23" t="s">
        <v>21762</v>
      </c>
      <c r="E3756" s="32">
        <v/>
      </c>
      <c r="F3756" s="33">
        <v/>
      </c>
      <c r="G3756" s="34">
        <v/>
      </c>
      <c r="H3756" s="35">
        <v>0</v>
      </c>
      <c r="I3756" s="36">
        <f>ROUND(PRODUCT(E3756:H3756),2)</f>
        <v>0.00</v>
      </c>
      <c r="J3756" s="32">
        <v/>
      </c>
      <c r="K3756" s="32">
        <f/>
        <v/>
      </c>
      <c r="L3756" s="32" t="s">
        <v/>
      </c>
      <c r="M3756" s="32" t="s">
        <v/>
      </c>
      <c r="N3756" s="32" t="s">
        <v/>
      </c>
      <!--$VAR_NUOVA_CELLA_PREZZI$-->
    </row>
    <row r="3757" spans="1:16" ht="10.5" customHeight="1" thickTop="1" thickBot="1">
      <c r="B3757" s="32" t="s">
        <v/>
      </c>
      <c r="C3757" s="23" t="s">
        <v/>
      </c>
      <c r="D3757" s="23" t="s">
        <v>21769</v>
      </c>
      <c r="E3757" s="32">
        <v>2.00</v>
      </c>
      <c r="F3757" s="33">
        <v>4.36</v>
      </c>
      <c r="G3757" s="34">
        <v/>
      </c>
      <c r="H3757" s="35">
        <v/>
      </c>
      <c r="I3757" s="36">
        <f>ROUND(PRODUCT(E3757:H3757),2)</f>
        <v>8.72</v>
      </c>
      <c r="J3757" s="32">
        <v/>
      </c>
      <c r="K3757" s="32">
        <f/>
        <v/>
      </c>
      <c r="L3757" s="32" t="s">
        <v/>
      </c>
      <c r="M3757" s="32" t="s">
        <v/>
      </c>
      <c r="N3757" s="32" t="s">
        <v/>
      </c>
      <!--$VAR_NUOVA_CELLA_PREZZI$-->
    </row>
    <row r="3758" spans="1:16" ht="10.5" customHeight="1" thickTop="1" thickBot="1">
      <c r="B3758" s="32" t="s">
        <v/>
      </c>
      <c r="C3758" s="23" t="s">
        <v/>
      </c>
      <c r="D3758" s="23" t="s">
        <v>21776</v>
      </c>
      <c r="E3758" s="32">
        <v>3.00</v>
      </c>
      <c r="F3758" s="33">
        <v>5.61</v>
      </c>
      <c r="G3758" s="34">
        <v/>
      </c>
      <c r="H3758" s="35">
        <v/>
      </c>
      <c r="I3758" s="36">
        <f>ROUND(PRODUCT(E3758:H3758),2)</f>
        <v>16.83</v>
      </c>
      <c r="J3758" s="32">
        <v/>
      </c>
      <c r="K3758" s="32">
        <f/>
        <v/>
      </c>
      <c r="L3758" s="32" t="s">
        <v/>
      </c>
      <c r="M3758" s="32" t="s">
        <v/>
      </c>
      <c r="N3758" s="32" t="s">
        <v/>
      </c>
      <!--$VAR_NUOVA_CELLA_PREZZI$-->
    </row>
    <row r="3759" spans="1:16" ht="10.5" customHeight="1" thickTop="1" thickBot="1">
      <c r="B3759" s="32" t="s">
        <v/>
      </c>
      <c r="C3759" s="23" t="s">
        <v/>
      </c>
      <c r="D3759" s="23" t="s">
        <v>21783</v>
      </c>
      <c r="E3759" s="32">
        <v>2.00</v>
      </c>
      <c r="F3759" s="33">
        <v>4.83</v>
      </c>
      <c r="G3759" s="34">
        <v/>
      </c>
      <c r="H3759" s="35">
        <v/>
      </c>
      <c r="I3759" s="36">
        <f>ROUND(PRODUCT(E3759:H3759),2)</f>
        <v>9.66</v>
      </c>
      <c r="J3759" s="32">
        <v/>
      </c>
      <c r="K3759" s="32">
        <f/>
        <v/>
      </c>
      <c r="L3759" s="32" t="s">
        <v/>
      </c>
      <c r="M3759" s="32" t="s">
        <v/>
      </c>
      <c r="N3759" s="32" t="s">
        <v/>
      </c>
      <!--$VAR_NUOVA_CELLA_PREZZI$-->
    </row>
    <row r="3760" spans="1:16" ht="10.5" customHeight="1" thickTop="1" thickBot="1">
      <c r="B3760" s="32" t="s">
        <v/>
      </c>
      <c r="C3760" s="23" t="s">
        <v/>
      </c>
      <c r="D3760" s="23" t="s">
        <v>21790</v>
      </c>
      <c r="E3760" s="32">
        <v>2.00</v>
      </c>
      <c r="F3760" s="33">
        <v>4.63</v>
      </c>
      <c r="G3760" s="34">
        <v/>
      </c>
      <c r="H3760" s="35">
        <v/>
      </c>
      <c r="I3760" s="36">
        <f>ROUND(PRODUCT(E3760:H3760),2)</f>
        <v>9.26</v>
      </c>
      <c r="J3760" s="32">
        <v/>
      </c>
      <c r="K3760" s="32">
        <f/>
        <v/>
      </c>
      <c r="L3760" s="32" t="s">
        <v/>
      </c>
      <c r="M3760" s="32" t="s">
        <v/>
      </c>
      <c r="N3760" s="32" t="s">
        <v/>
      </c>
      <!--$VAR_NUOVA_CELLA_PREZZI$-->
    </row>
    <row r="3761" spans="1:16" ht="10.5" customHeight="1" thickTop="1" thickBot="1">
      <c r="B3761" s="32" t="s">
        <v/>
      </c>
      <c r="C3761" s="23" t="s">
        <v/>
      </c>
      <c r="D3761" s="23" t="s">
        <v>21797</v>
      </c>
      <c r="E3761" s="32">
        <v>2.00</v>
      </c>
      <c r="F3761" s="33">
        <v>5.88</v>
      </c>
      <c r="G3761" s="34">
        <v/>
      </c>
      <c r="H3761" s="35">
        <v/>
      </c>
      <c r="I3761" s="36">
        <f>ROUND(PRODUCT(E3761:H3761),2)</f>
        <v>11.76</v>
      </c>
      <c r="J3761" s="32">
        <v/>
      </c>
      <c r="K3761" s="32">
        <f/>
        <v/>
      </c>
      <c r="L3761" s="32" t="s">
        <v/>
      </c>
      <c r="M3761" s="32" t="s">
        <v/>
      </c>
      <c r="N3761" s="32" t="s">
        <v/>
      </c>
      <!--$VAR_NUOVA_CELLA_PREZZI$-->
    </row>
    <row r="3762" spans="1:16" ht="10.5" customHeight="1" thickTop="1" thickBot="1">
      <c r="B3762" s="32" t="s">
        <v/>
      </c>
      <c r="C3762" s="23" t="s">
        <v/>
      </c>
      <c r="D3762" s="32" t="s">
        <v/>
      </c>
      <c r="E3762" s="32">
        <v/>
      </c>
      <c r="F3762" s="33">
        <v/>
      </c>
      <c r="G3762" s="34">
        <v/>
      </c>
      <c r="H3762" s="35">
        <v/>
      </c>
      <c r="I3762" s="36">
        <f/>
        <v/>
      </c>
      <c r="J3762" s="32">
        <v/>
      </c>
      <c r="K3762" s="32">
        <f/>
        <v/>
      </c>
      <c r="L3762" s="32" t="s">
        <v/>
      </c>
      <c r="M3762" s="32" t="s">
        <v/>
      </c>
      <c r="N3762" s="32" t="s">
        <v>21804</v>
      </c>
      <!--$VAR_NUOVA_CELLA_PREZZI$-->
    </row>
    <row r="3763" spans="1:16" ht="10.5" customHeight="1" thickTop="1" thickBot="1">
      <c r="B3763" s="32" t="s">
        <v/>
      </c>
      <c r="C3763" s="23" t="s">
        <v/>
      </c>
      <c r="D3763" s="32" t="s">
        <v>21805</v>
      </c>
      <c r="E3763" s="32">
        <v/>
      </c>
      <c r="F3763" s="33">
        <v/>
      </c>
      <c r="G3763" s="34">
        <v/>
      </c>
      <c r="H3763" s="35">
        <v/>
      </c>
      <c r="I3763" s="36">
        <f>ROUND(SUM(I3744:I3762),2)</f>
        <v>118.37</v>
      </c>
      <c r="J3763" s="32">
        <v>1813.52</v>
      </c>
      <c r="K3763" s="32">
        <f>ROUND(PRODUCT(I3763:J3763),2)</f>
        <v>214666.36</v>
      </c>
      <c r="L3763" s="32" t="s">
        <v/>
      </c>
      <c r="M3763" s="32" t="s">
        <v/>
      </c>
      <c r="N3763" s="32" t="s">
        <v/>
      </c>
      <!--$VAR_NUOVA_CELLA_PREZZI$-->
    </row>
    <row r="3764" spans="1:16" ht="10.5" customHeight="1" thickTop="1" thickBot="1">
      <c r="B3764" s="32" t="s">
        <v/>
      </c>
      <c r="C3764" s="23" t="s">
        <v/>
      </c>
      <c r="D3764" s="32" t="s">
        <v>21811</v>
      </c>
      <c r="E3764" s="32">
        <v/>
      </c>
      <c r="F3764" s="33">
        <v/>
      </c>
      <c r="G3764" s="34">
        <v/>
      </c>
      <c r="H3764" s="35">
        <v/>
      </c>
      <c r="I3764" s="36">
        <f/>
        <v/>
      </c>
      <c r="J3764" s="32">
        <v/>
      </c>
      <c r="K3764" s="32">
        <f/>
        <v/>
      </c>
      <c r="L3764" s="32" t="s">
        <v/>
      </c>
      <c r="M3764" s="32" t="s">
        <v/>
      </c>
      <c r="N3764" s="32" t="s">
        <v/>
      </c>
      <!--$VAR_NUOVA_CELLA_PREZZI$-->
    </row>
    <row r="3765" spans="1:16" ht="90.8333333333333" customHeight="1" thickTop="1" thickBot="1">
      <c r="B3765" s="32" t="s">
        <v>21812</v>
      </c>
      <c r="C3765" s="23" t="s">
        <v>21813</v>
      </c>
      <c r="D3765" s="62" t="s">
        <v>21814</v>
      </c>
      <c r="E3765" s="32">
        <v/>
      </c>
      <c r="F3765" s="33">
        <v/>
      </c>
      <c r="G3765" s="34">
        <v/>
      </c>
      <c r="H3765" s="35">
        <v/>
      </c>
      <c r="I3765" s="36">
        <f/>
        <v/>
      </c>
      <c r="J3765" s="32">
        <v/>
      </c>
      <c r="K3765" s="32">
        <f/>
        <v/>
      </c>
      <c r="L3765" s="32" t="s">
        <v/>
      </c>
      <c r="M3765" s="32" t="s">
        <v/>
      </c>
      <c r="N3765" s="32" t="s">
        <v/>
      </c>
      <!--$VAR_NUOVA_CELLA_PREZZI$-->
    </row>
    <row r="3766" spans="1:16" ht="10.5" customHeight="1" thickTop="1" thickBot="1">
      <c r="B3766" s="32" t="s">
        <v/>
      </c>
      <c r="C3766" s="23" t="s">
        <v/>
      </c>
      <c r="D3766" s="23" t="s">
        <v>21815</v>
      </c>
      <c r="E3766" s="32">
        <v/>
      </c>
      <c r="F3766" s="33">
        <v/>
      </c>
      <c r="G3766" s="34">
        <v/>
      </c>
      <c r="H3766" s="35">
        <v/>
      </c>
      <c r="I3766" s="36">
        <f/>
        <v/>
      </c>
      <c r="J3766" s="32">
        <v/>
      </c>
      <c r="K3766" s="32">
        <f/>
        <v/>
      </c>
      <c r="L3766" s="32" t="s">
        <v/>
      </c>
      <c r="M3766" s="32" t="s">
        <v/>
      </c>
      <c r="N3766" s="32" t="s">
        <v/>
      </c>
      <!--$VAR_NUOVA_CELLA_PREZZI$-->
    </row>
    <row r="3767" spans="1:16" ht="10.5" customHeight="1" thickTop="1" thickBot="1">
      <c r="B3767" s="32" t="s">
        <v/>
      </c>
      <c r="C3767" s="23" t="s">
        <v/>
      </c>
      <c r="D3767" s="23" t="s">
        <v>21816</v>
      </c>
      <c r="E3767" s="32">
        <v/>
      </c>
      <c r="F3767" s="33">
        <v/>
      </c>
      <c r="G3767" s="34">
        <v/>
      </c>
      <c r="H3767" s="35">
        <v>0</v>
      </c>
      <c r="I3767" s="36">
        <f>ROUND(PRODUCT(E3767:H3767),2)</f>
        <v>0.00</v>
      </c>
      <c r="J3767" s="32">
        <v/>
      </c>
      <c r="K3767" s="32">
        <f/>
        <v/>
      </c>
      <c r="L3767" s="32" t="s">
        <v/>
      </c>
      <c r="M3767" s="32" t="s">
        <v/>
      </c>
      <c r="N3767" s="32" t="s">
        <v/>
      </c>
      <!--$VAR_NUOVA_CELLA_PREZZI$-->
    </row>
    <row r="3768" spans="1:16" ht="10.5" customHeight="1" thickTop="1" thickBot="1">
      <c r="B3768" s="32" t="s">
        <v/>
      </c>
      <c r="C3768" s="23" t="s">
        <v/>
      </c>
      <c r="D3768" s="23" t="s">
        <v>21823</v>
      </c>
      <c r="E3768" s="32">
        <v>3.00</v>
      </c>
      <c r="F3768" s="33">
        <v>5.63</v>
      </c>
      <c r="G3768" s="34">
        <v>0.400</v>
      </c>
      <c r="H3768" s="35">
        <v>0.050</v>
      </c>
      <c r="I3768" s="36">
        <f>ROUND(PRODUCT(E3768:H3768),2)</f>
        <v>0.34</v>
      </c>
      <c r="J3768" s="32">
        <v/>
      </c>
      <c r="K3768" s="32">
        <f/>
        <v/>
      </c>
      <c r="L3768" s="32" t="s">
        <v/>
      </c>
      <c r="M3768" s="32" t="s">
        <v/>
      </c>
      <c r="N3768" s="32" t="s">
        <v/>
      </c>
      <!--$VAR_NUOVA_CELLA_PREZZI$-->
    </row>
    <row r="3769" spans="1:16" ht="10.5" customHeight="1" thickTop="1" thickBot="1">
      <c r="B3769" s="32" t="s">
        <v/>
      </c>
      <c r="C3769" s="23" t="s">
        <v/>
      </c>
      <c r="D3769" s="32" t="s">
        <v/>
      </c>
      <c r="E3769" s="32">
        <v/>
      </c>
      <c r="F3769" s="33">
        <v/>
      </c>
      <c r="G3769" s="34">
        <v/>
      </c>
      <c r="H3769" s="35">
        <v/>
      </c>
      <c r="I3769" s="36">
        <f/>
        <v/>
      </c>
      <c r="J3769" s="32">
        <v/>
      </c>
      <c r="K3769" s="32">
        <f/>
        <v/>
      </c>
      <c r="L3769" s="32" t="s">
        <v/>
      </c>
      <c r="M3769" s="32" t="s">
        <v/>
      </c>
      <c r="N3769" s="32" t="s">
        <v>21830</v>
      </c>
      <!--$VAR_NUOVA_CELLA_PREZZI$-->
    </row>
    <row r="3770" spans="1:16" ht="10.5" customHeight="1" thickTop="1" thickBot="1">
      <c r="B3770" s="32" t="s">
        <v/>
      </c>
      <c r="C3770" s="23" t="s">
        <v/>
      </c>
      <c r="D3770" s="32" t="s">
        <v>21831</v>
      </c>
      <c r="E3770" s="32">
        <v/>
      </c>
      <c r="F3770" s="33">
        <v/>
      </c>
      <c r="G3770" s="34">
        <v/>
      </c>
      <c r="H3770" s="35">
        <v/>
      </c>
      <c r="I3770" s="36">
        <f>ROUND(SUM(I3766:I3769),2)</f>
        <v>0.34</v>
      </c>
      <c r="J3770" s="32">
        <v>835.59</v>
      </c>
      <c r="K3770" s="32">
        <f>ROUND(PRODUCT(I3770:J3770),2)</f>
        <v>284.10</v>
      </c>
      <c r="L3770" s="32" t="s">
        <v/>
      </c>
      <c r="M3770" s="32" t="s">
        <v/>
      </c>
      <c r="N3770" s="32" t="s">
        <v/>
      </c>
      <!--$VAR_NUOVA_CELLA_PREZZI$-->
    </row>
    <row r="3771" spans="1:16" ht="10.5" customHeight="1" thickTop="1" thickBot="1">
      <c r="B3771" s="32" t="s">
        <v/>
      </c>
      <c r="C3771" s="23" t="s">
        <v/>
      </c>
      <c r="D3771" s="32" t="s">
        <v>21837</v>
      </c>
      <c r="E3771" s="32">
        <v/>
      </c>
      <c r="F3771" s="33">
        <v/>
      </c>
      <c r="G3771" s="34">
        <v/>
      </c>
      <c r="H3771" s="35">
        <v/>
      </c>
      <c r="I3771" s="36">
        <f/>
        <v/>
      </c>
      <c r="J3771" s="32">
        <v/>
      </c>
      <c r="K3771" s="32">
        <f/>
        <v/>
      </c>
      <c r="L3771" s="32" t="s">
        <v/>
      </c>
      <c r="M3771" s="32" t="s">
        <v/>
      </c>
      <c r="N3771" s="32" t="s">
        <v/>
      </c>
      <!--$VAR_NUOVA_CELLA_PREZZI$-->
    </row>
    <row r="3772" spans="1:16" ht="128.5" customHeight="1" thickTop="1" thickBot="1">
      <c r="B3772" s="32" t="s">
        <v>21838</v>
      </c>
      <c r="C3772" s="23" t="s">
        <v>21839</v>
      </c>
      <c r="D3772" s="62" t="s">
        <v>21840</v>
      </c>
      <c r="E3772" s="32">
        <v/>
      </c>
      <c r="F3772" s="33">
        <v/>
      </c>
      <c r="G3772" s="34">
        <v/>
      </c>
      <c r="H3772" s="35">
        <v/>
      </c>
      <c r="I3772" s="36">
        <f/>
        <v/>
      </c>
      <c r="J3772" s="32">
        <v/>
      </c>
      <c r="K3772" s="32">
        <f/>
        <v/>
      </c>
      <c r="L3772" s="32" t="s">
        <v/>
      </c>
      <c r="M3772" s="32" t="s">
        <v/>
      </c>
      <c r="N3772" s="32" t="s">
        <v/>
      </c>
      <!--$VAR_NUOVA_CELLA_PREZZI$-->
    </row>
    <row r="3773" spans="1:16" ht="10.5" customHeight="1" thickTop="1" thickBot="1">
      <c r="B3773" s="32" t="s">
        <v/>
      </c>
      <c r="C3773" s="23" t="s">
        <v/>
      </c>
      <c r="D3773" s="23" t="s">
        <v>21841</v>
      </c>
      <c r="E3773" s="32">
        <v/>
      </c>
      <c r="F3773" s="33">
        <v/>
      </c>
      <c r="G3773" s="34">
        <v/>
      </c>
      <c r="H3773" s="35">
        <v/>
      </c>
      <c r="I3773" s="36">
        <f/>
        <v/>
      </c>
      <c r="J3773" s="32">
        <v/>
      </c>
      <c r="K3773" s="32">
        <f/>
        <v/>
      </c>
      <c r="L3773" s="32" t="s">
        <v/>
      </c>
      <c r="M3773" s="32" t="s">
        <v/>
      </c>
      <c r="N3773" s="32" t="s">
        <v/>
      </c>
      <!--$VAR_NUOVA_CELLA_PREZZI$-->
    </row>
    <row r="3774" spans="1:16" ht="10.5" customHeight="1" thickTop="1" thickBot="1">
      <c r="B3774" s="32" t="s">
        <v/>
      </c>
      <c r="C3774" s="23" t="s">
        <v/>
      </c>
      <c r="D3774" s="23" t="s">
        <v>21842</v>
      </c>
      <c r="E3774" s="32">
        <v/>
      </c>
      <c r="F3774" s="33">
        <v/>
      </c>
      <c r="G3774" s="34">
        <v/>
      </c>
      <c r="H3774" s="35">
        <v>0</v>
      </c>
      <c r="I3774" s="36">
        <f>ROUND(PRODUCT(E3774:H3774),2)</f>
        <v>0.00</v>
      </c>
      <c r="J3774" s="32">
        <v/>
      </c>
      <c r="K3774" s="32">
        <f/>
        <v/>
      </c>
      <c r="L3774" s="32" t="s">
        <v/>
      </c>
      <c r="M3774" s="32" t="s">
        <v/>
      </c>
      <c r="N3774" s="32" t="s">
        <v/>
      </c>
      <!--$VAR_NUOVA_CELLA_PREZZI$-->
    </row>
    <row r="3775" spans="1:16" ht="10.5" customHeight="1" thickTop="1" thickBot="1">
      <c r="B3775" s="32" t="s">
        <v/>
      </c>
      <c r="C3775" s="23" t="s">
        <v/>
      </c>
      <c r="D3775" s="23" t="s">
        <v>21849</v>
      </c>
      <c r="E3775" s="32">
        <v>4.00</v>
      </c>
      <c r="F3775" s="33">
        <v/>
      </c>
      <c r="G3775" s="34">
        <v/>
      </c>
      <c r="H3775" s="35">
        <v/>
      </c>
      <c r="I3775" s="36">
        <f>ROUND(PRODUCT(E3775:H3775),2)</f>
        <v>4.00</v>
      </c>
      <c r="J3775" s="32">
        <v/>
      </c>
      <c r="K3775" s="32">
        <f/>
        <v/>
      </c>
      <c r="L3775" s="32" t="s">
        <v/>
      </c>
      <c r="M3775" s="32" t="s">
        <v/>
      </c>
      <c r="N3775" s="32" t="s">
        <v/>
      </c>
      <!--$VAR_NUOVA_CELLA_PREZZI$-->
    </row>
    <row r="3776" spans="1:16" ht="10.5" customHeight="1" thickTop="1" thickBot="1">
      <c r="B3776" s="32" t="s">
        <v/>
      </c>
      <c r="C3776" s="23" t="s">
        <v/>
      </c>
      <c r="D3776" s="23" t="s">
        <v>21856</v>
      </c>
      <c r="E3776" s="32">
        <v/>
      </c>
      <c r="F3776" s="33">
        <v/>
      </c>
      <c r="G3776" s="34">
        <v/>
      </c>
      <c r="H3776" s="35">
        <v>0</v>
      </c>
      <c r="I3776" s="36">
        <f>ROUND(PRODUCT(E3776:H3776),2)</f>
        <v>0.00</v>
      </c>
      <c r="J3776" s="32">
        <v/>
      </c>
      <c r="K3776" s="32">
        <f/>
        <v/>
      </c>
      <c r="L3776" s="32" t="s">
        <v/>
      </c>
      <c r="M3776" s="32" t="s">
        <v/>
      </c>
      <c r="N3776" s="32" t="s">
        <v/>
      </c>
      <!--$VAR_NUOVA_CELLA_PREZZI$-->
    </row>
    <row r="3777" spans="1:16" ht="10.5" customHeight="1" thickTop="1" thickBot="1">
      <c r="B3777" s="32" t="s">
        <v/>
      </c>
      <c r="C3777" s="23" t="s">
        <v/>
      </c>
      <c r="D3777" s="23" t="s">
        <v>21863</v>
      </c>
      <c r="E3777" s="32">
        <v>21.00</v>
      </c>
      <c r="F3777" s="33">
        <v/>
      </c>
      <c r="G3777" s="34">
        <v/>
      </c>
      <c r="H3777" s="35">
        <v/>
      </c>
      <c r="I3777" s="36">
        <f>ROUND(PRODUCT(E3777:H3777),2)</f>
        <v>21.00</v>
      </c>
      <c r="J3777" s="32">
        <v/>
      </c>
      <c r="K3777" s="32">
        <f/>
        <v/>
      </c>
      <c r="L3777" s="32" t="s">
        <v/>
      </c>
      <c r="M3777" s="32" t="s">
        <v/>
      </c>
      <c r="N3777" s="32" t="s">
        <v/>
      </c>
      <!--$VAR_NUOVA_CELLA_PREZZI$-->
    </row>
    <row r="3778" spans="1:16" ht="10.5" customHeight="1" thickTop="1" thickBot="1">
      <c r="B3778" s="32" t="s">
        <v/>
      </c>
      <c r="C3778" s="23" t="s">
        <v/>
      </c>
      <c r="D3778" s="23" t="s">
        <v>21870</v>
      </c>
      <c r="E3778" s="32">
        <v/>
      </c>
      <c r="F3778" s="33">
        <v/>
      </c>
      <c r="G3778" s="34">
        <v/>
      </c>
      <c r="H3778" s="35">
        <v>0</v>
      </c>
      <c r="I3778" s="36">
        <f>ROUND(PRODUCT(E3778:H3778),2)</f>
        <v>0.00</v>
      </c>
      <c r="J3778" s="32">
        <v/>
      </c>
      <c r="K3778" s="32">
        <f/>
        <v/>
      </c>
      <c r="L3778" s="32" t="s">
        <v/>
      </c>
      <c r="M3778" s="32" t="s">
        <v/>
      </c>
      <c r="N3778" s="32" t="s">
        <v/>
      </c>
      <!--$VAR_NUOVA_CELLA_PREZZI$-->
    </row>
    <row r="3779" spans="1:16" ht="10.5" customHeight="1" thickTop="1" thickBot="1">
      <c r="B3779" s="32" t="s">
        <v/>
      </c>
      <c r="C3779" s="23" t="s">
        <v/>
      </c>
      <c r="D3779" s="23" t="s">
        <v>21877</v>
      </c>
      <c r="E3779" s="32">
        <v>24.00</v>
      </c>
      <c r="F3779" s="33">
        <v/>
      </c>
      <c r="G3779" s="34">
        <v/>
      </c>
      <c r="H3779" s="35">
        <v/>
      </c>
      <c r="I3779" s="36">
        <f>ROUND(PRODUCT(E3779:H3779),2)</f>
        <v>24.00</v>
      </c>
      <c r="J3779" s="32">
        <v/>
      </c>
      <c r="K3779" s="32">
        <f/>
        <v/>
      </c>
      <c r="L3779" s="32" t="s">
        <v/>
      </c>
      <c r="M3779" s="32" t="s">
        <v/>
      </c>
      <c r="N3779" s="32" t="s">
        <v/>
      </c>
      <!--$VAR_NUOVA_CELLA_PREZZI$-->
    </row>
    <row r="3780" spans="1:16" ht="10.5" customHeight="1" thickTop="1" thickBot="1">
      <c r="B3780" s="32" t="s">
        <v/>
      </c>
      <c r="C3780" s="23" t="s">
        <v/>
      </c>
      <c r="D3780" s="32" t="s">
        <v/>
      </c>
      <c r="E3780" s="32">
        <v/>
      </c>
      <c r="F3780" s="33">
        <v/>
      </c>
      <c r="G3780" s="34">
        <v/>
      </c>
      <c r="H3780" s="35">
        <v/>
      </c>
      <c r="I3780" s="36">
        <f/>
        <v/>
      </c>
      <c r="J3780" s="32">
        <v/>
      </c>
      <c r="K3780" s="32">
        <f/>
        <v/>
      </c>
      <c r="L3780" s="32" t="s">
        <v/>
      </c>
      <c r="M3780" s="32" t="s">
        <v/>
      </c>
      <c r="N3780" s="32" t="s">
        <v>21884</v>
      </c>
      <!--$VAR_NUOVA_CELLA_PREZZI$-->
    </row>
    <row r="3781" spans="1:16" ht="10.5" customHeight="1" thickTop="1" thickBot="1">
      <c r="B3781" s="32" t="s">
        <v/>
      </c>
      <c r="C3781" s="23" t="s">
        <v/>
      </c>
      <c r="D3781" s="32" t="s">
        <v>21885</v>
      </c>
      <c r="E3781" s="32">
        <v/>
      </c>
      <c r="F3781" s="33">
        <v/>
      </c>
      <c r="G3781" s="34">
        <v/>
      </c>
      <c r="H3781" s="35">
        <v/>
      </c>
      <c r="I3781" s="36">
        <f>ROUND(SUM(I3773:I3780),2)</f>
        <v>49.00</v>
      </c>
      <c r="J3781" s="32">
        <v>30.65</v>
      </c>
      <c r="K3781" s="32">
        <f>ROUND(PRODUCT(I3781:J3781),2)</f>
        <v>1501.85</v>
      </c>
      <c r="L3781" s="32" t="s">
        <v/>
      </c>
      <c r="M3781" s="32" t="s">
        <v/>
      </c>
      <c r="N3781" s="32" t="s">
        <v/>
      </c>
      <!--$VAR_NUOVA_CELLA_PREZZI$-->
    </row>
    <row r="3782" spans="1:16" ht="10.5" customHeight="1" thickTop="1" thickBot="1">
      <c r="B3782" s="32" t="s">
        <v/>
      </c>
      <c r="C3782" s="23" t="s">
        <v/>
      </c>
      <c r="D3782" s="32" t="s">
        <v>21891</v>
      </c>
      <c r="E3782" s="32">
        <v/>
      </c>
      <c r="F3782" s="33">
        <v/>
      </c>
      <c r="G3782" s="34">
        <v/>
      </c>
      <c r="H3782" s="35">
        <v/>
      </c>
      <c r="I3782" s="36">
        <f/>
        <v/>
      </c>
      <c r="J3782" s="32">
        <v/>
      </c>
      <c r="K3782" s="32">
        <f/>
        <v/>
      </c>
      <c r="L3782" s="32" t="s">
        <v/>
      </c>
      <c r="M3782" s="32" t="s">
        <v/>
      </c>
      <c r="N3782" s="32" t="s">
        <v/>
      </c>
      <!--$VAR_NUOVA_CELLA_PREZZI$-->
    </row>
    <row r="3783" spans="1:16" ht="147.5" customHeight="1" thickTop="1" thickBot="1">
      <c r="B3783" s="32" t="s">
        <v>21892</v>
      </c>
      <c r="C3783" s="23" t="s">
        <v>21893</v>
      </c>
      <c r="D3783" s="62" t="s">
        <v>21894</v>
      </c>
      <c r="E3783" s="32">
        <v/>
      </c>
      <c r="F3783" s="33">
        <v/>
      </c>
      <c r="G3783" s="34">
        <v/>
      </c>
      <c r="H3783" s="35">
        <v/>
      </c>
      <c r="I3783" s="36">
        <f/>
        <v/>
      </c>
      <c r="J3783" s="32">
        <v/>
      </c>
      <c r="K3783" s="32">
        <f/>
        <v/>
      </c>
      <c r="L3783" s="32" t="s">
        <v/>
      </c>
      <c r="M3783" s="32" t="s">
        <v/>
      </c>
      <c r="N3783" s="32" t="s">
        <v/>
      </c>
      <!--$VAR_NUOVA_CELLA_PREZZI$-->
    </row>
    <row r="3784" spans="1:16" ht="10.5" customHeight="1" thickTop="1" thickBot="1">
      <c r="B3784" s="32" t="s">
        <v/>
      </c>
      <c r="C3784" s="23" t="s">
        <v/>
      </c>
      <c r="D3784" s="23" t="s">
        <v>21895</v>
      </c>
      <c r="E3784" s="32">
        <v/>
      </c>
      <c r="F3784" s="33">
        <v/>
      </c>
      <c r="G3784" s="34">
        <v/>
      </c>
      <c r="H3784" s="35">
        <v/>
      </c>
      <c r="I3784" s="36">
        <f/>
        <v/>
      </c>
      <c r="J3784" s="32">
        <v/>
      </c>
      <c r="K3784" s="32">
        <f/>
        <v/>
      </c>
      <c r="L3784" s="32" t="s">
        <v/>
      </c>
      <c r="M3784" s="32" t="s">
        <v/>
      </c>
      <c r="N3784" s="32" t="s">
        <v/>
      </c>
      <!--$VAR_NUOVA_CELLA_PREZZI$-->
    </row>
    <row r="3785" spans="1:16" ht="10.5" customHeight="1" thickTop="1" thickBot="1">
      <c r="B3785" s="32" t="s">
        <v/>
      </c>
      <c r="C3785" s="23" t="s">
        <v/>
      </c>
      <c r="D3785" s="23" t="s">
        <v>21896</v>
      </c>
      <c r="E3785" s="32">
        <v/>
      </c>
      <c r="F3785" s="33">
        <v/>
      </c>
      <c r="G3785" s="34">
        <v/>
      </c>
      <c r="H3785" s="35">
        <v>0</v>
      </c>
      <c r="I3785" s="36">
        <f>ROUND(PRODUCT(E3785:H3785),2)</f>
        <v>0.00</v>
      </c>
      <c r="J3785" s="32">
        <v/>
      </c>
      <c r="K3785" s="32">
        <f/>
        <v/>
      </c>
      <c r="L3785" s="32" t="s">
        <v/>
      </c>
      <c r="M3785" s="32" t="s">
        <v/>
      </c>
      <c r="N3785" s="32" t="s">
        <v/>
      </c>
      <!--$VAR_NUOVA_CELLA_PREZZI$-->
    </row>
    <row r="3786" spans="1:16" ht="10.5" customHeight="1" thickTop="1" thickBot="1">
      <c r="B3786" s="32" t="s">
        <v/>
      </c>
      <c r="C3786" s="23" t="s">
        <v/>
      </c>
      <c r="D3786" s="23" t="s">
        <v>21903</v>
      </c>
      <c r="E3786" s="32">
        <v>9.00</v>
      </c>
      <c r="F3786" s="33">
        <v/>
      </c>
      <c r="G3786" s="34">
        <v/>
      </c>
      <c r="H3786" s="35">
        <v/>
      </c>
      <c r="I3786" s="36">
        <f>ROUND(PRODUCT(E3786:H3786),2)</f>
        <v>9.00</v>
      </c>
      <c r="J3786" s="32">
        <v/>
      </c>
      <c r="K3786" s="32">
        <f/>
        <v/>
      </c>
      <c r="L3786" s="32" t="s">
        <v/>
      </c>
      <c r="M3786" s="32" t="s">
        <v/>
      </c>
      <c r="N3786" s="32" t="s">
        <v/>
      </c>
      <!--$VAR_NUOVA_CELLA_PREZZI$-->
    </row>
    <row r="3787" spans="1:16" ht="10.5" customHeight="1" thickTop="1" thickBot="1">
      <c r="B3787" s="32" t="s">
        <v/>
      </c>
      <c r="C3787" s="23" t="s">
        <v/>
      </c>
      <c r="D3787" s="23" t="s">
        <v>21910</v>
      </c>
      <c r="E3787" s="32">
        <v/>
      </c>
      <c r="F3787" s="33">
        <v/>
      </c>
      <c r="G3787" s="34">
        <v/>
      </c>
      <c r="H3787" s="35">
        <v>0</v>
      </c>
      <c r="I3787" s="36">
        <f>ROUND(PRODUCT(E3787:H3787),2)</f>
        <v>0.00</v>
      </c>
      <c r="J3787" s="32">
        <v/>
      </c>
      <c r="K3787" s="32">
        <f/>
        <v/>
      </c>
      <c r="L3787" s="32" t="s">
        <v/>
      </c>
      <c r="M3787" s="32" t="s">
        <v/>
      </c>
      <c r="N3787" s="32" t="s">
        <v/>
      </c>
      <!--$VAR_NUOVA_CELLA_PREZZI$-->
    </row>
    <row r="3788" spans="1:16" ht="10.5" customHeight="1" thickTop="1" thickBot="1">
      <c r="B3788" s="32" t="s">
        <v/>
      </c>
      <c r="C3788" s="23" t="s">
        <v/>
      </c>
      <c r="D3788" s="23" t="s">
        <v>21917</v>
      </c>
      <c r="E3788" s="32">
        <v>29.00</v>
      </c>
      <c r="F3788" s="33">
        <v/>
      </c>
      <c r="G3788" s="34">
        <v/>
      </c>
      <c r="H3788" s="35">
        <v/>
      </c>
      <c r="I3788" s="36">
        <f>ROUND(PRODUCT(E3788:H3788),2)</f>
        <v>29.00</v>
      </c>
      <c r="J3788" s="32">
        <v/>
      </c>
      <c r="K3788" s="32">
        <f/>
        <v/>
      </c>
      <c r="L3788" s="32" t="s">
        <v/>
      </c>
      <c r="M3788" s="32" t="s">
        <v/>
      </c>
      <c r="N3788" s="32" t="s">
        <v/>
      </c>
      <!--$VAR_NUOVA_CELLA_PREZZI$-->
    </row>
    <row r="3789" spans="1:16" ht="10.5" customHeight="1" thickTop="1" thickBot="1">
      <c r="B3789" s="32" t="s">
        <v/>
      </c>
      <c r="C3789" s="23" t="s">
        <v/>
      </c>
      <c r="D3789" s="23" t="s">
        <v>21924</v>
      </c>
      <c r="E3789" s="32">
        <v/>
      </c>
      <c r="F3789" s="33">
        <v/>
      </c>
      <c r="G3789" s="34">
        <v/>
      </c>
      <c r="H3789" s="35">
        <v>0</v>
      </c>
      <c r="I3789" s="36">
        <f>ROUND(PRODUCT(E3789:H3789),2)</f>
        <v>0.00</v>
      </c>
      <c r="J3789" s="32">
        <v/>
      </c>
      <c r="K3789" s="32">
        <f/>
        <v/>
      </c>
      <c r="L3789" s="32" t="s">
        <v/>
      </c>
      <c r="M3789" s="32" t="s">
        <v/>
      </c>
      <c r="N3789" s="32" t="s">
        <v/>
      </c>
      <!--$VAR_NUOVA_CELLA_PREZZI$-->
    </row>
    <row r="3790" spans="1:16" ht="10.5" customHeight="1" thickTop="1" thickBot="1">
      <c r="B3790" s="32" t="s">
        <v/>
      </c>
      <c r="C3790" s="23" t="s">
        <v/>
      </c>
      <c r="D3790" s="23" t="s">
        <v>21931</v>
      </c>
      <c r="E3790" s="32">
        <v>26.00</v>
      </c>
      <c r="F3790" s="33">
        <v/>
      </c>
      <c r="G3790" s="34">
        <v/>
      </c>
      <c r="H3790" s="35">
        <v/>
      </c>
      <c r="I3790" s="36">
        <f>ROUND(PRODUCT(E3790:H3790),2)</f>
        <v>26.00</v>
      </c>
      <c r="J3790" s="32">
        <v/>
      </c>
      <c r="K3790" s="32">
        <f/>
        <v/>
      </c>
      <c r="L3790" s="32" t="s">
        <v/>
      </c>
      <c r="M3790" s="32" t="s">
        <v/>
      </c>
      <c r="N3790" s="32" t="s">
        <v/>
      </c>
      <!--$VAR_NUOVA_CELLA_PREZZI$-->
    </row>
    <row r="3791" spans="1:16" ht="10.5" customHeight="1" thickTop="1" thickBot="1">
      <c r="B3791" s="32" t="s">
        <v/>
      </c>
      <c r="C3791" s="23" t="s">
        <v/>
      </c>
      <c r="D3791" s="23" t="s">
        <v>21938</v>
      </c>
      <c r="E3791" s="32">
        <v/>
      </c>
      <c r="F3791" s="33">
        <v/>
      </c>
      <c r="G3791" s="34">
        <v/>
      </c>
      <c r="H3791" s="35">
        <v>0</v>
      </c>
      <c r="I3791" s="36">
        <f>ROUND(PRODUCT(E3791:H3791),2)</f>
        <v>0.00</v>
      </c>
      <c r="J3791" s="32">
        <v/>
      </c>
      <c r="K3791" s="32">
        <f/>
        <v/>
      </c>
      <c r="L3791" s="32" t="s">
        <v/>
      </c>
      <c r="M3791" s="32" t="s">
        <v/>
      </c>
      <c r="N3791" s="32" t="s">
        <v/>
      </c>
      <!--$VAR_NUOVA_CELLA_PREZZI$-->
    </row>
    <row r="3792" spans="1:16" ht="10.5" customHeight="1" thickTop="1" thickBot="1">
      <c r="B3792" s="32" t="s">
        <v/>
      </c>
      <c r="C3792" s="23" t="s">
        <v/>
      </c>
      <c r="D3792" s="23" t="s">
        <v>21945</v>
      </c>
      <c r="E3792" s="32">
        <v>8.00</v>
      </c>
      <c r="F3792" s="33">
        <v/>
      </c>
      <c r="G3792" s="34">
        <v/>
      </c>
      <c r="H3792" s="35">
        <v/>
      </c>
      <c r="I3792" s="36">
        <f>ROUND(PRODUCT(E3792:H3792),2)</f>
        <v>8.00</v>
      </c>
      <c r="J3792" s="32">
        <v/>
      </c>
      <c r="K3792" s="32">
        <f/>
        <v/>
      </c>
      <c r="L3792" s="32" t="s">
        <v/>
      </c>
      <c r="M3792" s="32" t="s">
        <v/>
      </c>
      <c r="N3792" s="32" t="s">
        <v/>
      </c>
      <!--$VAR_NUOVA_CELLA_PREZZI$-->
    </row>
    <row r="3793" spans="1:16" ht="10.5" customHeight="1" thickTop="1" thickBot="1">
      <c r="B3793" s="32" t="s">
        <v/>
      </c>
      <c r="C3793" s="23" t="s">
        <v/>
      </c>
      <c r="D3793" s="32" t="s">
        <v/>
      </c>
      <c r="E3793" s="32">
        <v/>
      </c>
      <c r="F3793" s="33">
        <v/>
      </c>
      <c r="G3793" s="34">
        <v/>
      </c>
      <c r="H3793" s="35">
        <v/>
      </c>
      <c r="I3793" s="36">
        <f/>
        <v/>
      </c>
      <c r="J3793" s="32">
        <v/>
      </c>
      <c r="K3793" s="32">
        <f/>
        <v/>
      </c>
      <c r="L3793" s="32" t="s">
        <v/>
      </c>
      <c r="M3793" s="32" t="s">
        <v/>
      </c>
      <c r="N3793" s="32" t="s">
        <v>21952</v>
      </c>
      <!--$VAR_NUOVA_CELLA_PREZZI$-->
    </row>
    <row r="3794" spans="1:16" ht="10.5" customHeight="1" thickTop="1" thickBot="1">
      <c r="B3794" s="32" t="s">
        <v/>
      </c>
      <c r="C3794" s="23" t="s">
        <v/>
      </c>
      <c r="D3794" s="32" t="s">
        <v>21953</v>
      </c>
      <c r="E3794" s="32">
        <v/>
      </c>
      <c r="F3794" s="33">
        <v/>
      </c>
      <c r="G3794" s="34">
        <v/>
      </c>
      <c r="H3794" s="35">
        <v/>
      </c>
      <c r="I3794" s="36">
        <f>ROUND(SUM(I3784:I3793),2)</f>
        <v>72.00</v>
      </c>
      <c r="J3794" s="32">
        <v>136.50</v>
      </c>
      <c r="K3794" s="32">
        <f>ROUND(PRODUCT(I3794:J3794),2)</f>
        <v>9828.00</v>
      </c>
      <c r="L3794" s="32" t="s">
        <v/>
      </c>
      <c r="M3794" s="32" t="s">
        <v/>
      </c>
      <c r="N3794" s="32" t="s">
        <v/>
      </c>
      <!--$VAR_NUOVA_CELLA_PREZZI$-->
    </row>
    <row r="3795" spans="1:16" ht="10.5" customHeight="1" thickTop="1" thickBot="1">
      <c r="B3795" s="32" t="s">
        <v/>
      </c>
      <c r="C3795" s="23" t="s">
        <v/>
      </c>
      <c r="D3795" s="32" t="s">
        <v>21959</v>
      </c>
      <c r="E3795" s="32">
        <v/>
      </c>
      <c r="F3795" s="33">
        <v/>
      </c>
      <c r="G3795" s="34">
        <v/>
      </c>
      <c r="H3795" s="35">
        <v/>
      </c>
      <c r="I3795" s="36">
        <f/>
        <v/>
      </c>
      <c r="J3795" s="32">
        <v/>
      </c>
      <c r="K3795" s="32">
        <f/>
        <v/>
      </c>
      <c r="L3795" s="32" t="s">
        <v/>
      </c>
      <c r="M3795" s="32" t="s">
        <v/>
      </c>
      <c r="N3795" s="32" t="s">
        <v/>
      </c>
      <!--$VAR_NUOVA_CELLA_PREZZI$-->
    </row>
    <row r="3796" spans="1:16" ht="222.333333333333" customHeight="1" thickTop="1" thickBot="1">
      <c r="B3796" s="32" t="s">
        <v>21960</v>
      </c>
      <c r="C3796" s="23" t="s">
        <v>21961</v>
      </c>
      <c r="D3796" s="62" t="s">
        <v>21962</v>
      </c>
      <c r="E3796" s="32">
        <v/>
      </c>
      <c r="F3796" s="33">
        <v/>
      </c>
      <c r="G3796" s="34">
        <v/>
      </c>
      <c r="H3796" s="35">
        <v/>
      </c>
      <c r="I3796" s="36">
        <f/>
        <v/>
      </c>
      <c r="J3796" s="32">
        <v/>
      </c>
      <c r="K3796" s="32">
        <f/>
        <v/>
      </c>
      <c r="L3796" s="32" t="s">
        <v/>
      </c>
      <c r="M3796" s="32" t="s">
        <v/>
      </c>
      <c r="N3796" s="32" t="s">
        <v/>
      </c>
      <!--$VAR_NUOVA_CELLA_PREZZI$-->
    </row>
    <row r="3797" spans="1:16" ht="10.5" customHeight="1" thickTop="1" thickBot="1">
      <c r="B3797" s="32" t="s">
        <v/>
      </c>
      <c r="C3797" s="23" t="s">
        <v/>
      </c>
      <c r="D3797" s="23" t="s">
        <v>21963</v>
      </c>
      <c r="E3797" s="32">
        <v/>
      </c>
      <c r="F3797" s="33">
        <v/>
      </c>
      <c r="G3797" s="34">
        <v/>
      </c>
      <c r="H3797" s="35">
        <v/>
      </c>
      <c r="I3797" s="36">
        <f/>
        <v/>
      </c>
      <c r="J3797" s="32">
        <v/>
      </c>
      <c r="K3797" s="32">
        <f/>
        <v/>
      </c>
      <c r="L3797" s="32" t="s">
        <v/>
      </c>
      <c r="M3797" s="32" t="s">
        <v/>
      </c>
      <c r="N3797" s="32" t="s">
        <v/>
      </c>
      <!--$VAR_NUOVA_CELLA_PREZZI$-->
    </row>
    <row r="3798" spans="1:16" ht="10.5" customHeight="1" thickTop="1" thickBot="1">
      <c r="B3798" s="32" t="s">
        <v/>
      </c>
      <c r="C3798" s="23" t="s">
        <v/>
      </c>
      <c r="D3798" s="23" t="s">
        <v>21964</v>
      </c>
      <c r="E3798" s="32">
        <v/>
      </c>
      <c r="F3798" s="33">
        <v/>
      </c>
      <c r="G3798" s="34">
        <v/>
      </c>
      <c r="H3798" s="35">
        <v>0</v>
      </c>
      <c r="I3798" s="36">
        <f>ROUND(PRODUCT(E3798:H3798),2)</f>
        <v>0.00</v>
      </c>
      <c r="J3798" s="32">
        <v/>
      </c>
      <c r="K3798" s="32">
        <f/>
        <v/>
      </c>
      <c r="L3798" s="32" t="s">
        <v/>
      </c>
      <c r="M3798" s="32" t="s">
        <v/>
      </c>
      <c r="N3798" s="32" t="s">
        <v/>
      </c>
      <!--$VAR_NUOVA_CELLA_PREZZI$-->
    </row>
    <row r="3799" spans="1:16" ht="10.5" customHeight="1" thickTop="1" thickBot="1">
      <c r="B3799" s="32" t="s">
        <v/>
      </c>
      <c r="C3799" s="23" t="s">
        <v/>
      </c>
      <c r="D3799" s="23" t="s">
        <v>21971</v>
      </c>
      <c r="E3799" s="32">
        <v>4.00</v>
      </c>
      <c r="F3799" s="33">
        <v/>
      </c>
      <c r="G3799" s="34">
        <v/>
      </c>
      <c r="H3799" s="35">
        <v/>
      </c>
      <c r="I3799" s="36">
        <f>ROUND(PRODUCT(E3799:H3799),2)</f>
        <v>4.00</v>
      </c>
      <c r="J3799" s="32">
        <v/>
      </c>
      <c r="K3799" s="32">
        <f/>
        <v/>
      </c>
      <c r="L3799" s="32" t="s">
        <v/>
      </c>
      <c r="M3799" s="32" t="s">
        <v/>
      </c>
      <c r="N3799" s="32" t="s">
        <v/>
      </c>
      <!--$VAR_NUOVA_CELLA_PREZZI$-->
    </row>
    <row r="3800" spans="1:16" ht="10.5" customHeight="1" thickTop="1" thickBot="1">
      <c r="B3800" s="32" t="s">
        <v/>
      </c>
      <c r="C3800" s="23" t="s">
        <v/>
      </c>
      <c r="D3800" s="23" t="s">
        <v>21978</v>
      </c>
      <c r="E3800" s="32">
        <v/>
      </c>
      <c r="F3800" s="33">
        <v/>
      </c>
      <c r="G3800" s="34">
        <v/>
      </c>
      <c r="H3800" s="35">
        <v>0</v>
      </c>
      <c r="I3800" s="36">
        <f>ROUND(PRODUCT(E3800:H3800),2)</f>
        <v>0.00</v>
      </c>
      <c r="J3800" s="32">
        <v/>
      </c>
      <c r="K3800" s="32">
        <f/>
        <v/>
      </c>
      <c r="L3800" s="32" t="s">
        <v/>
      </c>
      <c r="M3800" s="32" t="s">
        <v/>
      </c>
      <c r="N3800" s="32" t="s">
        <v/>
      </c>
      <!--$VAR_NUOVA_CELLA_PREZZI$-->
    </row>
    <row r="3801" spans="1:16" ht="10.5" customHeight="1" thickTop="1" thickBot="1">
      <c r="B3801" s="32" t="s">
        <v/>
      </c>
      <c r="C3801" s="23" t="s">
        <v/>
      </c>
      <c r="D3801" s="23" t="s">
        <v>21985</v>
      </c>
      <c r="E3801" s="32">
        <v>7.00</v>
      </c>
      <c r="F3801" s="33">
        <v/>
      </c>
      <c r="G3801" s="34">
        <v/>
      </c>
      <c r="H3801" s="35">
        <v/>
      </c>
      <c r="I3801" s="36">
        <f>ROUND(PRODUCT(E3801:H3801),2)</f>
        <v>7.00</v>
      </c>
      <c r="J3801" s="32">
        <v/>
      </c>
      <c r="K3801" s="32">
        <f/>
        <v/>
      </c>
      <c r="L3801" s="32" t="s">
        <v/>
      </c>
      <c r="M3801" s="32" t="s">
        <v/>
      </c>
      <c r="N3801" s="32" t="s">
        <v/>
      </c>
      <!--$VAR_NUOVA_CELLA_PREZZI$-->
    </row>
    <row r="3802" spans="1:16" ht="10.5" customHeight="1" thickTop="1" thickBot="1">
      <c r="B3802" s="32" t="s">
        <v/>
      </c>
      <c r="C3802" s="23" t="s">
        <v/>
      </c>
      <c r="D3802" s="32" t="s">
        <v/>
      </c>
      <c r="E3802" s="32">
        <v/>
      </c>
      <c r="F3802" s="33">
        <v/>
      </c>
      <c r="G3802" s="34">
        <v/>
      </c>
      <c r="H3802" s="35">
        <v/>
      </c>
      <c r="I3802" s="36">
        <f/>
        <v/>
      </c>
      <c r="J3802" s="32">
        <v/>
      </c>
      <c r="K3802" s="32">
        <f/>
        <v/>
      </c>
      <c r="L3802" s="32" t="s">
        <v/>
      </c>
      <c r="M3802" s="32" t="s">
        <v/>
      </c>
      <c r="N3802" s="32" t="s">
        <v>21992</v>
      </c>
      <!--$VAR_NUOVA_CELLA_PREZZI$-->
    </row>
    <row r="3803" spans="1:16" ht="10.5" customHeight="1" thickTop="1" thickBot="1">
      <c r="B3803" s="32" t="s">
        <v/>
      </c>
      <c r="C3803" s="23" t="s">
        <v/>
      </c>
      <c r="D3803" s="32" t="s">
        <v>21993</v>
      </c>
      <c r="E3803" s="32">
        <v/>
      </c>
      <c r="F3803" s="33">
        <v/>
      </c>
      <c r="G3803" s="34">
        <v/>
      </c>
      <c r="H3803" s="35">
        <v/>
      </c>
      <c r="I3803" s="36">
        <f>ROUND(SUM(I3797:I3802),2)</f>
        <v>11.00</v>
      </c>
      <c r="J3803" s="32">
        <v>681.16</v>
      </c>
      <c r="K3803" s="32">
        <f>ROUND(PRODUCT(I3803:J3803),2)</f>
        <v>7492.76</v>
      </c>
      <c r="L3803" s="32" t="s">
        <v/>
      </c>
      <c r="M3803" s="32" t="s">
        <v/>
      </c>
      <c r="N3803" s="32" t="s">
        <v/>
      </c>
      <!--$VAR_NUOVA_CELLA_PREZZI$-->
    </row>
    <row r="3804" spans="1:16" ht="10.5" customHeight="1" thickTop="1" thickBot="1">
      <c r="B3804" s="32" t="s">
        <v/>
      </c>
      <c r="C3804" s="23" t="s">
        <v/>
      </c>
      <c r="D3804" s="32" t="s">
        <v>21999</v>
      </c>
      <c r="E3804" s="32">
        <v/>
      </c>
      <c r="F3804" s="33">
        <v/>
      </c>
      <c r="G3804" s="34">
        <v/>
      </c>
      <c r="H3804" s="35">
        <v/>
      </c>
      <c r="I3804" s="36">
        <f/>
        <v/>
      </c>
      <c r="J3804" s="32">
        <v/>
      </c>
      <c r="K3804" s="32">
        <f/>
        <v/>
      </c>
      <c r="L3804" s="32" t="s">
        <v/>
      </c>
      <c r="M3804" s="32" t="s">
        <v/>
      </c>
      <c r="N3804" s="32" t="s">
        <v/>
      </c>
      <!--$VAR_NUOVA_CELLA_PREZZI$-->
    </row>
    <row r="3805" spans="1:16" ht="206.166666666667" customHeight="1" thickTop="1" thickBot="1">
      <c r="B3805" s="32" t="s">
        <v>22000</v>
      </c>
      <c r="C3805" s="23" t="s">
        <v>22001</v>
      </c>
      <c r="D3805" s="62" t="s">
        <v>22002</v>
      </c>
      <c r="E3805" s="32">
        <v/>
      </c>
      <c r="F3805" s="33">
        <v/>
      </c>
      <c r="G3805" s="34">
        <v/>
      </c>
      <c r="H3805" s="35">
        <v/>
      </c>
      <c r="I3805" s="36">
        <f/>
        <v/>
      </c>
      <c r="J3805" s="32">
        <v/>
      </c>
      <c r="K3805" s="32">
        <f/>
        <v/>
      </c>
      <c r="L3805" s="32" t="s">
        <v/>
      </c>
      <c r="M3805" s="32" t="s">
        <v/>
      </c>
      <c r="N3805" s="32" t="s">
        <v/>
      </c>
      <!--$VAR_NUOVA_CELLA_PREZZI$-->
    </row>
    <row r="3806" spans="1:16" ht="10.5" customHeight="1" thickTop="1" thickBot="1">
      <c r="B3806" s="32" t="s">
        <v/>
      </c>
      <c r="C3806" s="23" t="s">
        <v/>
      </c>
      <c r="D3806" s="23" t="s">
        <v>22003</v>
      </c>
      <c r="E3806" s="32">
        <v/>
      </c>
      <c r="F3806" s="33">
        <v/>
      </c>
      <c r="G3806" s="34">
        <v/>
      </c>
      <c r="H3806" s="35">
        <v/>
      </c>
      <c r="I3806" s="36">
        <f/>
        <v/>
      </c>
      <c r="J3806" s="32">
        <v/>
      </c>
      <c r="K3806" s="32">
        <f/>
        <v/>
      </c>
      <c r="L3806" s="32" t="s">
        <v/>
      </c>
      <c r="M3806" s="32" t="s">
        <v/>
      </c>
      <c r="N3806" s="32" t="s">
        <v/>
      </c>
      <!--$VAR_NUOVA_CELLA_PREZZI$-->
    </row>
    <row r="3807" spans="1:16" ht="10.5" customHeight="1" thickTop="1" thickBot="1">
      <c r="B3807" s="32" t="s">
        <v/>
      </c>
      <c r="C3807" s="23" t="s">
        <v/>
      </c>
      <c r="D3807" s="23" t="s">
        <v>22004</v>
      </c>
      <c r="E3807" s="32">
        <v/>
      </c>
      <c r="F3807" s="33">
        <v/>
      </c>
      <c r="G3807" s="34">
        <v/>
      </c>
      <c r="H3807" s="35">
        <v>0</v>
      </c>
      <c r="I3807" s="36">
        <f>ROUND(PRODUCT(E3807:H3807),2)</f>
        <v>0.00</v>
      </c>
      <c r="J3807" s="32">
        <v/>
      </c>
      <c r="K3807" s="32">
        <f/>
        <v/>
      </c>
      <c r="L3807" s="32" t="s">
        <v/>
      </c>
      <c r="M3807" s="32" t="s">
        <v/>
      </c>
      <c r="N3807" s="32" t="s">
        <v/>
      </c>
      <!--$VAR_NUOVA_CELLA_PREZZI$-->
    </row>
    <row r="3808" spans="1:16" ht="10.5" customHeight="1" thickTop="1" thickBot="1">
      <c r="B3808" s="32" t="s">
        <v/>
      </c>
      <c r="C3808" s="23" t="s">
        <v/>
      </c>
      <c r="D3808" s="23" t="s">
        <v>22011</v>
      </c>
      <c r="E3808" s="32">
        <v>1.00</v>
      </c>
      <c r="F3808" s="33">
        <v/>
      </c>
      <c r="G3808" s="34">
        <v/>
      </c>
      <c r="H3808" s="35">
        <v/>
      </c>
      <c r="I3808" s="36">
        <f>ROUND(PRODUCT(E3808:H3808),2)</f>
        <v>1.00</v>
      </c>
      <c r="J3808" s="32">
        <v/>
      </c>
      <c r="K3808" s="32">
        <f/>
        <v/>
      </c>
      <c r="L3808" s="32" t="s">
        <v/>
      </c>
      <c r="M3808" s="32" t="s">
        <v/>
      </c>
      <c r="N3808" s="32" t="s">
        <v/>
      </c>
      <!--$VAR_NUOVA_CELLA_PREZZI$-->
    </row>
    <row r="3809" spans="1:16" ht="10.5" customHeight="1" thickTop="1" thickBot="1">
      <c r="B3809" s="32" t="s">
        <v/>
      </c>
      <c r="C3809" s="23" t="s">
        <v/>
      </c>
      <c r="D3809" s="32" t="s">
        <v/>
      </c>
      <c r="E3809" s="32">
        <v/>
      </c>
      <c r="F3809" s="33">
        <v/>
      </c>
      <c r="G3809" s="34">
        <v/>
      </c>
      <c r="H3809" s="35">
        <v/>
      </c>
      <c r="I3809" s="36">
        <f/>
        <v/>
      </c>
      <c r="J3809" s="32">
        <v/>
      </c>
      <c r="K3809" s="32">
        <f/>
        <v/>
      </c>
      <c r="L3809" s="32" t="s">
        <v/>
      </c>
      <c r="M3809" s="32" t="s">
        <v/>
      </c>
      <c r="N3809" s="32" t="s">
        <v>22018</v>
      </c>
      <!--$VAR_NUOVA_CELLA_PREZZI$-->
    </row>
    <row r="3810" spans="1:16" ht="10.5" customHeight="1" thickTop="1" thickBot="1">
      <c r="B3810" s="32" t="s">
        <v/>
      </c>
      <c r="C3810" s="23" t="s">
        <v/>
      </c>
      <c r="D3810" s="32" t="s">
        <v>22019</v>
      </c>
      <c r="E3810" s="32">
        <v/>
      </c>
      <c r="F3810" s="33">
        <v/>
      </c>
      <c r="G3810" s="34">
        <v/>
      </c>
      <c r="H3810" s="35">
        <v/>
      </c>
      <c r="I3810" s="36">
        <f>ROUND(SUM(I3806:I3809),2)</f>
        <v>1.00</v>
      </c>
      <c r="J3810" s="32">
        <v>45290.12</v>
      </c>
      <c r="K3810" s="32">
        <f>ROUND(PRODUCT(I3810:J3810),2)</f>
        <v>45290.12</v>
      </c>
      <c r="L3810" s="32" t="s">
        <v/>
      </c>
      <c r="M3810" s="32" t="s">
        <v/>
      </c>
      <c r="N3810" s="32" t="s">
        <v/>
      </c>
      <!--$VAR_NUOVA_CELLA_PREZZI$-->
    </row>
    <row r="3811" spans="1:16" ht="10.5" customHeight="1" thickTop="1" thickBot="1">
      <c r="B3811" s="32" t="s">
        <v/>
      </c>
      <c r="C3811" s="23" t="s">
        <v/>
      </c>
      <c r="D3811" s="32" t="s">
        <v>22025</v>
      </c>
      <c r="E3811" s="32">
        <v/>
      </c>
      <c r="F3811" s="33">
        <v/>
      </c>
      <c r="G3811" s="34">
        <v/>
      </c>
      <c r="H3811" s="35">
        <v/>
      </c>
      <c r="I3811" s="36">
        <f/>
        <v/>
      </c>
      <c r="J3811" s="32">
        <v/>
      </c>
      <c r="K3811" s="32">
        <f/>
        <v/>
      </c>
      <c r="L3811" s="32" t="s">
        <v/>
      </c>
      <c r="M3811" s="32" t="s">
        <v/>
      </c>
      <c r="N3811" s="32" t="s">
        <v/>
      </c>
      <!--$VAR_NUOVA_CELLA_PREZZI$-->
    </row>
    <row r="3812" spans="1:16" ht="143.5" customHeight="1" thickTop="1" thickBot="1">
      <c r="B3812" s="32" t="s">
        <v>22026</v>
      </c>
      <c r="C3812" s="23" t="s">
        <v>22027</v>
      </c>
      <c r="D3812" s="62" t="s">
        <v>22028</v>
      </c>
      <c r="E3812" s="32">
        <v/>
      </c>
      <c r="F3812" s="33">
        <v/>
      </c>
      <c r="G3812" s="34">
        <v/>
      </c>
      <c r="H3812" s="35">
        <v/>
      </c>
      <c r="I3812" s="36">
        <f/>
        <v/>
      </c>
      <c r="J3812" s="32">
        <v/>
      </c>
      <c r="K3812" s="32">
        <f/>
        <v/>
      </c>
      <c r="L3812" s="32" t="s">
        <v/>
      </c>
      <c r="M3812" s="32" t="s">
        <v/>
      </c>
      <c r="N3812" s="32" t="s">
        <v/>
      </c>
      <!--$VAR_NUOVA_CELLA_PREZZI$-->
    </row>
    <row r="3813" spans="1:16" ht="10.5" customHeight="1" thickTop="1" thickBot="1">
      <c r="B3813" s="32" t="s">
        <v/>
      </c>
      <c r="C3813" s="23" t="s">
        <v/>
      </c>
      <c r="D3813" s="23" t="s">
        <v>22029</v>
      </c>
      <c r="E3813" s="32">
        <v/>
      </c>
      <c r="F3813" s="33">
        <v/>
      </c>
      <c r="G3813" s="34">
        <v/>
      </c>
      <c r="H3813" s="35">
        <v/>
      </c>
      <c r="I3813" s="36">
        <f/>
        <v/>
      </c>
      <c r="J3813" s="32">
        <v/>
      </c>
      <c r="K3813" s="32">
        <f/>
        <v/>
      </c>
      <c r="L3813" s="32" t="s">
        <v/>
      </c>
      <c r="M3813" s="32" t="s">
        <v/>
      </c>
      <c r="N3813" s="32" t="s">
        <v/>
      </c>
      <!--$VAR_NUOVA_CELLA_PREZZI$-->
    </row>
    <row r="3814" spans="1:16" ht="10.5" customHeight="1" thickTop="1" thickBot="1">
      <c r="B3814" s="32" t="s">
        <v/>
      </c>
      <c r="C3814" s="23" t="s">
        <v/>
      </c>
      <c r="D3814" s="23" t="s">
        <v>22030</v>
      </c>
      <c r="E3814" s="32">
        <v/>
      </c>
      <c r="F3814" s="33">
        <v/>
      </c>
      <c r="G3814" s="34">
        <v/>
      </c>
      <c r="H3814" s="35">
        <v>0</v>
      </c>
      <c r="I3814" s="36">
        <f>ROUND(PRODUCT(E3814:H3814),2)</f>
        <v>0.00</v>
      </c>
      <c r="J3814" s="32">
        <v/>
      </c>
      <c r="K3814" s="32">
        <f/>
        <v/>
      </c>
      <c r="L3814" s="32" t="s">
        <v/>
      </c>
      <c r="M3814" s="32" t="s">
        <v/>
      </c>
      <c r="N3814" s="32" t="s">
        <v/>
      </c>
      <!--$VAR_NUOVA_CELLA_PREZZI$-->
    </row>
    <row r="3815" spans="1:16" ht="10.5" customHeight="1" thickTop="1" thickBot="1">
      <c r="B3815" s="32" t="s">
        <v/>
      </c>
      <c r="C3815" s="23" t="s">
        <v/>
      </c>
      <c r="D3815" s="23" t="s">
        <v>22037</v>
      </c>
      <c r="E3815" s="32">
        <v>2.00</v>
      </c>
      <c r="F3815" s="33">
        <v>4.85</v>
      </c>
      <c r="G3815" s="34">
        <v/>
      </c>
      <c r="H3815" s="35">
        <v/>
      </c>
      <c r="I3815" s="36">
        <f>ROUND(PRODUCT(E3815:H3815),2)</f>
        <v>9.70</v>
      </c>
      <c r="J3815" s="32">
        <v/>
      </c>
      <c r="K3815" s="32">
        <f/>
        <v/>
      </c>
      <c r="L3815" s="32" t="s">
        <v/>
      </c>
      <c r="M3815" s="32" t="s">
        <v/>
      </c>
      <c r="N3815" s="32" t="s">
        <v/>
      </c>
      <!--$VAR_NUOVA_CELLA_PREZZI$-->
    </row>
    <row r="3816" spans="1:16" ht="10.5" customHeight="1" thickTop="1" thickBot="1">
      <c r="B3816" s="32" t="s">
        <v/>
      </c>
      <c r="C3816" s="23" t="s">
        <v/>
      </c>
      <c r="D3816" s="23" t="s">
        <v>22044</v>
      </c>
      <c r="E3816" s="32">
        <v>2.00</v>
      </c>
      <c r="F3816" s="33">
        <v>1.27</v>
      </c>
      <c r="G3816" s="34">
        <v/>
      </c>
      <c r="H3816" s="35">
        <v/>
      </c>
      <c r="I3816" s="36">
        <f>ROUND(PRODUCT(E3816:H3816),2)</f>
        <v>2.54</v>
      </c>
      <c r="J3816" s="32">
        <v/>
      </c>
      <c r="K3816" s="32">
        <f/>
        <v/>
      </c>
      <c r="L3816" s="32" t="s">
        <v/>
      </c>
      <c r="M3816" s="32" t="s">
        <v/>
      </c>
      <c r="N3816" s="32" t="s">
        <v/>
      </c>
      <!--$VAR_NUOVA_CELLA_PREZZI$-->
    </row>
    <row r="3817" spans="1:16" ht="10.5" customHeight="1" thickTop="1" thickBot="1">
      <c r="B3817" s="32" t="s">
        <v/>
      </c>
      <c r="C3817" s="23" t="s">
        <v/>
      </c>
      <c r="D3817" s="23" t="s">
        <v>22051</v>
      </c>
      <c r="E3817" s="32">
        <v/>
      </c>
      <c r="F3817" s="33">
        <v>1.78</v>
      </c>
      <c r="G3817" s="34">
        <v/>
      </c>
      <c r="H3817" s="35">
        <v/>
      </c>
      <c r="I3817" s="36">
        <f>ROUND(PRODUCT(E3817:H3817),2)</f>
        <v>1.78</v>
      </c>
      <c r="J3817" s="32">
        <v/>
      </c>
      <c r="K3817" s="32">
        <f/>
        <v/>
      </c>
      <c r="L3817" s="32" t="s">
        <v/>
      </c>
      <c r="M3817" s="32" t="s">
        <v/>
      </c>
      <c r="N3817" s="32" t="s">
        <v/>
      </c>
      <!--$VAR_NUOVA_CELLA_PREZZI$-->
    </row>
    <row r="3818" spans="1:16" ht="10.5" customHeight="1" thickTop="1" thickBot="1">
      <c r="B3818" s="32" t="s">
        <v/>
      </c>
      <c r="C3818" s="23" t="s">
        <v/>
      </c>
      <c r="D3818" s="23" t="s">
        <v>22058</v>
      </c>
      <c r="E3818" s="32">
        <v/>
      </c>
      <c r="F3818" s="33">
        <v>4.26</v>
      </c>
      <c r="G3818" s="34">
        <v/>
      </c>
      <c r="H3818" s="35">
        <v/>
      </c>
      <c r="I3818" s="36">
        <f>ROUND(PRODUCT(E3818:H3818),2)</f>
        <v>4.26</v>
      </c>
      <c r="J3818" s="32">
        <v/>
      </c>
      <c r="K3818" s="32">
        <f/>
        <v/>
      </c>
      <c r="L3818" s="32" t="s">
        <v/>
      </c>
      <c r="M3818" s="32" t="s">
        <v/>
      </c>
      <c r="N3818" s="32" t="s">
        <v/>
      </c>
      <!--$VAR_NUOVA_CELLA_PREZZI$-->
    </row>
    <row r="3819" spans="1:16" ht="10.5" customHeight="1" thickTop="1" thickBot="1">
      <c r="B3819" s="32" t="s">
        <v/>
      </c>
      <c r="C3819" s="23" t="s">
        <v/>
      </c>
      <c r="D3819" s="23" t="s">
        <v>22065</v>
      </c>
      <c r="E3819" s="32">
        <v>2.00</v>
      </c>
      <c r="F3819" s="33">
        <v>4.90</v>
      </c>
      <c r="G3819" s="34">
        <v/>
      </c>
      <c r="H3819" s="35">
        <v/>
      </c>
      <c r="I3819" s="36">
        <f>ROUND(PRODUCT(E3819:H3819),2)</f>
        <v>9.80</v>
      </c>
      <c r="J3819" s="32">
        <v/>
      </c>
      <c r="K3819" s="32">
        <f/>
        <v/>
      </c>
      <c r="L3819" s="32" t="s">
        <v/>
      </c>
      <c r="M3819" s="32" t="s">
        <v/>
      </c>
      <c r="N3819" s="32" t="s">
        <v/>
      </c>
      <!--$VAR_NUOVA_CELLA_PREZZI$-->
    </row>
    <row r="3820" spans="1:16" ht="10.5" customHeight="1" thickTop="1" thickBot="1">
      <c r="B3820" s="32" t="s">
        <v/>
      </c>
      <c r="C3820" s="23" t="s">
        <v/>
      </c>
      <c r="D3820" s="23" t="s">
        <v>22072</v>
      </c>
      <c r="E3820" s="32">
        <v/>
      </c>
      <c r="F3820" s="33">
        <v>0.50</v>
      </c>
      <c r="G3820" s="34">
        <v/>
      </c>
      <c r="H3820" s="35">
        <v/>
      </c>
      <c r="I3820" s="36">
        <f>ROUND(PRODUCT(E3820:H3820),2)</f>
        <v>0.50</v>
      </c>
      <c r="J3820" s="32">
        <v/>
      </c>
      <c r="K3820" s="32">
        <f/>
        <v/>
      </c>
      <c r="L3820" s="32" t="s">
        <v/>
      </c>
      <c r="M3820" s="32" t="s">
        <v/>
      </c>
      <c r="N3820" s="32" t="s">
        <v/>
      </c>
      <!--$VAR_NUOVA_CELLA_PREZZI$-->
    </row>
    <row r="3821" spans="1:16" ht="10.5" customHeight="1" thickTop="1" thickBot="1">
      <c r="B3821" s="32" t="s">
        <v/>
      </c>
      <c r="C3821" s="23" t="s">
        <v/>
      </c>
      <c r="D3821" s="23" t="s">
        <v>22079</v>
      </c>
      <c r="E3821" s="32">
        <v/>
      </c>
      <c r="F3821" s="33">
        <v>5.69</v>
      </c>
      <c r="G3821" s="34">
        <v/>
      </c>
      <c r="H3821" s="35">
        <v/>
      </c>
      <c r="I3821" s="36">
        <f>ROUND(PRODUCT(E3821:H3821),2)</f>
        <v>5.69</v>
      </c>
      <c r="J3821" s="32">
        <v/>
      </c>
      <c r="K3821" s="32">
        <f/>
        <v/>
      </c>
      <c r="L3821" s="32" t="s">
        <v/>
      </c>
      <c r="M3821" s="32" t="s">
        <v/>
      </c>
      <c r="N3821" s="32" t="s">
        <v/>
      </c>
      <!--$VAR_NUOVA_CELLA_PREZZI$-->
    </row>
    <row r="3822" spans="1:16" ht="10.5" customHeight="1" thickTop="1" thickBot="1">
      <c r="B3822" s="32" t="s">
        <v/>
      </c>
      <c r="C3822" s="23" t="s">
        <v/>
      </c>
      <c r="D3822" s="32" t="s">
        <v/>
      </c>
      <c r="E3822" s="32">
        <v/>
      </c>
      <c r="F3822" s="33">
        <v/>
      </c>
      <c r="G3822" s="34">
        <v/>
      </c>
      <c r="H3822" s="35">
        <v/>
      </c>
      <c r="I3822" s="36">
        <f/>
        <v/>
      </c>
      <c r="J3822" s="32">
        <v/>
      </c>
      <c r="K3822" s="32">
        <f/>
        <v/>
      </c>
      <c r="L3822" s="32" t="s">
        <v/>
      </c>
      <c r="M3822" s="32" t="s">
        <v/>
      </c>
      <c r="N3822" s="32" t="s">
        <v>22086</v>
      </c>
      <!--$VAR_NUOVA_CELLA_PREZZI$-->
    </row>
    <row r="3823" spans="1:16" ht="10.5" customHeight="1" thickTop="1" thickBot="1">
      <c r="B3823" s="32" t="s">
        <v/>
      </c>
      <c r="C3823" s="23" t="s">
        <v/>
      </c>
      <c r="D3823" s="32" t="s">
        <v>22087</v>
      </c>
      <c r="E3823" s="32">
        <v/>
      </c>
      <c r="F3823" s="33">
        <v/>
      </c>
      <c r="G3823" s="34">
        <v/>
      </c>
      <c r="H3823" s="35">
        <v/>
      </c>
      <c r="I3823" s="36">
        <f>ROUND(SUM(I3813:I3822),2)</f>
        <v>34.27</v>
      </c>
      <c r="J3823" s="32">
        <v>1142.26</v>
      </c>
      <c r="K3823" s="32">
        <f>ROUND(PRODUCT(I3823:J3823),2)</f>
        <v>39145.25</v>
      </c>
      <c r="L3823" s="32" t="s">
        <v/>
      </c>
      <c r="M3823" s="32" t="s">
        <v/>
      </c>
      <c r="N3823" s="32" t="s">
        <v/>
      </c>
      <!--$VAR_NUOVA_CELLA_PREZZI$-->
    </row>
    <row r="3824" spans="1:16" ht="10.5" customHeight="1" thickTop="1" thickBot="1">
      <c r="B3824" s="32" t="s">
        <v/>
      </c>
      <c r="C3824" s="23" t="s">
        <v/>
      </c>
      <c r="D3824" s="32" t="s">
        <v>22093</v>
      </c>
      <c r="E3824" s="32">
        <v/>
      </c>
      <c r="F3824" s="33">
        <v/>
      </c>
      <c r="G3824" s="34">
        <v/>
      </c>
      <c r="H3824" s="35">
        <v/>
      </c>
      <c r="I3824" s="36">
        <f/>
        <v/>
      </c>
      <c r="J3824" s="32">
        <v/>
      </c>
      <c r="K3824" s="32">
        <f/>
        <v/>
      </c>
      <c r="L3824" s="32" t="s">
        <v/>
      </c>
      <c r="M3824" s="32" t="s">
        <v/>
      </c>
      <c r="N3824" s="32" t="s">
        <v/>
      </c>
      <!--$VAR_NUOVA_CELLA_PREZZI$-->
    </row>
    <row r="3825" spans="1:16" ht="157.5" customHeight="1" thickTop="1" thickBot="1">
      <c r="B3825" s="32" t="s">
        <v>22094</v>
      </c>
      <c r="C3825" s="23" t="s">
        <v>22095</v>
      </c>
      <c r="D3825" s="62" t="s">
        <v>22096</v>
      </c>
      <c r="E3825" s="32">
        <v/>
      </c>
      <c r="F3825" s="33">
        <v/>
      </c>
      <c r="G3825" s="34">
        <v/>
      </c>
      <c r="H3825" s="35">
        <v/>
      </c>
      <c r="I3825" s="36">
        <f/>
        <v/>
      </c>
      <c r="J3825" s="32">
        <v/>
      </c>
      <c r="K3825" s="32">
        <f/>
        <v/>
      </c>
      <c r="L3825" s="32" t="s">
        <v/>
      </c>
      <c r="M3825" s="32" t="s">
        <v/>
      </c>
      <c r="N3825" s="32" t="s">
        <v/>
      </c>
      <!--$VAR_NUOVA_CELLA_PREZZI$-->
    </row>
    <row r="3826" spans="1:16" ht="10.5" customHeight="1" thickTop="1" thickBot="1">
      <c r="B3826" s="32" t="s">
        <v/>
      </c>
      <c r="C3826" s="23" t="s">
        <v/>
      </c>
      <c r="D3826" s="23" t="s">
        <v>22097</v>
      </c>
      <c r="E3826" s="32">
        <v/>
      </c>
      <c r="F3826" s="33">
        <v/>
      </c>
      <c r="G3826" s="34">
        <v/>
      </c>
      <c r="H3826" s="35">
        <v/>
      </c>
      <c r="I3826" s="36">
        <f/>
        <v/>
      </c>
      <c r="J3826" s="32">
        <v/>
      </c>
      <c r="K3826" s="32">
        <f/>
        <v/>
      </c>
      <c r="L3826" s="32" t="s">
        <v/>
      </c>
      <c r="M3826" s="32" t="s">
        <v/>
      </c>
      <c r="N3826" s="32" t="s">
        <v/>
      </c>
      <!--$VAR_NUOVA_CELLA_PREZZI$-->
    </row>
    <row r="3827" spans="1:16" ht="10.5" customHeight="1" thickTop="1" thickBot="1">
      <c r="B3827" s="32" t="s">
        <v/>
      </c>
      <c r="C3827" s="23" t="s">
        <v/>
      </c>
      <c r="D3827" s="23" t="s">
        <v>22098</v>
      </c>
      <c r="E3827" s="32">
        <v/>
      </c>
      <c r="F3827" s="33">
        <v/>
      </c>
      <c r="G3827" s="34">
        <v/>
      </c>
      <c r="H3827" s="35">
        <v>0</v>
      </c>
      <c r="I3827" s="36">
        <f>ROUND(PRODUCT(E3827:H3827),2)</f>
        <v>0.00</v>
      </c>
      <c r="J3827" s="32">
        <v/>
      </c>
      <c r="K3827" s="32">
        <f/>
        <v/>
      </c>
      <c r="L3827" s="32" t="s">
        <v/>
      </c>
      <c r="M3827" s="32" t="s">
        <v/>
      </c>
      <c r="N3827" s="32" t="s">
        <v/>
      </c>
      <!--$VAR_NUOVA_CELLA_PREZZI$-->
    </row>
    <row r="3828" spans="1:16" ht="10.5" customHeight="1" thickTop="1" thickBot="1">
      <c r="B3828" s="32" t="s">
        <v/>
      </c>
      <c r="C3828" s="23" t="s">
        <v/>
      </c>
      <c r="D3828" s="23" t="s">
        <v>22105</v>
      </c>
      <c r="E3828" s="32">
        <v>1.00</v>
      </c>
      <c r="F3828" s="33">
        <v/>
      </c>
      <c r="G3828" s="34">
        <v/>
      </c>
      <c r="H3828" s="35">
        <v/>
      </c>
      <c r="I3828" s="36">
        <f>ROUND(PRODUCT(E3828:H3828),2)</f>
        <v>1.00</v>
      </c>
      <c r="J3828" s="32">
        <v/>
      </c>
      <c r="K3828" s="32">
        <f/>
        <v/>
      </c>
      <c r="L3828" s="32" t="s">
        <v/>
      </c>
      <c r="M3828" s="32" t="s">
        <v/>
      </c>
      <c r="N3828" s="32" t="s">
        <v/>
      </c>
      <!--$VAR_NUOVA_CELLA_PREZZI$-->
    </row>
    <row r="3829" spans="1:16" ht="10.5" customHeight="1" thickTop="1" thickBot="1">
      <c r="B3829" s="32" t="s">
        <v/>
      </c>
      <c r="C3829" s="23" t="s">
        <v/>
      </c>
      <c r="D3829" s="32" t="s">
        <v/>
      </c>
      <c r="E3829" s="32">
        <v/>
      </c>
      <c r="F3829" s="33">
        <v/>
      </c>
      <c r="G3829" s="34">
        <v/>
      </c>
      <c r="H3829" s="35">
        <v/>
      </c>
      <c r="I3829" s="36">
        <f/>
        <v/>
      </c>
      <c r="J3829" s="32">
        <v/>
      </c>
      <c r="K3829" s="32">
        <f/>
        <v/>
      </c>
      <c r="L3829" s="32" t="s">
        <v/>
      </c>
      <c r="M3829" s="32" t="s">
        <v/>
      </c>
      <c r="N3829" s="32" t="s">
        <v>22112</v>
      </c>
      <!--$VAR_NUOVA_CELLA_PREZZI$-->
    </row>
    <row r="3830" spans="1:16" ht="10.5" customHeight="1" thickTop="1" thickBot="1">
      <c r="B3830" s="32" t="s">
        <v/>
      </c>
      <c r="C3830" s="23" t="s">
        <v/>
      </c>
      <c r="D3830" s="32" t="s">
        <v>22113</v>
      </c>
      <c r="E3830" s="32">
        <v/>
      </c>
      <c r="F3830" s="33">
        <v/>
      </c>
      <c r="G3830" s="34">
        <v/>
      </c>
      <c r="H3830" s="35">
        <v/>
      </c>
      <c r="I3830" s="36">
        <f>ROUND(SUM(I3826:I3829),2)</f>
        <v>1.00</v>
      </c>
      <c r="J3830" s="32">
        <v>16229.92</v>
      </c>
      <c r="K3830" s="32">
        <f>ROUND(PRODUCT(I3830:J3830),2)</f>
        <v>16229.92</v>
      </c>
      <c r="L3830" s="32" t="s">
        <v/>
      </c>
      <c r="M3830" s="32" t="s">
        <v/>
      </c>
      <c r="N3830" s="32" t="s">
        <v/>
      </c>
      <!--$VAR_NUOVA_CELLA_PREZZI$-->
    </row>
    <row r="3831" spans="1:16" ht="10.5" customHeight="1" thickTop="1" thickBot="1">
      <c r="B3831" s="32" t="s">
        <v/>
      </c>
      <c r="C3831" s="23" t="s">
        <v/>
      </c>
      <c r="D3831" s="32" t="s">
        <v>22119</v>
      </c>
      <c r="E3831" s="32">
        <v/>
      </c>
      <c r="F3831" s="33">
        <v/>
      </c>
      <c r="G3831" s="34">
        <v/>
      </c>
      <c r="H3831" s="35">
        <v/>
      </c>
      <c r="I3831" s="36">
        <f/>
        <v/>
      </c>
      <c r="J3831" s="32">
        <v/>
      </c>
      <c r="K3831" s="32">
        <f/>
        <v/>
      </c>
      <c r="L3831" s="32" t="s">
        <v/>
      </c>
      <c r="M3831" s="32" t="s">
        <v/>
      </c>
      <c r="N3831" s="32" t="s">
        <v/>
      </c>
      <!--$VAR_NUOVA_CELLA_PREZZI$-->
    </row>
    <row r="3832" spans="1:16" ht="160.333333333333" customHeight="1" thickTop="1" thickBot="1">
      <c r="B3832" s="32" t="s">
        <v>22120</v>
      </c>
      <c r="C3832" s="23" t="s">
        <v>22121</v>
      </c>
      <c r="D3832" s="62" t="s">
        <v>22122</v>
      </c>
      <c r="E3832" s="32">
        <v/>
      </c>
      <c r="F3832" s="33">
        <v/>
      </c>
      <c r="G3832" s="34">
        <v/>
      </c>
      <c r="H3832" s="35">
        <v/>
      </c>
      <c r="I3832" s="36">
        <f/>
        <v/>
      </c>
      <c r="J3832" s="32">
        <v/>
      </c>
      <c r="K3832" s="32">
        <f/>
        <v/>
      </c>
      <c r="L3832" s="32" t="s">
        <v/>
      </c>
      <c r="M3832" s="32" t="s">
        <v/>
      </c>
      <c r="N3832" s="32" t="s">
        <v/>
      </c>
      <!--$VAR_NUOVA_CELLA_PREZZI$-->
    </row>
    <row r="3833" spans="1:16" ht="10.5" customHeight="1" thickTop="1" thickBot="1">
      <c r="B3833" s="32" t="s">
        <v/>
      </c>
      <c r="C3833" s="23" t="s">
        <v/>
      </c>
      <c r="D3833" s="23" t="s">
        <v>22123</v>
      </c>
      <c r="E3833" s="32">
        <v/>
      </c>
      <c r="F3833" s="33">
        <v/>
      </c>
      <c r="G3833" s="34">
        <v/>
      </c>
      <c r="H3833" s="35">
        <v/>
      </c>
      <c r="I3833" s="36">
        <f/>
        <v/>
      </c>
      <c r="J3833" s="32">
        <v/>
      </c>
      <c r="K3833" s="32">
        <f/>
        <v/>
      </c>
      <c r="L3833" s="32" t="s">
        <v/>
      </c>
      <c r="M3833" s="32" t="s">
        <v/>
      </c>
      <c r="N3833" s="32" t="s">
        <v/>
      </c>
      <!--$VAR_NUOVA_CELLA_PREZZI$-->
    </row>
    <row r="3834" spans="1:16" ht="10.5" customHeight="1" thickTop="1" thickBot="1">
      <c r="B3834" s="32" t="s">
        <v/>
      </c>
      <c r="C3834" s="23" t="s">
        <v/>
      </c>
      <c r="D3834" s="23" t="s">
        <v>22124</v>
      </c>
      <c r="E3834" s="32">
        <v/>
      </c>
      <c r="F3834" s="33">
        <v/>
      </c>
      <c r="G3834" s="34">
        <v/>
      </c>
      <c r="H3834" s="35">
        <v>0</v>
      </c>
      <c r="I3834" s="36">
        <f>ROUND(PRODUCT(E3834:H3834),2)</f>
        <v>0.00</v>
      </c>
      <c r="J3834" s="32">
        <v/>
      </c>
      <c r="K3834" s="32">
        <f/>
        <v/>
      </c>
      <c r="L3834" s="32" t="s">
        <v/>
      </c>
      <c r="M3834" s="32" t="s">
        <v/>
      </c>
      <c r="N3834" s="32" t="s">
        <v/>
      </c>
      <!--$VAR_NUOVA_CELLA_PREZZI$-->
    </row>
    <row r="3835" spans="1:16" ht="10.5" customHeight="1" thickTop="1" thickBot="1">
      <c r="B3835" s="32" t="s">
        <v/>
      </c>
      <c r="C3835" s="23" t="s">
        <v/>
      </c>
      <c r="D3835" s="23" t="s">
        <v>22131</v>
      </c>
      <c r="E3835" s="32">
        <v>1.00</v>
      </c>
      <c r="F3835" s="33">
        <v/>
      </c>
      <c r="G3835" s="34">
        <v/>
      </c>
      <c r="H3835" s="35">
        <v/>
      </c>
      <c r="I3835" s="36">
        <f>ROUND(PRODUCT(E3835:H3835),2)</f>
        <v>1.00</v>
      </c>
      <c r="J3835" s="32">
        <v/>
      </c>
      <c r="K3835" s="32">
        <f/>
        <v/>
      </c>
      <c r="L3835" s="32" t="s">
        <v/>
      </c>
      <c r="M3835" s="32" t="s">
        <v/>
      </c>
      <c r="N3835" s="32" t="s">
        <v/>
      </c>
      <!--$VAR_NUOVA_CELLA_PREZZI$-->
    </row>
    <row r="3836" spans="1:16" ht="10.5" customHeight="1" thickTop="1" thickBot="1">
      <c r="B3836" s="32" t="s">
        <v/>
      </c>
      <c r="C3836" s="23" t="s">
        <v/>
      </c>
      <c r="D3836" s="32" t="s">
        <v/>
      </c>
      <c r="E3836" s="32">
        <v/>
      </c>
      <c r="F3836" s="33">
        <v/>
      </c>
      <c r="G3836" s="34">
        <v/>
      </c>
      <c r="H3836" s="35">
        <v/>
      </c>
      <c r="I3836" s="36">
        <f/>
        <v/>
      </c>
      <c r="J3836" s="32">
        <v/>
      </c>
      <c r="K3836" s="32">
        <f/>
        <v/>
      </c>
      <c r="L3836" s="32" t="s">
        <v/>
      </c>
      <c r="M3836" s="32" t="s">
        <v/>
      </c>
      <c r="N3836" s="32" t="s">
        <v>22138</v>
      </c>
      <!--$VAR_NUOVA_CELLA_PREZZI$-->
    </row>
    <row r="3837" spans="1:16" ht="10.5" customHeight="1" thickTop="1" thickBot="1">
      <c r="B3837" s="32" t="s">
        <v/>
      </c>
      <c r="C3837" s="23" t="s">
        <v/>
      </c>
      <c r="D3837" s="32" t="s">
        <v>22139</v>
      </c>
      <c r="E3837" s="32">
        <v/>
      </c>
      <c r="F3837" s="33">
        <v/>
      </c>
      <c r="G3837" s="34">
        <v/>
      </c>
      <c r="H3837" s="35">
        <v/>
      </c>
      <c r="I3837" s="36">
        <f>ROUND(SUM(I3833:I3836),2)</f>
        <v>1.00</v>
      </c>
      <c r="J3837" s="32">
        <v>26719.37</v>
      </c>
      <c r="K3837" s="32">
        <f>ROUND(PRODUCT(I3837:J3837),2)</f>
        <v>26719.37</v>
      </c>
      <c r="L3837" s="32" t="s">
        <v/>
      </c>
      <c r="M3837" s="32" t="s">
        <v/>
      </c>
      <c r="N3837" s="32" t="s">
        <v/>
      </c>
      <!--$VAR_NUOVA_CELLA_PREZZI$-->
    </row>
    <row r="3838" spans="1:16" ht="10.5" customHeight="1" thickTop="1" thickBot="1">
      <c r="B3838" s="32" t="s">
        <v/>
      </c>
      <c r="C3838" s="23" t="s">
        <v/>
      </c>
      <c r="D3838" s="32" t="s">
        <v>22145</v>
      </c>
      <c r="E3838" s="32">
        <v/>
      </c>
      <c r="F3838" s="33">
        <v/>
      </c>
      <c r="G3838" s="34">
        <v/>
      </c>
      <c r="H3838" s="35">
        <v/>
      </c>
      <c r="I3838" s="36">
        <f/>
        <v/>
      </c>
      <c r="J3838" s="32">
        <v/>
      </c>
      <c r="K3838" s="32">
        <f/>
        <v/>
      </c>
      <c r="L3838" s="32" t="s">
        <v/>
      </c>
      <c r="M3838" s="32" t="s">
        <v/>
      </c>
      <c r="N3838" s="32" t="s">
        <v/>
      </c>
      <!--$VAR_NUOVA_CELLA_PREZZI$-->
    </row>
    <row r="3839" spans="1:16" ht="387.166666666667" customHeight="1" thickTop="1" thickBot="1">
      <c r="B3839" s="32" t="s">
        <v>22146</v>
      </c>
      <c r="C3839" s="23" t="s">
        <v>22147</v>
      </c>
      <c r="D3839" s="62" t="s">
        <v>22148</v>
      </c>
      <c r="E3839" s="32">
        <v/>
      </c>
      <c r="F3839" s="33">
        <v/>
      </c>
      <c r="G3839" s="34">
        <v/>
      </c>
      <c r="H3839" s="35">
        <v/>
      </c>
      <c r="I3839" s="36">
        <f/>
        <v/>
      </c>
      <c r="J3839" s="32">
        <v/>
      </c>
      <c r="K3839" s="32">
        <f/>
        <v/>
      </c>
      <c r="L3839" s="32" t="s">
        <v/>
      </c>
      <c r="M3839" s="32" t="s">
        <v/>
      </c>
      <c r="N3839" s="32" t="s">
        <v/>
      </c>
      <!--$VAR_NUOVA_CELLA_PREZZI$-->
    </row>
    <row r="3840" spans="1:16" ht="10.5" customHeight="1" thickTop="1" thickBot="1">
      <c r="B3840" s="32" t="s">
        <v/>
      </c>
      <c r="C3840" s="23" t="s">
        <v/>
      </c>
      <c r="D3840" s="23" t="s">
        <v>22149</v>
      </c>
      <c r="E3840" s="32">
        <v/>
      </c>
      <c r="F3840" s="33">
        <v/>
      </c>
      <c r="G3840" s="34">
        <v/>
      </c>
      <c r="H3840" s="35">
        <v/>
      </c>
      <c r="I3840" s="36">
        <f/>
        <v/>
      </c>
      <c r="J3840" s="32">
        <v/>
      </c>
      <c r="K3840" s="32">
        <f/>
        <v/>
      </c>
      <c r="L3840" s="32" t="s">
        <v/>
      </c>
      <c r="M3840" s="32" t="s">
        <v/>
      </c>
      <c r="N3840" s="32" t="s">
        <v/>
      </c>
      <!--$VAR_NUOVA_CELLA_PREZZI$-->
    </row>
    <row r="3841" spans="1:16" ht="10.5" customHeight="1" thickTop="1" thickBot="1">
      <c r="B3841" s="32" t="s">
        <v/>
      </c>
      <c r="C3841" s="23" t="s">
        <v/>
      </c>
      <c r="D3841" s="23" t="s">
        <v>22150</v>
      </c>
      <c r="E3841" s="32">
        <v/>
      </c>
      <c r="F3841" s="33">
        <v/>
      </c>
      <c r="G3841" s="34">
        <v/>
      </c>
      <c r="H3841" s="35">
        <v>0</v>
      </c>
      <c r="I3841" s="36">
        <f>ROUND(PRODUCT(E3841:H3841),2)</f>
        <v>0.00</v>
      </c>
      <c r="J3841" s="32">
        <v/>
      </c>
      <c r="K3841" s="32">
        <f/>
        <v/>
      </c>
      <c r="L3841" s="32" t="s">
        <v/>
      </c>
      <c r="M3841" s="32" t="s">
        <v/>
      </c>
      <c r="N3841" s="32" t="s">
        <v/>
      </c>
      <!--$VAR_NUOVA_CELLA_PREZZI$-->
    </row>
    <row r="3842" spans="1:16" ht="10.5" customHeight="1" thickTop="1" thickBot="1">
      <c r="B3842" s="32" t="s">
        <v/>
      </c>
      <c r="C3842" s="23" t="s">
        <v/>
      </c>
      <c r="D3842" s="23" t="s">
        <v>22157</v>
      </c>
      <c r="E3842" s="32">
        <v/>
      </c>
      <c r="F3842" s="33">
        <v/>
      </c>
      <c r="G3842" s="34">
        <v/>
      </c>
      <c r="H3842" s="35">
        <v>0</v>
      </c>
      <c r="I3842" s="36">
        <f>ROUND(PRODUCT(E3842:H3842),2)</f>
        <v>0.00</v>
      </c>
      <c r="J3842" s="32">
        <v/>
      </c>
      <c r="K3842" s="32">
        <f/>
        <v/>
      </c>
      <c r="L3842" s="32" t="s">
        <v/>
      </c>
      <c r="M3842" s="32" t="s">
        <v/>
      </c>
      <c r="N3842" s="32" t="s">
        <v/>
      </c>
      <!--$VAR_NUOVA_CELLA_PREZZI$-->
    </row>
    <row r="3843" spans="1:16" ht="10.5" customHeight="1" thickTop="1" thickBot="1">
      <c r="B3843" s="32" t="s">
        <v/>
      </c>
      <c r="C3843" s="23" t="s">
        <v/>
      </c>
      <c r="D3843" s="23" t="s">
        <v>22164</v>
      </c>
      <c r="E3843" s="32">
        <v/>
      </c>
      <c r="F3843" s="33">
        <v>0.92</v>
      </c>
      <c r="G3843" s="34">
        <v>0.560</v>
      </c>
      <c r="H3843" s="35">
        <v/>
      </c>
      <c r="I3843" s="36">
        <f>ROUND(PRODUCT(E3843:H3843),2)</f>
        <v>0.52</v>
      </c>
      <c r="J3843" s="32">
        <v/>
      </c>
      <c r="K3843" s="32">
        <f/>
        <v/>
      </c>
      <c r="L3843" s="32" t="s">
        <v/>
      </c>
      <c r="M3843" s="32" t="s">
        <v/>
      </c>
      <c r="N3843" s="32" t="s">
        <v/>
      </c>
      <!--$VAR_NUOVA_CELLA_PREZZI$-->
    </row>
    <row r="3844" spans="1:16" ht="10.5" customHeight="1" thickTop="1" thickBot="1">
      <c r="B3844" s="32" t="s">
        <v/>
      </c>
      <c r="C3844" s="23" t="s">
        <v/>
      </c>
      <c r="D3844" s="23" t="s">
        <v>22171</v>
      </c>
      <c r="E3844" s="32">
        <v>2.00</v>
      </c>
      <c r="F3844" s="33">
        <v>0.92</v>
      </c>
      <c r="G3844" s="34">
        <v/>
      </c>
      <c r="H3844" s="35">
        <v>0.180</v>
      </c>
      <c r="I3844" s="36">
        <f>ROUND(PRODUCT(E3844:H3844),2)</f>
        <v>0.33</v>
      </c>
      <c r="J3844" s="32">
        <v/>
      </c>
      <c r="K3844" s="32">
        <f/>
        <v/>
      </c>
      <c r="L3844" s="32" t="s">
        <v/>
      </c>
      <c r="M3844" s="32" t="s">
        <v/>
      </c>
      <c r="N3844" s="32" t="s">
        <v/>
      </c>
      <!--$VAR_NUOVA_CELLA_PREZZI$-->
    </row>
    <row r="3845" spans="1:16" ht="10.5" customHeight="1" thickTop="1" thickBot="1">
      <c r="B3845" s="32" t="s">
        <v/>
      </c>
      <c r="C3845" s="23" t="s">
        <v/>
      </c>
      <c r="D3845" s="23" t="s">
        <v>22178</v>
      </c>
      <c r="E3845" s="32">
        <v/>
      </c>
      <c r="F3845" s="33">
        <v/>
      </c>
      <c r="G3845" s="34">
        <v/>
      </c>
      <c r="H3845" s="35">
        <v>0</v>
      </c>
      <c r="I3845" s="36">
        <f>ROUND(PRODUCT(E3845:H3845),2)</f>
        <v>0.00</v>
      </c>
      <c r="J3845" s="32">
        <v/>
      </c>
      <c r="K3845" s="32">
        <f/>
        <v/>
      </c>
      <c r="L3845" s="32" t="s">
        <v/>
      </c>
      <c r="M3845" s="32" t="s">
        <v/>
      </c>
      <c r="N3845" s="32" t="s">
        <v/>
      </c>
      <!--$VAR_NUOVA_CELLA_PREZZI$-->
    </row>
    <row r="3846" spans="1:16" ht="10.5" customHeight="1" thickTop="1" thickBot="1">
      <c r="B3846" s="32" t="s">
        <v/>
      </c>
      <c r="C3846" s="23" t="s">
        <v/>
      </c>
      <c r="D3846" s="23" t="s">
        <v>22185</v>
      </c>
      <c r="E3846" s="32">
        <v/>
      </c>
      <c r="F3846" s="33">
        <v/>
      </c>
      <c r="G3846" s="34">
        <v/>
      </c>
      <c r="H3846" s="35">
        <v>0</v>
      </c>
      <c r="I3846" s="36">
        <f>ROUND(PRODUCT(E3846:H3846),2)</f>
        <v>0.00</v>
      </c>
      <c r="J3846" s="32">
        <v/>
      </c>
      <c r="K3846" s="32">
        <f/>
        <v/>
      </c>
      <c r="L3846" s="32" t="s">
        <v/>
      </c>
      <c r="M3846" s="32" t="s">
        <v/>
      </c>
      <c r="N3846" s="32" t="s">
        <v/>
      </c>
      <!--$VAR_NUOVA_CELLA_PREZZI$-->
    </row>
    <row r="3847" spans="1:16" ht="10.5" customHeight="1" thickTop="1" thickBot="1">
      <c r="B3847" s="32" t="s">
        <v/>
      </c>
      <c r="C3847" s="23" t="s">
        <v/>
      </c>
      <c r="D3847" s="23" t="s">
        <v>22192</v>
      </c>
      <c r="E3847" s="32">
        <v>9.00</v>
      </c>
      <c r="F3847" s="33">
        <v>0.24</v>
      </c>
      <c r="G3847" s="34">
        <v/>
      </c>
      <c r="H3847" s="35">
        <v/>
      </c>
      <c r="I3847" s="36">
        <f>ROUND(PRODUCT(E3847:H3847),2)</f>
        <v>2.16</v>
      </c>
      <c r="J3847" s="32">
        <v/>
      </c>
      <c r="K3847" s="32">
        <f/>
        <v/>
      </c>
      <c r="L3847" s="32" t="s">
        <v/>
      </c>
      <c r="M3847" s="32" t="s">
        <v/>
      </c>
      <c r="N3847" s="32" t="s">
        <v/>
      </c>
      <!--$VAR_NUOVA_CELLA_PREZZI$-->
    </row>
    <row r="3848" spans="1:16" ht="10.5" customHeight="1" thickTop="1" thickBot="1">
      <c r="B3848" s="32" t="s">
        <v/>
      </c>
      <c r="C3848" s="23" t="s">
        <v/>
      </c>
      <c r="D3848" s="23" t="s">
        <v>22199</v>
      </c>
      <c r="E3848" s="32">
        <v>10.00</v>
      </c>
      <c r="F3848" s="33">
        <v>0.22</v>
      </c>
      <c r="G3848" s="34">
        <v/>
      </c>
      <c r="H3848" s="35">
        <v/>
      </c>
      <c r="I3848" s="36">
        <f>ROUND(PRODUCT(E3848:H3848),2)</f>
        <v>2.20</v>
      </c>
      <c r="J3848" s="32">
        <v/>
      </c>
      <c r="K3848" s="32">
        <f/>
        <v/>
      </c>
      <c r="L3848" s="32" t="s">
        <v/>
      </c>
      <c r="M3848" s="32" t="s">
        <v/>
      </c>
      <c r="N3848" s="32" t="s">
        <v/>
      </c>
      <!--$VAR_NUOVA_CELLA_PREZZI$-->
    </row>
    <row r="3849" spans="1:16" ht="10.5" customHeight="1" thickTop="1" thickBot="1">
      <c r="B3849" s="32" t="s">
        <v/>
      </c>
      <c r="C3849" s="23" t="s">
        <v/>
      </c>
      <c r="D3849" s="32" t="s">
        <v/>
      </c>
      <c r="E3849" s="32">
        <v/>
      </c>
      <c r="F3849" s="33">
        <v/>
      </c>
      <c r="G3849" s="34">
        <v/>
      </c>
      <c r="H3849" s="35">
        <v/>
      </c>
      <c r="I3849" s="36">
        <f/>
        <v/>
      </c>
      <c r="J3849" s="32">
        <v/>
      </c>
      <c r="K3849" s="32">
        <f/>
        <v/>
      </c>
      <c r="L3849" s="32" t="s">
        <v/>
      </c>
      <c r="M3849" s="32" t="s">
        <v/>
      </c>
      <c r="N3849" s="32" t="s">
        <v>22206</v>
      </c>
      <!--$VAR_NUOVA_CELLA_PREZZI$-->
    </row>
    <row r="3850" spans="1:16" ht="10.5" customHeight="1" thickTop="1" thickBot="1">
      <c r="B3850" s="32" t="s">
        <v/>
      </c>
      <c r="C3850" s="23" t="s">
        <v/>
      </c>
      <c r="D3850" s="32" t="s">
        <v>22207</v>
      </c>
      <c r="E3850" s="32">
        <v/>
      </c>
      <c r="F3850" s="33">
        <v/>
      </c>
      <c r="G3850" s="34">
        <v/>
      </c>
      <c r="H3850" s="35">
        <v/>
      </c>
      <c r="I3850" s="36">
        <f>ROUND(SUM(I3840:I3849),2)</f>
        <v>5.21</v>
      </c>
      <c r="J3850" s="32">
        <v>482.68</v>
      </c>
      <c r="K3850" s="32">
        <f>ROUND(PRODUCT(I3850:J3850),2)</f>
        <v>2514.76</v>
      </c>
      <c r="L3850" s="32" t="s">
        <v/>
      </c>
      <c r="M3850" s="32" t="s">
        <v/>
      </c>
      <c r="N3850" s="32" t="s">
        <v/>
      </c>
      <!--$VAR_NUOVA_CELLA_PREZZI$-->
    </row>
    <row r="3851" spans="1:16" ht="10.5" customHeight="1" thickTop="1" thickBot="1">
      <c r="B3851" s="32" t="s">
        <v/>
      </c>
      <c r="C3851" s="23" t="s">
        <v/>
      </c>
      <c r="D3851" s="32" t="s">
        <v>22213</v>
      </c>
      <c r="E3851" s="32">
        <v/>
      </c>
      <c r="F3851" s="33">
        <v/>
      </c>
      <c r="G3851" s="34">
        <v/>
      </c>
      <c r="H3851" s="35">
        <v/>
      </c>
      <c r="I3851" s="36">
        <f/>
        <v/>
      </c>
      <c r="J3851" s="32">
        <v/>
      </c>
      <c r="K3851" s="32">
        <f/>
        <v/>
      </c>
      <c r="L3851" s="32" t="s">
        <v/>
      </c>
      <c r="M3851" s="32" t="s">
        <v/>
      </c>
      <c r="N3851" s="32" t="s">
        <v/>
      </c>
      <!--$VAR_NUOVA_CELLA_PREZZI$-->
    </row>
    <row r="3852" spans="1:16" ht="186.166666666667" customHeight="1" thickTop="1" thickBot="1">
      <c r="B3852" s="32" t="s">
        <v>22214</v>
      </c>
      <c r="C3852" s="23" t="s">
        <v>22215</v>
      </c>
      <c r="D3852" s="62" t="s">
        <v>22216</v>
      </c>
      <c r="E3852" s="32">
        <v/>
      </c>
      <c r="F3852" s="33">
        <v/>
      </c>
      <c r="G3852" s="34">
        <v/>
      </c>
      <c r="H3852" s="35">
        <v/>
      </c>
      <c r="I3852" s="36">
        <f/>
        <v/>
      </c>
      <c r="J3852" s="32">
        <v/>
      </c>
      <c r="K3852" s="32">
        <f/>
        <v/>
      </c>
      <c r="L3852" s="32" t="s">
        <v/>
      </c>
      <c r="M3852" s="32" t="s">
        <v/>
      </c>
      <c r="N3852" s="32" t="s">
        <v/>
      </c>
      <!--$VAR_NUOVA_CELLA_PREZZI$-->
    </row>
    <row r="3853" spans="1:16" ht="10.5" customHeight="1" thickTop="1" thickBot="1">
      <c r="B3853" s="32" t="s">
        <v/>
      </c>
      <c r="C3853" s="23" t="s">
        <v/>
      </c>
      <c r="D3853" s="23" t="s">
        <v>22217</v>
      </c>
      <c r="E3853" s="32">
        <v/>
      </c>
      <c r="F3853" s="33">
        <v/>
      </c>
      <c r="G3853" s="34">
        <v/>
      </c>
      <c r="H3853" s="35">
        <v/>
      </c>
      <c r="I3853" s="36">
        <f/>
        <v/>
      </c>
      <c r="J3853" s="32">
        <v/>
      </c>
      <c r="K3853" s="32">
        <f/>
        <v/>
      </c>
      <c r="L3853" s="32" t="s">
        <v/>
      </c>
      <c r="M3853" s="32" t="s">
        <v/>
      </c>
      <c r="N3853" s="32" t="s">
        <v/>
      </c>
      <!--$VAR_NUOVA_CELLA_PREZZI$-->
    </row>
    <row r="3854" spans="1:16" ht="10.5" customHeight="1" thickTop="1" thickBot="1">
      <c r="B3854" s="32" t="s">
        <v/>
      </c>
      <c r="C3854" s="23" t="s">
        <v/>
      </c>
      <c r="D3854" s="23" t="s">
        <v>22218</v>
      </c>
      <c r="E3854" s="32">
        <v/>
      </c>
      <c r="F3854" s="33">
        <v/>
      </c>
      <c r="G3854" s="34">
        <v/>
      </c>
      <c r="H3854" s="35">
        <v>0</v>
      </c>
      <c r="I3854" s="36">
        <f>ROUND(PRODUCT(E3854:H3854),2)</f>
        <v>0.00</v>
      </c>
      <c r="J3854" s="32">
        <v/>
      </c>
      <c r="K3854" s="32">
        <f/>
        <v/>
      </c>
      <c r="L3854" s="32" t="s">
        <v/>
      </c>
      <c r="M3854" s="32" t="s">
        <v/>
      </c>
      <c r="N3854" s="32" t="s">
        <v/>
      </c>
      <!--$VAR_NUOVA_CELLA_PREZZI$-->
    </row>
    <row r="3855" spans="1:16" ht="10.5" customHeight="1" thickTop="1" thickBot="1">
      <c r="B3855" s="32" t="s">
        <v/>
      </c>
      <c r="C3855" s="23" t="s">
        <v/>
      </c>
      <c r="D3855" s="23" t="s">
        <v>22225</v>
      </c>
      <c r="E3855" s="32">
        <v>42.00</v>
      </c>
      <c r="F3855" s="33">
        <v/>
      </c>
      <c r="G3855" s="34">
        <v/>
      </c>
      <c r="H3855" s="35">
        <v/>
      </c>
      <c r="I3855" s="36">
        <f>ROUND(PRODUCT(E3855:H3855),2)</f>
        <v>42.00</v>
      </c>
      <c r="J3855" s="32">
        <v/>
      </c>
      <c r="K3855" s="32">
        <f/>
        <v/>
      </c>
      <c r="L3855" s="32" t="s">
        <v/>
      </c>
      <c r="M3855" s="32" t="s">
        <v/>
      </c>
      <c r="N3855" s="32" t="s">
        <v/>
      </c>
      <!--$VAR_NUOVA_CELLA_PREZZI$-->
    </row>
    <row r="3856" spans="1:16" ht="10.5" customHeight="1" thickTop="1" thickBot="1">
      <c r="B3856" s="32" t="s">
        <v/>
      </c>
      <c r="C3856" s="23" t="s">
        <v/>
      </c>
      <c r="D3856" s="32" t="s">
        <v/>
      </c>
      <c r="E3856" s="32">
        <v/>
      </c>
      <c r="F3856" s="33">
        <v/>
      </c>
      <c r="G3856" s="34">
        <v/>
      </c>
      <c r="H3856" s="35">
        <v/>
      </c>
      <c r="I3856" s="36">
        <f/>
        <v/>
      </c>
      <c r="J3856" s="32">
        <v/>
      </c>
      <c r="K3856" s="32">
        <f/>
        <v/>
      </c>
      <c r="L3856" s="32" t="s">
        <v/>
      </c>
      <c r="M3856" s="32" t="s">
        <v/>
      </c>
      <c r="N3856" s="32" t="s">
        <v>22232</v>
      </c>
      <!--$VAR_NUOVA_CELLA_PREZZI$-->
    </row>
    <row r="3857" spans="1:16" ht="10.5" customHeight="1" thickTop="1" thickBot="1">
      <c r="B3857" s="32" t="s">
        <v/>
      </c>
      <c r="C3857" s="23" t="s">
        <v/>
      </c>
      <c r="D3857" s="32" t="s">
        <v>22233</v>
      </c>
      <c r="E3857" s="32">
        <v/>
      </c>
      <c r="F3857" s="33">
        <v/>
      </c>
      <c r="G3857" s="34">
        <v/>
      </c>
      <c r="H3857" s="35">
        <v/>
      </c>
      <c r="I3857" s="36">
        <f>ROUND(SUM(I3853:I3856),2)</f>
        <v>42.00</v>
      </c>
      <c r="J3857" s="32">
        <v>410.70</v>
      </c>
      <c r="K3857" s="32">
        <f>ROUND(PRODUCT(I3857:J3857),2)</f>
        <v>17249.40</v>
      </c>
      <c r="L3857" s="32" t="s">
        <v/>
      </c>
      <c r="M3857" s="32" t="s">
        <v/>
      </c>
      <c r="N3857" s="32" t="s">
        <v/>
      </c>
      <!--$VAR_NUOVA_CELLA_PREZZI$-->
    </row>
    <row r="3858" spans="1:16" ht="10.5" customHeight="1" thickTop="1" thickBot="1">
      <c r="B3858" s="32" t="s">
        <v/>
      </c>
      <c r="C3858" s="23" t="s">
        <v/>
      </c>
      <c r="D3858" s="32" t="s">
        <v>22239</v>
      </c>
      <c r="E3858" s="32">
        <v/>
      </c>
      <c r="F3858" s="33">
        <v/>
      </c>
      <c r="G3858" s="34">
        <v/>
      </c>
      <c r="H3858" s="35">
        <v/>
      </c>
      <c r="I3858" s="36">
        <f/>
        <v/>
      </c>
      <c r="J3858" s="32">
        <v/>
      </c>
      <c r="K3858" s="32">
        <f/>
        <v/>
      </c>
      <c r="L3858" s="32" t="s">
        <v/>
      </c>
      <c r="M3858" s="32" t="s">
        <v/>
      </c>
      <c r="N3858" s="32" t="s">
        <v/>
      </c>
      <!--$VAR_NUOVA_CELLA_PREZZI$-->
    </row>
    <row r="3859" spans="1:16" ht="21" customHeight="1" thickTop="1" thickBot="1">
      <c r="B3859" s="32" t="s">
        <v>22240</v>
      </c>
      <c r="C3859" s="23" t="s">
        <v>22241</v>
      </c>
      <c r="D3859" s="62" t="s">
        <v>22242</v>
      </c>
      <c r="E3859" s="32">
        <v/>
      </c>
      <c r="F3859" s="33">
        <v/>
      </c>
      <c r="G3859" s="34">
        <v/>
      </c>
      <c r="H3859" s="35">
        <v/>
      </c>
      <c r="I3859" s="36">
        <f/>
        <v/>
      </c>
      <c r="J3859" s="32">
        <v/>
      </c>
      <c r="K3859" s="32">
        <f/>
        <v/>
      </c>
      <c r="L3859" s="32" t="s">
        <v/>
      </c>
      <c r="M3859" s="32" t="s">
        <v/>
      </c>
      <c r="N3859" s="32" t="s">
        <v/>
      </c>
      <!--$VAR_NUOVA_CELLA_PREZZI$-->
    </row>
    <row r="3860" spans="1:16" ht="10.5" customHeight="1" thickTop="1" thickBot="1">
      <c r="B3860" s="32" t="s">
        <v/>
      </c>
      <c r="C3860" s="23" t="s">
        <v/>
      </c>
      <c r="D3860" s="23" t="s">
        <v>22243</v>
      </c>
      <c r="E3860" s="32">
        <v/>
      </c>
      <c r="F3860" s="33">
        <v/>
      </c>
      <c r="G3860" s="34">
        <v/>
      </c>
      <c r="H3860" s="35">
        <v/>
      </c>
      <c r="I3860" s="36">
        <f/>
        <v/>
      </c>
      <c r="J3860" s="32">
        <v/>
      </c>
      <c r="K3860" s="32">
        <f/>
        <v/>
      </c>
      <c r="L3860" s="32" t="s">
        <v/>
      </c>
      <c r="M3860" s="32" t="s">
        <v/>
      </c>
      <c r="N3860" s="32" t="s">
        <v/>
      </c>
      <!--$VAR_NUOVA_CELLA_PREZZI$-->
    </row>
    <row r="3861" spans="1:16" ht="10.5" customHeight="1" thickTop="1" thickBot="1">
      <c r="B3861" s="32" t="s">
        <v/>
      </c>
      <c r="C3861" s="23" t="s">
        <v/>
      </c>
      <c r="D3861" s="23" t="s">
        <v>22244</v>
      </c>
      <c r="E3861" s="32">
        <v/>
      </c>
      <c r="F3861" s="33">
        <v/>
      </c>
      <c r="G3861" s="34">
        <v/>
      </c>
      <c r="H3861" s="35">
        <v>0</v>
      </c>
      <c r="I3861" s="36">
        <f>ROUND(PRODUCT(E3861:H3861),2)</f>
        <v>0.00</v>
      </c>
      <c r="J3861" s="32">
        <v/>
      </c>
      <c r="K3861" s="32">
        <f/>
        <v/>
      </c>
      <c r="L3861" s="32" t="s">
        <v/>
      </c>
      <c r="M3861" s="32" t="s">
        <v/>
      </c>
      <c r="N3861" s="32" t="s">
        <v/>
      </c>
      <!--$VAR_NUOVA_CELLA_PREZZI$-->
    </row>
    <row r="3862" spans="1:16" ht="10.5" customHeight="1" thickTop="1" thickBot="1">
      <c r="B3862" s="32" t="s">
        <v/>
      </c>
      <c r="C3862" s="23" t="s">
        <v/>
      </c>
      <c r="D3862" s="23" t="s">
        <v>22251</v>
      </c>
      <c r="E3862" s="32">
        <v/>
      </c>
      <c r="F3862" s="33">
        <v>2.45</v>
      </c>
      <c r="G3862" s="34">
        <v>1.410</v>
      </c>
      <c r="H3862" s="35">
        <v/>
      </c>
      <c r="I3862" s="36">
        <f>ROUND(PRODUCT(E3862:H3862),2)</f>
        <v>3.45</v>
      </c>
      <c r="J3862" s="32">
        <v/>
      </c>
      <c r="K3862" s="32">
        <f/>
        <v/>
      </c>
      <c r="L3862" s="32" t="s">
        <v/>
      </c>
      <c r="M3862" s="32" t="s">
        <v/>
      </c>
      <c r="N3862" s="32" t="s">
        <v/>
      </c>
      <!--$VAR_NUOVA_CELLA_PREZZI$-->
    </row>
    <row r="3863" spans="1:16" ht="10.5" customHeight="1" thickTop="1" thickBot="1">
      <c r="B3863" s="32" t="s">
        <v/>
      </c>
      <c r="C3863" s="23" t="s">
        <v/>
      </c>
      <c r="D3863" s="23" t="s">
        <v>22258</v>
      </c>
      <c r="E3863" s="32">
        <v/>
      </c>
      <c r="F3863" s="33">
        <v/>
      </c>
      <c r="G3863" s="34">
        <v/>
      </c>
      <c r="H3863" s="35">
        <v>0</v>
      </c>
      <c r="I3863" s="36">
        <f>ROUND(PRODUCT(E3863:H3863),2)</f>
        <v>0.00</v>
      </c>
      <c r="J3863" s="32">
        <v/>
      </c>
      <c r="K3863" s="32">
        <f/>
        <v/>
      </c>
      <c r="L3863" s="32" t="s">
        <v/>
      </c>
      <c r="M3863" s="32" t="s">
        <v/>
      </c>
      <c r="N3863" s="32" t="s">
        <v/>
      </c>
      <!--$VAR_NUOVA_CELLA_PREZZI$-->
    </row>
    <row r="3864" spans="1:16" ht="10.5" customHeight="1" thickTop="1" thickBot="1">
      <c r="B3864" s="32" t="s">
        <v/>
      </c>
      <c r="C3864" s="23" t="s">
        <v/>
      </c>
      <c r="D3864" s="23" t="s">
        <v>22265</v>
      </c>
      <c r="E3864" s="32">
        <v/>
      </c>
      <c r="F3864" s="33">
        <v>3.22</v>
      </c>
      <c r="G3864" s="34">
        <v>3.830</v>
      </c>
      <c r="H3864" s="35">
        <v/>
      </c>
      <c r="I3864" s="36">
        <f>ROUND(PRODUCT(E3864:H3864),2)</f>
        <v>12.33</v>
      </c>
      <c r="J3864" s="32">
        <v/>
      </c>
      <c r="K3864" s="32">
        <f/>
        <v/>
      </c>
      <c r="L3864" s="32" t="s">
        <v/>
      </c>
      <c r="M3864" s="32" t="s">
        <v/>
      </c>
      <c r="N3864" s="32" t="s">
        <v/>
      </c>
      <!--$VAR_NUOVA_CELLA_PREZZI$-->
    </row>
    <row r="3865" spans="1:16" ht="10.5" customHeight="1" thickTop="1" thickBot="1">
      <c r="B3865" s="32" t="s">
        <v/>
      </c>
      <c r="C3865" s="23" t="s">
        <v/>
      </c>
      <c r="D3865" s="32" t="s">
        <v/>
      </c>
      <c r="E3865" s="32">
        <v/>
      </c>
      <c r="F3865" s="33">
        <v/>
      </c>
      <c r="G3865" s="34">
        <v/>
      </c>
      <c r="H3865" s="35">
        <v/>
      </c>
      <c r="I3865" s="36">
        <f/>
        <v/>
      </c>
      <c r="J3865" s="32">
        <v/>
      </c>
      <c r="K3865" s="32">
        <f/>
        <v/>
      </c>
      <c r="L3865" s="32" t="s">
        <v/>
      </c>
      <c r="M3865" s="32" t="s">
        <v/>
      </c>
      <c r="N3865" s="32" t="s">
        <v>22272</v>
      </c>
      <!--$VAR_NUOVA_CELLA_PREZZI$-->
    </row>
    <row r="3866" spans="1:16" ht="10.5" customHeight="1" thickTop="1" thickBot="1">
      <c r="B3866" s="32" t="s">
        <v/>
      </c>
      <c r="C3866" s="23" t="s">
        <v/>
      </c>
      <c r="D3866" s="32" t="s">
        <v>22273</v>
      </c>
      <c r="E3866" s="32">
        <v/>
      </c>
      <c r="F3866" s="33">
        <v/>
      </c>
      <c r="G3866" s="34">
        <v/>
      </c>
      <c r="H3866" s="35">
        <v/>
      </c>
      <c r="I3866" s="36">
        <f>ROUND(SUM(I3860:I3865),2)</f>
        <v>15.78</v>
      </c>
      <c r="J3866" s="32">
        <v>34.44</v>
      </c>
      <c r="K3866" s="32">
        <f>ROUND(PRODUCT(I3866:J3866),2)</f>
        <v>543.46</v>
      </c>
      <c r="L3866" s="32" t="s">
        <v/>
      </c>
      <c r="M3866" s="32" t="s">
        <v/>
      </c>
      <c r="N3866" s="32" t="s">
        <v/>
      </c>
      <!--$VAR_NUOVA_CELLA_PREZZI$-->
    </row>
    <row r="3867" spans="1:16" ht="10.5" customHeight="1" thickTop="1" thickBot="1">
      <c r="B3867" s="32" t="s">
        <v/>
      </c>
      <c r="C3867" s="23" t="s">
        <v/>
      </c>
      <c r="D3867" s="32" t="s">
        <v>22279</v>
      </c>
      <c r="E3867" s="32">
        <v/>
      </c>
      <c r="F3867" s="33">
        <v/>
      </c>
      <c r="G3867" s="34">
        <v/>
      </c>
      <c r="H3867" s="35">
        <v/>
      </c>
      <c r="I3867" s="36">
        <f/>
        <v/>
      </c>
      <c r="J3867" s="32">
        <v/>
      </c>
      <c r="K3867" s="32">
        <f/>
        <v/>
      </c>
      <c r="L3867" s="32" t="s">
        <v/>
      </c>
      <c r="M3867" s="32" t="s">
        <v/>
      </c>
      <c r="N3867" s="32" t="s">
        <v/>
      </c>
      <!--$VAR_NUOVA_CELLA_PREZZI$-->
    </row>
    <row r="3868" spans="1:16" ht="160.666666666667" customHeight="1" thickTop="1" thickBot="1">
      <c r="B3868" s="32" t="s">
        <v>22280</v>
      </c>
      <c r="C3868" s="23" t="s">
        <v>22281</v>
      </c>
      <c r="D3868" s="62" t="s">
        <v>22282</v>
      </c>
      <c r="E3868" s="32">
        <v/>
      </c>
      <c r="F3868" s="33">
        <v/>
      </c>
      <c r="G3868" s="34">
        <v/>
      </c>
      <c r="H3868" s="35">
        <v/>
      </c>
      <c r="I3868" s="36">
        <f/>
        <v/>
      </c>
      <c r="J3868" s="32">
        <v/>
      </c>
      <c r="K3868" s="32">
        <f/>
        <v/>
      </c>
      <c r="L3868" s="32" t="s">
        <v/>
      </c>
      <c r="M3868" s="32" t="s">
        <v/>
      </c>
      <c r="N3868" s="32" t="s">
        <v/>
      </c>
      <!--$VAR_NUOVA_CELLA_PREZZI$-->
    </row>
    <row r="3869" spans="1:16" ht="10.5" customHeight="1" thickTop="1" thickBot="1">
      <c r="B3869" s="32" t="s">
        <v/>
      </c>
      <c r="C3869" s="23" t="s">
        <v/>
      </c>
      <c r="D3869" s="23" t="s">
        <v>22283</v>
      </c>
      <c r="E3869" s="32">
        <v/>
      </c>
      <c r="F3869" s="33">
        <v/>
      </c>
      <c r="G3869" s="34">
        <v/>
      </c>
      <c r="H3869" s="35">
        <v/>
      </c>
      <c r="I3869" s="36">
        <f/>
        <v/>
      </c>
      <c r="J3869" s="32">
        <v/>
      </c>
      <c r="K3869" s="32">
        <f/>
        <v/>
      </c>
      <c r="L3869" s="32" t="s">
        <v/>
      </c>
      <c r="M3869" s="32" t="s">
        <v/>
      </c>
      <c r="N3869" s="32" t="s">
        <v/>
      </c>
      <!--$VAR_NUOVA_CELLA_PREZZI$-->
    </row>
    <row r="3870" spans="1:16" ht="10.5" customHeight="1" thickTop="1" thickBot="1">
      <c r="B3870" s="32" t="s">
        <v/>
      </c>
      <c r="C3870" s="23" t="s">
        <v/>
      </c>
      <c r="D3870" s="23" t="s">
        <v>22284</v>
      </c>
      <c r="E3870" s="32">
        <v/>
      </c>
      <c r="F3870" s="33">
        <v/>
      </c>
      <c r="G3870" s="34">
        <v/>
      </c>
      <c r="H3870" s="35">
        <v>0</v>
      </c>
      <c r="I3870" s="36">
        <f>ROUND(PRODUCT(E3870:H3870),2)</f>
        <v>0.00</v>
      </c>
      <c r="J3870" s="32">
        <v/>
      </c>
      <c r="K3870" s="32">
        <f/>
        <v/>
      </c>
      <c r="L3870" s="32" t="s">
        <v/>
      </c>
      <c r="M3870" s="32" t="s">
        <v/>
      </c>
      <c r="N3870" s="32" t="s">
        <v/>
      </c>
      <!--$VAR_NUOVA_CELLA_PREZZI$-->
    </row>
    <row r="3871" spans="1:16" ht="10.5" customHeight="1" thickTop="1" thickBot="1">
      <c r="B3871" s="32" t="s">
        <v/>
      </c>
      <c r="C3871" s="23" t="s">
        <v/>
      </c>
      <c r="D3871" s="23" t="s">
        <v>22291</v>
      </c>
      <c r="E3871" s="32">
        <v/>
      </c>
      <c r="F3871" s="33">
        <v/>
      </c>
      <c r="G3871" s="34">
        <v/>
      </c>
      <c r="H3871" s="35">
        <v>0</v>
      </c>
      <c r="I3871" s="36">
        <f>ROUND(PRODUCT(E3871:H3871),2)</f>
        <v>0.00</v>
      </c>
      <c r="J3871" s="32">
        <v/>
      </c>
      <c r="K3871" s="32">
        <f/>
        <v/>
      </c>
      <c r="L3871" s="32" t="s">
        <v/>
      </c>
      <c r="M3871" s="32" t="s">
        <v/>
      </c>
      <c r="N3871" s="32" t="s">
        <v/>
      </c>
      <!--$VAR_NUOVA_CELLA_PREZZI$-->
    </row>
    <row r="3872" spans="1:16" ht="10.5" customHeight="1" thickTop="1" thickBot="1">
      <c r="B3872" s="32" t="s">
        <v/>
      </c>
      <c r="C3872" s="23" t="s">
        <v/>
      </c>
      <c r="D3872" s="23" t="s">
        <v>22298</v>
      </c>
      <c r="E3872" s="32">
        <v>6.33</v>
      </c>
      <c r="F3872" s="33">
        <v/>
      </c>
      <c r="G3872" s="34">
        <v/>
      </c>
      <c r="H3872" s="35">
        <v/>
      </c>
      <c r="I3872" s="36">
        <f>ROUND(PRODUCT(E3872:H3872),2)</f>
        <v>6.33</v>
      </c>
      <c r="J3872" s="32">
        <v/>
      </c>
      <c r="K3872" s="32">
        <f/>
        <v/>
      </c>
      <c r="L3872" s="32" t="s">
        <v/>
      </c>
      <c r="M3872" s="32" t="s">
        <v/>
      </c>
      <c r="N3872" s="32" t="s">
        <v/>
      </c>
      <!--$VAR_NUOVA_CELLA_PREZZI$-->
    </row>
    <row r="3873" spans="1:16" ht="10.5" customHeight="1" thickTop="1" thickBot="1">
      <c r="B3873" s="32" t="s">
        <v/>
      </c>
      <c r="C3873" s="23" t="s">
        <v/>
      </c>
      <c r="D3873" s="23" t="s">
        <v>22305</v>
      </c>
      <c r="E3873" s="32">
        <v>50.19</v>
      </c>
      <c r="F3873" s="33">
        <v/>
      </c>
      <c r="G3873" s="34">
        <v/>
      </c>
      <c r="H3873" s="35">
        <v/>
      </c>
      <c r="I3873" s="36">
        <f>ROUND(PRODUCT(E3873:H3873),2)</f>
        <v>50.19</v>
      </c>
      <c r="J3873" s="32">
        <v/>
      </c>
      <c r="K3873" s="32">
        <f/>
        <v/>
      </c>
      <c r="L3873" s="32" t="s">
        <v/>
      </c>
      <c r="M3873" s="32" t="s">
        <v/>
      </c>
      <c r="N3873" s="32" t="s">
        <v/>
      </c>
      <!--$VAR_NUOVA_CELLA_PREZZI$-->
    </row>
    <row r="3874" spans="1:16" ht="10.5" customHeight="1" thickTop="1" thickBot="1">
      <c r="B3874" s="32" t="s">
        <v/>
      </c>
      <c r="C3874" s="23" t="s">
        <v/>
      </c>
      <c r="D3874" s="23" t="s">
        <v>22312</v>
      </c>
      <c r="E3874" s="32">
        <v>27.45</v>
      </c>
      <c r="F3874" s="33">
        <v/>
      </c>
      <c r="G3874" s="34">
        <v/>
      </c>
      <c r="H3874" s="35">
        <v/>
      </c>
      <c r="I3874" s="36">
        <f>ROUND(PRODUCT(E3874:H3874),2)</f>
        <v>27.45</v>
      </c>
      <c r="J3874" s="32">
        <v/>
      </c>
      <c r="K3874" s="32">
        <f/>
        <v/>
      </c>
      <c r="L3874" s="32" t="s">
        <v/>
      </c>
      <c r="M3874" s="32" t="s">
        <v/>
      </c>
      <c r="N3874" s="32" t="s">
        <v/>
      </c>
      <!--$VAR_NUOVA_CELLA_PREZZI$-->
    </row>
    <row r="3875" spans="1:16" ht="10.5" customHeight="1" thickTop="1" thickBot="1">
      <c r="B3875" s="32" t="s">
        <v/>
      </c>
      <c r="C3875" s="23" t="s">
        <v/>
      </c>
      <c r="D3875" s="23" t="s">
        <v>22319</v>
      </c>
      <c r="E3875" s="32">
        <v>11.74</v>
      </c>
      <c r="F3875" s="33">
        <v/>
      </c>
      <c r="G3875" s="34">
        <v/>
      </c>
      <c r="H3875" s="35">
        <v/>
      </c>
      <c r="I3875" s="36">
        <f>ROUND(PRODUCT(E3875:H3875),2)</f>
        <v>11.74</v>
      </c>
      <c r="J3875" s="32">
        <v/>
      </c>
      <c r="K3875" s="32">
        <f/>
        <v/>
      </c>
      <c r="L3875" s="32" t="s">
        <v/>
      </c>
      <c r="M3875" s="32" t="s">
        <v/>
      </c>
      <c r="N3875" s="32" t="s">
        <v/>
      </c>
      <!--$VAR_NUOVA_CELLA_PREZZI$-->
    </row>
    <row r="3876" spans="1:16" ht="10.5" customHeight="1" thickTop="1" thickBot="1">
      <c r="B3876" s="32" t="s">
        <v/>
      </c>
      <c r="C3876" s="23" t="s">
        <v/>
      </c>
      <c r="D3876" s="23" t="s">
        <v>22326</v>
      </c>
      <c r="E3876" s="32">
        <v>35.58</v>
      </c>
      <c r="F3876" s="33">
        <v/>
      </c>
      <c r="G3876" s="34">
        <v/>
      </c>
      <c r="H3876" s="35">
        <v/>
      </c>
      <c r="I3876" s="36">
        <f>ROUND(PRODUCT(E3876:H3876),2)</f>
        <v>35.58</v>
      </c>
      <c r="J3876" s="32">
        <v/>
      </c>
      <c r="K3876" s="32">
        <f/>
        <v/>
      </c>
      <c r="L3876" s="32" t="s">
        <v/>
      </c>
      <c r="M3876" s="32" t="s">
        <v/>
      </c>
      <c r="N3876" s="32" t="s">
        <v/>
      </c>
      <!--$VAR_NUOVA_CELLA_PREZZI$-->
    </row>
    <row r="3877" spans="1:16" ht="10.5" customHeight="1" thickTop="1" thickBot="1">
      <c r="B3877" s="32" t="s">
        <v/>
      </c>
      <c r="C3877" s="23" t="s">
        <v/>
      </c>
      <c r="D3877" s="23" t="s">
        <v>22333</v>
      </c>
      <c r="E3877" s="32">
        <v>43.35</v>
      </c>
      <c r="F3877" s="33">
        <v/>
      </c>
      <c r="G3877" s="34">
        <v/>
      </c>
      <c r="H3877" s="35">
        <v/>
      </c>
      <c r="I3877" s="36">
        <f>ROUND(PRODUCT(E3877:H3877),2)</f>
        <v>43.35</v>
      </c>
      <c r="J3877" s="32">
        <v/>
      </c>
      <c r="K3877" s="32">
        <f/>
        <v/>
      </c>
      <c r="L3877" s="32" t="s">
        <v/>
      </c>
      <c r="M3877" s="32" t="s">
        <v/>
      </c>
      <c r="N3877" s="32" t="s">
        <v/>
      </c>
      <!--$VAR_NUOVA_CELLA_PREZZI$-->
    </row>
    <row r="3878" spans="1:16" ht="10.5" customHeight="1" thickTop="1" thickBot="1">
      <c r="B3878" s="32" t="s">
        <v/>
      </c>
      <c r="C3878" s="23" t="s">
        <v/>
      </c>
      <c r="D3878" s="23" t="s">
        <v>22340</v>
      </c>
      <c r="E3878" s="32">
        <v>73.46</v>
      </c>
      <c r="F3878" s="33">
        <v/>
      </c>
      <c r="G3878" s="34">
        <v/>
      </c>
      <c r="H3878" s="35">
        <v/>
      </c>
      <c r="I3878" s="36">
        <f>ROUND(PRODUCT(E3878:H3878),2)</f>
        <v>73.46</v>
      </c>
      <c r="J3878" s="32">
        <v/>
      </c>
      <c r="K3878" s="32">
        <f/>
        <v/>
      </c>
      <c r="L3878" s="32" t="s">
        <v/>
      </c>
      <c r="M3878" s="32" t="s">
        <v/>
      </c>
      <c r="N3878" s="32" t="s">
        <v/>
      </c>
      <!--$VAR_NUOVA_CELLA_PREZZI$-->
    </row>
    <row r="3879" spans="1:16" ht="10.5" customHeight="1" thickTop="1" thickBot="1">
      <c r="B3879" s="32" t="s">
        <v/>
      </c>
      <c r="C3879" s="23" t="s">
        <v/>
      </c>
      <c r="D3879" s="23" t="s">
        <v>22347</v>
      </c>
      <c r="E3879" s="32">
        <v/>
      </c>
      <c r="F3879" s="33">
        <v/>
      </c>
      <c r="G3879" s="34">
        <v/>
      </c>
      <c r="H3879" s="35">
        <v>0</v>
      </c>
      <c r="I3879" s="36">
        <f>ROUND(PRODUCT(E3879:H3879),2)</f>
        <v>0.00</v>
      </c>
      <c r="J3879" s="32">
        <v/>
      </c>
      <c r="K3879" s="32">
        <f/>
        <v/>
      </c>
      <c r="L3879" s="32" t="s">
        <v/>
      </c>
      <c r="M3879" s="32" t="s">
        <v/>
      </c>
      <c r="N3879" s="32" t="s">
        <v/>
      </c>
      <!--$VAR_NUOVA_CELLA_PREZZI$-->
    </row>
    <row r="3880" spans="1:16" ht="10.5" customHeight="1" thickTop="1" thickBot="1">
      <c r="B3880" s="32" t="s">
        <v/>
      </c>
      <c r="C3880" s="23" t="s">
        <v/>
      </c>
      <c r="D3880" s="23" t="s">
        <v>22354</v>
      </c>
      <c r="E3880" s="32">
        <v>31.60</v>
      </c>
      <c r="F3880" s="33">
        <v/>
      </c>
      <c r="G3880" s="34">
        <v/>
      </c>
      <c r="H3880" s="35">
        <v/>
      </c>
      <c r="I3880" s="36">
        <f>ROUND(PRODUCT(E3880:H3880),2)</f>
        <v>31.60</v>
      </c>
      <c r="J3880" s="32">
        <v/>
      </c>
      <c r="K3880" s="32">
        <f/>
        <v/>
      </c>
      <c r="L3880" s="32" t="s">
        <v/>
      </c>
      <c r="M3880" s="32" t="s">
        <v/>
      </c>
      <c r="N3880" s="32" t="s">
        <v/>
      </c>
      <!--$VAR_NUOVA_CELLA_PREZZI$-->
    </row>
    <row r="3881" spans="1:16" ht="10.5" customHeight="1" thickTop="1" thickBot="1">
      <c r="B3881" s="32" t="s">
        <v/>
      </c>
      <c r="C3881" s="23" t="s">
        <v/>
      </c>
      <c r="D3881" s="23" t="s">
        <v>22361</v>
      </c>
      <c r="E3881" s="32">
        <v>6.10</v>
      </c>
      <c r="F3881" s="33">
        <v/>
      </c>
      <c r="G3881" s="34">
        <v/>
      </c>
      <c r="H3881" s="35">
        <v/>
      </c>
      <c r="I3881" s="36">
        <f>ROUND(PRODUCT(E3881:H3881),2)</f>
        <v>6.10</v>
      </c>
      <c r="J3881" s="32">
        <v/>
      </c>
      <c r="K3881" s="32">
        <f/>
        <v/>
      </c>
      <c r="L3881" s="32" t="s">
        <v/>
      </c>
      <c r="M3881" s="32" t="s">
        <v/>
      </c>
      <c r="N3881" s="32" t="s">
        <v/>
      </c>
      <!--$VAR_NUOVA_CELLA_PREZZI$-->
    </row>
    <row r="3882" spans="1:16" ht="10.5" customHeight="1" thickTop="1" thickBot="1">
      <c r="B3882" s="32" t="s">
        <v/>
      </c>
      <c r="C3882" s="23" t="s">
        <v/>
      </c>
      <c r="D3882" s="23" t="s">
        <v>22368</v>
      </c>
      <c r="E3882" s="32">
        <v>11.65</v>
      </c>
      <c r="F3882" s="33">
        <v/>
      </c>
      <c r="G3882" s="34">
        <v/>
      </c>
      <c r="H3882" s="35">
        <v/>
      </c>
      <c r="I3882" s="36">
        <f>ROUND(PRODUCT(E3882:H3882),2)</f>
        <v>11.65</v>
      </c>
      <c r="J3882" s="32">
        <v/>
      </c>
      <c r="K3882" s="32">
        <f/>
        <v/>
      </c>
      <c r="L3882" s="32" t="s">
        <v/>
      </c>
      <c r="M3882" s="32" t="s">
        <v/>
      </c>
      <c r="N3882" s="32" t="s">
        <v/>
      </c>
      <!--$VAR_NUOVA_CELLA_PREZZI$-->
    </row>
    <row r="3883" spans="1:16" ht="10.5" customHeight="1" thickTop="1" thickBot="1">
      <c r="B3883" s="32" t="s">
        <v/>
      </c>
      <c r="C3883" s="23" t="s">
        <v/>
      </c>
      <c r="D3883" s="23" t="s">
        <v>22375</v>
      </c>
      <c r="E3883" s="32">
        <v/>
      </c>
      <c r="F3883" s="33">
        <v/>
      </c>
      <c r="G3883" s="34">
        <v/>
      </c>
      <c r="H3883" s="35">
        <v>0</v>
      </c>
      <c r="I3883" s="36">
        <f>ROUND(PRODUCT(E3883:H3883),2)</f>
        <v>0.00</v>
      </c>
      <c r="J3883" s="32">
        <v/>
      </c>
      <c r="K3883" s="32">
        <f/>
        <v/>
      </c>
      <c r="L3883" s="32" t="s">
        <v/>
      </c>
      <c r="M3883" s="32" t="s">
        <v/>
      </c>
      <c r="N3883" s="32" t="s">
        <v/>
      </c>
      <!--$VAR_NUOVA_CELLA_PREZZI$-->
    </row>
    <row r="3884" spans="1:16" ht="10.5" customHeight="1" thickTop="1" thickBot="1">
      <c r="B3884" s="32" t="s">
        <v/>
      </c>
      <c r="C3884" s="23" t="s">
        <v/>
      </c>
      <c r="D3884" s="23" t="s">
        <v>22382</v>
      </c>
      <c r="E3884" s="32">
        <v>16.13</v>
      </c>
      <c r="F3884" s="33">
        <v/>
      </c>
      <c r="G3884" s="34">
        <v/>
      </c>
      <c r="H3884" s="35">
        <v/>
      </c>
      <c r="I3884" s="36">
        <f>ROUND(PRODUCT(E3884:H3884),2)</f>
        <v>16.13</v>
      </c>
      <c r="J3884" s="32">
        <v/>
      </c>
      <c r="K3884" s="32">
        <f/>
        <v/>
      </c>
      <c r="L3884" s="32" t="s">
        <v/>
      </c>
      <c r="M3884" s="32" t="s">
        <v/>
      </c>
      <c r="N3884" s="32" t="s">
        <v/>
      </c>
      <!--$VAR_NUOVA_CELLA_PREZZI$-->
    </row>
    <row r="3885" spans="1:16" ht="10.5" customHeight="1" thickTop="1" thickBot="1">
      <c r="B3885" s="32" t="s">
        <v/>
      </c>
      <c r="C3885" s="23" t="s">
        <v/>
      </c>
      <c r="D3885" s="23" t="s">
        <v>22389</v>
      </c>
      <c r="E3885" s="32">
        <v>24.38</v>
      </c>
      <c r="F3885" s="33">
        <v/>
      </c>
      <c r="G3885" s="34">
        <v/>
      </c>
      <c r="H3885" s="35">
        <v/>
      </c>
      <c r="I3885" s="36">
        <f>ROUND(PRODUCT(E3885:H3885),2)</f>
        <v>24.38</v>
      </c>
      <c r="J3885" s="32">
        <v/>
      </c>
      <c r="K3885" s="32">
        <f/>
        <v/>
      </c>
      <c r="L3885" s="32" t="s">
        <v/>
      </c>
      <c r="M3885" s="32" t="s">
        <v/>
      </c>
      <c r="N3885" s="32" t="s">
        <v/>
      </c>
      <!--$VAR_NUOVA_CELLA_PREZZI$-->
    </row>
    <row r="3886" spans="1:16" ht="10.5" customHeight="1" thickTop="1" thickBot="1">
      <c r="B3886" s="32" t="s">
        <v/>
      </c>
      <c r="C3886" s="23" t="s">
        <v/>
      </c>
      <c r="D3886" s="23" t="s">
        <v>22396</v>
      </c>
      <c r="E3886" s="32">
        <v/>
      </c>
      <c r="F3886" s="33">
        <v/>
      </c>
      <c r="G3886" s="34">
        <v/>
      </c>
      <c r="H3886" s="35">
        <v>0</v>
      </c>
      <c r="I3886" s="36">
        <f>ROUND(PRODUCT(E3886:H3886),2)</f>
        <v>0.00</v>
      </c>
      <c r="J3886" s="32">
        <v/>
      </c>
      <c r="K3886" s="32">
        <f/>
        <v/>
      </c>
      <c r="L3886" s="32" t="s">
        <v/>
      </c>
      <c r="M3886" s="32" t="s">
        <v/>
      </c>
      <c r="N3886" s="32" t="s">
        <v/>
      </c>
      <!--$VAR_NUOVA_CELLA_PREZZI$-->
    </row>
    <row r="3887" spans="1:16" ht="10.5" customHeight="1" thickTop="1" thickBot="1">
      <c r="B3887" s="32" t="s">
        <v/>
      </c>
      <c r="C3887" s="23" t="s">
        <v/>
      </c>
      <c r="D3887" s="23" t="s">
        <v>22403</v>
      </c>
      <c r="E3887" s="32">
        <v>3.00</v>
      </c>
      <c r="F3887" s="33">
        <v>13.11</v>
      </c>
      <c r="G3887" s="34">
        <v>9.720</v>
      </c>
      <c r="H3887" s="35">
        <v/>
      </c>
      <c r="I3887" s="36">
        <f>ROUND(PRODUCT(E3887:H3887),2)</f>
        <v>382.29</v>
      </c>
      <c r="J3887" s="32">
        <v/>
      </c>
      <c r="K3887" s="32">
        <f/>
        <v/>
      </c>
      <c r="L3887" s="32" t="s">
        <v/>
      </c>
      <c r="M3887" s="32" t="s">
        <v/>
      </c>
      <c r="N3887" s="32" t="s">
        <v/>
      </c>
      <!--$VAR_NUOVA_CELLA_PREZZI$-->
    </row>
    <row r="3888" spans="1:16" ht="10.5" customHeight="1" thickTop="1" thickBot="1">
      <c r="B3888" s="32" t="s">
        <v/>
      </c>
      <c r="C3888" s="23" t="s">
        <v/>
      </c>
      <c r="D3888" s="23" t="s">
        <v>22410</v>
      </c>
      <c r="E3888" s="32">
        <v>2.00</v>
      </c>
      <c r="F3888" s="33">
        <v>3.22</v>
      </c>
      <c r="G3888" s="34">
        <v>3.830</v>
      </c>
      <c r="H3888" s="35">
        <v/>
      </c>
      <c r="I3888" s="36">
        <f>ROUND(PRODUCT(E3888:H3888),2)</f>
        <v>24.67</v>
      </c>
      <c r="J3888" s="32">
        <v/>
      </c>
      <c r="K3888" s="32">
        <f/>
        <v/>
      </c>
      <c r="L3888" s="32" t="s">
        <v/>
      </c>
      <c r="M3888" s="32" t="s">
        <v/>
      </c>
      <c r="N3888" s="32" t="s">
        <v/>
      </c>
      <!--$VAR_NUOVA_CELLA_PREZZI$-->
    </row>
    <row r="3889" spans="1:16" ht="10.5" customHeight="1" thickTop="1" thickBot="1">
      <c r="B3889" s="32" t="s">
        <v/>
      </c>
      <c r="C3889" s="23" t="s">
        <v/>
      </c>
      <c r="D3889" s="23" t="s">
        <v>22417</v>
      </c>
      <c r="E3889" s="32">
        <v>2.00</v>
      </c>
      <c r="F3889" s="33">
        <v>3.19</v>
      </c>
      <c r="G3889" s="34">
        <v>5.650</v>
      </c>
      <c r="H3889" s="35">
        <v/>
      </c>
      <c r="I3889" s="36">
        <f>ROUND(PRODUCT(E3889:H3889),2)</f>
        <v>36.05</v>
      </c>
      <c r="J3889" s="32">
        <v/>
      </c>
      <c r="K3889" s="32">
        <f/>
        <v/>
      </c>
      <c r="L3889" s="32" t="s">
        <v/>
      </c>
      <c r="M3889" s="32" t="s">
        <v/>
      </c>
      <c r="N3889" s="32" t="s">
        <v/>
      </c>
      <!--$VAR_NUOVA_CELLA_PREZZI$-->
    </row>
    <row r="3890" spans="1:16" ht="10.5" customHeight="1" thickTop="1" thickBot="1">
      <c r="B3890" s="32" t="s">
        <v/>
      </c>
      <c r="C3890" s="23" t="s">
        <v/>
      </c>
      <c r="D3890" s="23" t="s">
        <v>22424</v>
      </c>
      <c r="E3890" s="32">
        <v>2.00</v>
      </c>
      <c r="F3890" s="33">
        <v>7.52</v>
      </c>
      <c r="G3890" s="34">
        <v>5.790</v>
      </c>
      <c r="H3890" s="35">
        <v/>
      </c>
      <c r="I3890" s="36">
        <f>ROUND(PRODUCT(E3890:H3890),2)</f>
        <v>87.08</v>
      </c>
      <c r="J3890" s="32">
        <v/>
      </c>
      <c r="K3890" s="32">
        <f/>
        <v/>
      </c>
      <c r="L3890" s="32" t="s">
        <v/>
      </c>
      <c r="M3890" s="32" t="s">
        <v/>
      </c>
      <c r="N3890" s="32" t="s">
        <v/>
      </c>
      <!--$VAR_NUOVA_CELLA_PREZZI$-->
    </row>
    <row r="3891" spans="1:16" ht="10.5" customHeight="1" thickTop="1" thickBot="1">
      <c r="B3891" s="32" t="s">
        <v/>
      </c>
      <c r="C3891" s="23" t="s">
        <v/>
      </c>
      <c r="D3891" s="23" t="s">
        <v>22431</v>
      </c>
      <c r="E3891" s="32">
        <v>2.00</v>
      </c>
      <c r="F3891" s="33">
        <v>7.38</v>
      </c>
      <c r="G3891" s="34">
        <v>4.790</v>
      </c>
      <c r="H3891" s="35">
        <v/>
      </c>
      <c r="I3891" s="36">
        <f>ROUND(PRODUCT(E3891:H3891),2)</f>
        <v>70.70</v>
      </c>
      <c r="J3891" s="32">
        <v/>
      </c>
      <c r="K3891" s="32">
        <f/>
        <v/>
      </c>
      <c r="L3891" s="32" t="s">
        <v/>
      </c>
      <c r="M3891" s="32" t="s">
        <v/>
      </c>
      <c r="N3891" s="32" t="s">
        <v/>
      </c>
      <!--$VAR_NUOVA_CELLA_PREZZI$-->
    </row>
    <row r="3892" spans="1:16" ht="10.5" customHeight="1" thickTop="1" thickBot="1">
      <c r="B3892" s="32" t="s">
        <v/>
      </c>
      <c r="C3892" s="23" t="s">
        <v/>
      </c>
      <c r="D3892" s="23" t="s">
        <v>22438</v>
      </c>
      <c r="E3892" s="32">
        <v>2.00</v>
      </c>
      <c r="F3892" s="33">
        <v>4.56</v>
      </c>
      <c r="G3892" s="34">
        <v>5.880</v>
      </c>
      <c r="H3892" s="35">
        <v/>
      </c>
      <c r="I3892" s="36">
        <f>ROUND(PRODUCT(E3892:H3892),2)</f>
        <v>53.63</v>
      </c>
      <c r="J3892" s="32">
        <v/>
      </c>
      <c r="K3892" s="32">
        <f/>
        <v/>
      </c>
      <c r="L3892" s="32" t="s">
        <v/>
      </c>
      <c r="M3892" s="32" t="s">
        <v/>
      </c>
      <c r="N3892" s="32" t="s">
        <v/>
      </c>
      <!--$VAR_NUOVA_CELLA_PREZZI$-->
    </row>
    <row r="3893" spans="1:16" ht="10.5" customHeight="1" thickTop="1" thickBot="1">
      <c r="B3893" s="32" t="s">
        <v/>
      </c>
      <c r="C3893" s="23" t="s">
        <v/>
      </c>
      <c r="D3893" s="23" t="s">
        <v>22445</v>
      </c>
      <c r="E3893" s="32">
        <v>2.00</v>
      </c>
      <c r="F3893" s="33">
        <v>10.12</v>
      </c>
      <c r="G3893" s="34">
        <v>4.750</v>
      </c>
      <c r="H3893" s="35">
        <v/>
      </c>
      <c r="I3893" s="36">
        <f>ROUND(PRODUCT(E3893:H3893),2)</f>
        <v>96.14</v>
      </c>
      <c r="J3893" s="32">
        <v/>
      </c>
      <c r="K3893" s="32">
        <f/>
        <v/>
      </c>
      <c r="L3893" s="32" t="s">
        <v/>
      </c>
      <c r="M3893" s="32" t="s">
        <v/>
      </c>
      <c r="N3893" s="32" t="s">
        <v/>
      </c>
      <!--$VAR_NUOVA_CELLA_PREZZI$-->
    </row>
    <row r="3894" spans="1:16" ht="10.5" customHeight="1" thickTop="1" thickBot="1">
      <c r="B3894" s="32" t="s">
        <v/>
      </c>
      <c r="C3894" s="23" t="s">
        <v/>
      </c>
      <c r="D3894" s="23" t="s">
        <v>22452</v>
      </c>
      <c r="E3894" s="32">
        <v>2.00</v>
      </c>
      <c r="F3894" s="33">
        <v>2.92</v>
      </c>
      <c r="G3894" s="34">
        <v>4.770</v>
      </c>
      <c r="H3894" s="35">
        <v/>
      </c>
      <c r="I3894" s="36">
        <f>ROUND(PRODUCT(E3894:H3894),2)</f>
        <v>27.86</v>
      </c>
      <c r="J3894" s="32">
        <v/>
      </c>
      <c r="K3894" s="32">
        <f/>
        <v/>
      </c>
      <c r="L3894" s="32" t="s">
        <v/>
      </c>
      <c r="M3894" s="32" t="s">
        <v/>
      </c>
      <c r="N3894" s="32" t="s">
        <v/>
      </c>
      <!--$VAR_NUOVA_CELLA_PREZZI$-->
    </row>
    <row r="3895" spans="1:16" ht="10.5" customHeight="1" thickTop="1" thickBot="1">
      <c r="B3895" s="32" t="s">
        <v/>
      </c>
      <c r="C3895" s="23" t="s">
        <v/>
      </c>
      <c r="D3895" s="23" t="s">
        <v>22459</v>
      </c>
      <c r="E3895" s="32">
        <v>2.00</v>
      </c>
      <c r="F3895" s="33">
        <v>8.45</v>
      </c>
      <c r="G3895" s="34">
        <v>5.640</v>
      </c>
      <c r="H3895" s="35">
        <v/>
      </c>
      <c r="I3895" s="36">
        <f>ROUND(PRODUCT(E3895:H3895),2)</f>
        <v>95.32</v>
      </c>
      <c r="J3895" s="32">
        <v/>
      </c>
      <c r="K3895" s="32">
        <f/>
        <v/>
      </c>
      <c r="L3895" s="32" t="s">
        <v/>
      </c>
      <c r="M3895" s="32" t="s">
        <v/>
      </c>
      <c r="N3895" s="32" t="s">
        <v/>
      </c>
      <!--$VAR_NUOVA_CELLA_PREZZI$-->
    </row>
    <row r="3896" spans="1:16" ht="10.5" customHeight="1" thickTop="1" thickBot="1">
      <c r="B3896" s="32" t="s">
        <v/>
      </c>
      <c r="C3896" s="23" t="s">
        <v/>
      </c>
      <c r="D3896" s="23" t="s">
        <v>22466</v>
      </c>
      <c r="E3896" s="32">
        <v>2.00</v>
      </c>
      <c r="F3896" s="33">
        <v>4.41</v>
      </c>
      <c r="G3896" s="34">
        <v>5.470</v>
      </c>
      <c r="H3896" s="35">
        <v/>
      </c>
      <c r="I3896" s="36">
        <f>ROUND(PRODUCT(E3896:H3896),2)</f>
        <v>48.25</v>
      </c>
      <c r="J3896" s="32">
        <v/>
      </c>
      <c r="K3896" s="32">
        <f/>
        <v/>
      </c>
      <c r="L3896" s="32" t="s">
        <v/>
      </c>
      <c r="M3896" s="32" t="s">
        <v/>
      </c>
      <c r="N3896" s="32" t="s">
        <v/>
      </c>
      <!--$VAR_NUOVA_CELLA_PREZZI$-->
    </row>
    <row r="3897" spans="1:16" ht="10.5" customHeight="1" thickTop="1" thickBot="1">
      <c r="B3897" s="32" t="s">
        <v/>
      </c>
      <c r="C3897" s="23" t="s">
        <v/>
      </c>
      <c r="D3897" s="23" t="s">
        <v>22473</v>
      </c>
      <c r="E3897" s="32">
        <v>2.00</v>
      </c>
      <c r="F3897" s="33">
        <v>4.27</v>
      </c>
      <c r="G3897" s="34">
        <v>3.680</v>
      </c>
      <c r="H3897" s="35">
        <v/>
      </c>
      <c r="I3897" s="36">
        <f>ROUND(PRODUCT(E3897:H3897),2)</f>
        <v>31.43</v>
      </c>
      <c r="J3897" s="32">
        <v/>
      </c>
      <c r="K3897" s="32">
        <f/>
        <v/>
      </c>
      <c r="L3897" s="32" t="s">
        <v/>
      </c>
      <c r="M3897" s="32" t="s">
        <v/>
      </c>
      <c r="N3897" s="32" t="s">
        <v/>
      </c>
      <!--$VAR_NUOVA_CELLA_PREZZI$-->
    </row>
    <row r="3898" spans="1:16" ht="10.5" customHeight="1" thickTop="1" thickBot="1">
      <c r="B3898" s="32" t="s">
        <v/>
      </c>
      <c r="C3898" s="23" t="s">
        <v/>
      </c>
      <c r="D3898" s="32" t="s">
        <v/>
      </c>
      <c r="E3898" s="32">
        <v/>
      </c>
      <c r="F3898" s="33">
        <v/>
      </c>
      <c r="G3898" s="34">
        <v/>
      </c>
      <c r="H3898" s="35">
        <v/>
      </c>
      <c r="I3898" s="36">
        <f/>
        <v/>
      </c>
      <c r="J3898" s="32">
        <v/>
      </c>
      <c r="K3898" s="32">
        <f/>
        <v/>
      </c>
      <c r="L3898" s="32" t="s">
        <v/>
      </c>
      <c r="M3898" s="32" t="s">
        <v/>
      </c>
      <c r="N3898" s="32" t="s">
        <v>22480</v>
      </c>
      <!--$VAR_NUOVA_CELLA_PREZZI$-->
    </row>
    <row r="3899" spans="1:16" ht="10.5" customHeight="1" thickTop="1" thickBot="1">
      <c r="B3899" s="32" t="s">
        <v/>
      </c>
      <c r="C3899" s="23" t="s">
        <v/>
      </c>
      <c r="D3899" s="32" t="s">
        <v>22481</v>
      </c>
      <c r="E3899" s="32">
        <v/>
      </c>
      <c r="F3899" s="33">
        <v/>
      </c>
      <c r="G3899" s="34">
        <v/>
      </c>
      <c r="H3899" s="35">
        <v/>
      </c>
      <c r="I3899" s="36">
        <f>ROUND(SUM(I3869:I3898),2)</f>
        <v>1291.38</v>
      </c>
      <c r="J3899" s="32">
        <v>36.87</v>
      </c>
      <c r="K3899" s="32">
        <f>ROUND(PRODUCT(I3899:J3899),2)</f>
        <v>47613.18</v>
      </c>
      <c r="L3899" s="32" t="s">
        <v/>
      </c>
      <c r="M3899" s="32" t="s">
        <v/>
      </c>
      <c r="N3899" s="32" t="s">
        <v/>
      </c>
      <!--$VAR_NUOVA_CELLA_PREZZI$-->
    </row>
    <row r="3900" spans="1:16" ht="10.5" customHeight="1" thickTop="1" thickBot="1">
      <c r="B3900" s="32" t="s">
        <v/>
      </c>
      <c r="C3900" s="23" t="s">
        <v/>
      </c>
      <c r="D3900" s="32" t="s">
        <v>22487</v>
      </c>
      <c r="E3900" s="32">
        <v/>
      </c>
      <c r="F3900" s="33">
        <v/>
      </c>
      <c r="G3900" s="34">
        <v/>
      </c>
      <c r="H3900" s="35">
        <v/>
      </c>
      <c r="I3900" s="36">
        <f/>
        <v/>
      </c>
      <c r="J3900" s="32">
        <v/>
      </c>
      <c r="K3900" s="32">
        <f/>
        <v/>
      </c>
      <c r="L3900" s="32" t="s">
        <v/>
      </c>
      <c r="M3900" s="32" t="s">
        <v/>
      </c>
      <c r="N3900" s="32" t="s">
        <v/>
      </c>
      <!--$VAR_NUOVA_CELLA_PREZZI$-->
    </row>
    <row r="3901" spans="1:16" ht="510.666666666667" customHeight="1" thickTop="1" thickBot="1">
      <c r="B3901" s="32" t="s">
        <v>22488</v>
      </c>
      <c r="C3901" s="23" t="s">
        <v>22489</v>
      </c>
      <c r="D3901" s="62" t="s">
        <v>22490</v>
      </c>
      <c r="E3901" s="32">
        <v/>
      </c>
      <c r="F3901" s="33">
        <v/>
      </c>
      <c r="G3901" s="34">
        <v/>
      </c>
      <c r="H3901" s="35">
        <v/>
      </c>
      <c r="I3901" s="36">
        <f/>
        <v/>
      </c>
      <c r="J3901" s="32">
        <v/>
      </c>
      <c r="K3901" s="32">
        <f/>
        <v/>
      </c>
      <c r="L3901" s="32" t="s">
        <v/>
      </c>
      <c r="M3901" s="32" t="s">
        <v/>
      </c>
      <c r="N3901" s="32" t="s">
        <v/>
      </c>
      <!--$VAR_NUOVA_CELLA_PREZZI$-->
    </row>
    <row r="3902" spans="1:16" ht="10.5" customHeight="1" thickTop="1" thickBot="1">
      <c r="B3902" s="32" t="s">
        <v/>
      </c>
      <c r="C3902" s="23" t="s">
        <v/>
      </c>
      <c r="D3902" s="23" t="s">
        <v>22491</v>
      </c>
      <c r="E3902" s="32">
        <v/>
      </c>
      <c r="F3902" s="33">
        <v/>
      </c>
      <c r="G3902" s="34">
        <v/>
      </c>
      <c r="H3902" s="35">
        <v/>
      </c>
      <c r="I3902" s="36">
        <f/>
        <v/>
      </c>
      <c r="J3902" s="32">
        <v/>
      </c>
      <c r="K3902" s="32">
        <f/>
        <v/>
      </c>
      <c r="L3902" s="32" t="s">
        <v/>
      </c>
      <c r="M3902" s="32" t="s">
        <v/>
      </c>
      <c r="N3902" s="32" t="s">
        <v/>
      </c>
      <!--$VAR_NUOVA_CELLA_PREZZI$-->
    </row>
    <row r="3903" spans="1:16" ht="10.5" customHeight="1" thickTop="1" thickBot="1">
      <c r="B3903" s="32" t="s">
        <v/>
      </c>
      <c r="C3903" s="23" t="s">
        <v/>
      </c>
      <c r="D3903" s="23" t="s">
        <v>22492</v>
      </c>
      <c r="E3903" s="32">
        <v/>
      </c>
      <c r="F3903" s="33">
        <v/>
      </c>
      <c r="G3903" s="34">
        <v/>
      </c>
      <c r="H3903" s="35">
        <v>0</v>
      </c>
      <c r="I3903" s="36">
        <f>ROUND(PRODUCT(E3903:H3903),2)</f>
        <v>0.00</v>
      </c>
      <c r="J3903" s="32">
        <v/>
      </c>
      <c r="K3903" s="32">
        <f/>
        <v/>
      </c>
      <c r="L3903" s="32" t="s">
        <v/>
      </c>
      <c r="M3903" s="32" t="s">
        <v/>
      </c>
      <c r="N3903" s="32" t="s">
        <v/>
      </c>
      <!--$VAR_NUOVA_CELLA_PREZZI$-->
    </row>
    <row r="3904" spans="1:16" ht="10.5" customHeight="1" thickTop="1" thickBot="1">
      <c r="B3904" s="32" t="s">
        <v/>
      </c>
      <c r="C3904" s="23" t="s">
        <v/>
      </c>
      <c r="D3904" s="23" t="s">
        <v>22499</v>
      </c>
      <c r="E3904" s="32">
        <v/>
      </c>
      <c r="F3904" s="33">
        <v/>
      </c>
      <c r="G3904" s="34">
        <v/>
      </c>
      <c r="H3904" s="35">
        <v>0</v>
      </c>
      <c r="I3904" s="36">
        <f>ROUND(PRODUCT(E3904:H3904),2)</f>
        <v>0.00</v>
      </c>
      <c r="J3904" s="32">
        <v/>
      </c>
      <c r="K3904" s="32">
        <f/>
        <v/>
      </c>
      <c r="L3904" s="32" t="s">
        <v/>
      </c>
      <c r="M3904" s="32" t="s">
        <v/>
      </c>
      <c r="N3904" s="32" t="s">
        <v/>
      </c>
      <!--$VAR_NUOVA_CELLA_PREZZI$-->
    </row>
    <row r="3905" spans="1:16" ht="10.5" customHeight="1" thickTop="1" thickBot="1">
      <c r="B3905" s="32" t="s">
        <v/>
      </c>
      <c r="C3905" s="23" t="s">
        <v/>
      </c>
      <c r="D3905" s="23" t="s">
        <v>22506</v>
      </c>
      <c r="E3905" s="32">
        <v>0.30</v>
      </c>
      <c r="F3905" s="33">
        <v>13.04</v>
      </c>
      <c r="G3905" s="34">
        <v>9.720</v>
      </c>
      <c r="H3905" s="35">
        <v/>
      </c>
      <c r="I3905" s="36">
        <f>ROUND(PRODUCT(E3905:H3905),2)</f>
        <v>38.02</v>
      </c>
      <c r="J3905" s="32">
        <v/>
      </c>
      <c r="K3905" s="32">
        <f/>
        <v/>
      </c>
      <c r="L3905" s="32" t="s">
        <v/>
      </c>
      <c r="M3905" s="32" t="s">
        <v/>
      </c>
      <c r="N3905" s="32" t="s">
        <v/>
      </c>
      <!--$VAR_NUOVA_CELLA_PREZZI$-->
    </row>
    <row r="3906" spans="1:16" ht="10.5" customHeight="1" thickTop="1" thickBot="1">
      <c r="B3906" s="32" t="s">
        <v/>
      </c>
      <c r="C3906" s="23" t="s">
        <v/>
      </c>
      <c r="D3906" s="32" t="s">
        <v/>
      </c>
      <c r="E3906" s="32">
        <v/>
      </c>
      <c r="F3906" s="33">
        <v/>
      </c>
      <c r="G3906" s="34">
        <v/>
      </c>
      <c r="H3906" s="35">
        <v/>
      </c>
      <c r="I3906" s="36">
        <f/>
        <v/>
      </c>
      <c r="J3906" s="32">
        <v/>
      </c>
      <c r="K3906" s="32">
        <f/>
        <v/>
      </c>
      <c r="L3906" s="32" t="s">
        <v/>
      </c>
      <c r="M3906" s="32" t="s">
        <v/>
      </c>
      <c r="N3906" s="32" t="s">
        <v>22513</v>
      </c>
      <!--$VAR_NUOVA_CELLA_PREZZI$-->
    </row>
    <row r="3907" spans="1:16" ht="10.5" customHeight="1" thickTop="1" thickBot="1">
      <c r="B3907" s="32" t="s">
        <v/>
      </c>
      <c r="C3907" s="23" t="s">
        <v/>
      </c>
      <c r="D3907" s="32" t="s">
        <v>22514</v>
      </c>
      <c r="E3907" s="32">
        <v/>
      </c>
      <c r="F3907" s="33">
        <v/>
      </c>
      <c r="G3907" s="34">
        <v/>
      </c>
      <c r="H3907" s="35">
        <v/>
      </c>
      <c r="I3907" s="36">
        <f>ROUND(SUM(I3902:I3906),2)</f>
        <v>38.02</v>
      </c>
      <c r="J3907" s="32">
        <v>257.03</v>
      </c>
      <c r="K3907" s="32">
        <f>ROUND(PRODUCT(I3907:J3907),2)</f>
        <v>9772.28</v>
      </c>
      <c r="L3907" s="32" t="s">
        <v/>
      </c>
      <c r="M3907" s="32" t="s">
        <v/>
      </c>
      <c r="N3907" s="32" t="s">
        <v/>
      </c>
      <!--$VAR_NUOVA_CELLA_PREZZI$-->
    </row>
    <row r="3908" spans="1:16" ht="10.5" customHeight="1" thickTop="1" thickBot="1">
      <c r="B3908" s="32" t="s">
        <v/>
      </c>
      <c r="C3908" s="23" t="s">
        <v/>
      </c>
      <c r="D3908" s="32" t="s">
        <v>22520</v>
      </c>
      <c r="E3908" s="32">
        <v/>
      </c>
      <c r="F3908" s="33">
        <v/>
      </c>
      <c r="G3908" s="34">
        <v/>
      </c>
      <c r="H3908" s="35">
        <v/>
      </c>
      <c r="I3908" s="36">
        <f/>
        <v/>
      </c>
      <c r="J3908" s="32">
        <v/>
      </c>
      <c r="K3908" s="32">
        <f/>
        <v/>
      </c>
      <c r="L3908" s="32" t="s">
        <v/>
      </c>
      <c r="M3908" s="32" t="s">
        <v/>
      </c>
      <c r="N3908" s="32" t="s">
        <v/>
      </c>
      <!--$VAR_NUOVA_CELLA_PREZZI$-->
    </row>
    <row r="3909" spans="1:16" ht="57.1666666666667" customHeight="1" thickTop="1" thickBot="1">
      <c r="B3909" s="32" t="s">
        <v>22521</v>
      </c>
      <c r="C3909" s="23" t="s">
        <v>22522</v>
      </c>
      <c r="D3909" s="62" t="s">
        <v>22523</v>
      </c>
      <c r="E3909" s="32">
        <v/>
      </c>
      <c r="F3909" s="33">
        <v/>
      </c>
      <c r="G3909" s="34">
        <v/>
      </c>
      <c r="H3909" s="35">
        <v/>
      </c>
      <c r="I3909" s="36">
        <f/>
        <v/>
      </c>
      <c r="J3909" s="32">
        <v/>
      </c>
      <c r="K3909" s="32">
        <f/>
        <v/>
      </c>
      <c r="L3909" s="32" t="s">
        <v/>
      </c>
      <c r="M3909" s="32" t="s">
        <v/>
      </c>
      <c r="N3909" s="32" t="s">
        <v/>
      </c>
      <!--$VAR_NUOVA_CELLA_PREZZI$-->
    </row>
    <row r="3910" spans="1:16" ht="10.5" customHeight="1" thickTop="1" thickBot="1">
      <c r="B3910" s="32" t="s">
        <v/>
      </c>
      <c r="C3910" s="23" t="s">
        <v/>
      </c>
      <c r="D3910" s="23" t="s">
        <v>22524</v>
      </c>
      <c r="E3910" s="32">
        <v/>
      </c>
      <c r="F3910" s="33">
        <v/>
      </c>
      <c r="G3910" s="34">
        <v/>
      </c>
      <c r="H3910" s="35">
        <v/>
      </c>
      <c r="I3910" s="36">
        <f/>
        <v/>
      </c>
      <c r="J3910" s="32">
        <v/>
      </c>
      <c r="K3910" s="32">
        <f/>
        <v/>
      </c>
      <c r="L3910" s="32" t="s">
        <v/>
      </c>
      <c r="M3910" s="32" t="s">
        <v/>
      </c>
      <c r="N3910" s="32" t="s">
        <v/>
      </c>
      <!--$VAR_NUOVA_CELLA_PREZZI$-->
    </row>
    <row r="3911" spans="1:16" ht="10.5" customHeight="1" thickTop="1" thickBot="1">
      <c r="B3911" s="32" t="s">
        <v/>
      </c>
      <c r="C3911" s="23" t="s">
        <v/>
      </c>
      <c r="D3911" s="23" t="s">
        <v>22525</v>
      </c>
      <c r="E3911" s="32">
        <v/>
      </c>
      <c r="F3911" s="33">
        <v/>
      </c>
      <c r="G3911" s="34">
        <v/>
      </c>
      <c r="H3911" s="35">
        <v>0</v>
      </c>
      <c r="I3911" s="36">
        <f>ROUND(PRODUCT(E3911:H3911),2)</f>
        <v>0.00</v>
      </c>
      <c r="J3911" s="32">
        <v/>
      </c>
      <c r="K3911" s="32">
        <f/>
        <v/>
      </c>
      <c r="L3911" s="32" t="s">
        <v/>
      </c>
      <c r="M3911" s="32" t="s">
        <v/>
      </c>
      <c r="N3911" s="32" t="s">
        <v/>
      </c>
      <!--$VAR_NUOVA_CELLA_PREZZI$-->
    </row>
    <row r="3912" spans="1:16" ht="10.5" customHeight="1" thickTop="1" thickBot="1">
      <c r="B3912" s="32" t="s">
        <v/>
      </c>
      <c r="C3912" s="23" t="s">
        <v/>
      </c>
      <c r="D3912" s="23" t="s">
        <v>22532</v>
      </c>
      <c r="E3912" s="32">
        <v/>
      </c>
      <c r="F3912" s="33">
        <v/>
      </c>
      <c r="G3912" s="34">
        <v/>
      </c>
      <c r="H3912" s="35">
        <v>0</v>
      </c>
      <c r="I3912" s="36">
        <f>ROUND(PRODUCT(E3912:H3912),2)</f>
        <v>0.00</v>
      </c>
      <c r="J3912" s="32">
        <v/>
      </c>
      <c r="K3912" s="32">
        <f/>
        <v/>
      </c>
      <c r="L3912" s="32" t="s">
        <v/>
      </c>
      <c r="M3912" s="32" t="s">
        <v/>
      </c>
      <c r="N3912" s="32" t="s">
        <v/>
      </c>
      <!--$VAR_NUOVA_CELLA_PREZZI$-->
    </row>
    <row r="3913" spans="1:16" ht="10.5" customHeight="1" thickTop="1" thickBot="1">
      <c r="B3913" s="32" t="s">
        <v/>
      </c>
      <c r="C3913" s="23" t="s">
        <v/>
      </c>
      <c r="D3913" s="23" t="s">
        <v>22539</v>
      </c>
      <c r="E3913" s="32">
        <v>2.00</v>
      </c>
      <c r="F3913" s="33">
        <v>2.55</v>
      </c>
      <c r="G3913" s="34">
        <v>3.100</v>
      </c>
      <c r="H3913" s="35">
        <v>75.000</v>
      </c>
      <c r="I3913" s="36">
        <f>ROUND(PRODUCT(E3913:H3913),2)</f>
        <v>1185.75</v>
      </c>
      <c r="J3913" s="32">
        <v/>
      </c>
      <c r="K3913" s="32">
        <f/>
        <v/>
      </c>
      <c r="L3913" s="32" t="s">
        <v/>
      </c>
      <c r="M3913" s="32" t="s">
        <v/>
      </c>
      <c r="N3913" s="32" t="s">
        <v/>
      </c>
      <!--$VAR_NUOVA_CELLA_PREZZI$-->
    </row>
    <row r="3914" spans="1:16" ht="10.5" customHeight="1" thickTop="1" thickBot="1">
      <c r="B3914" s="32" t="s">
        <v/>
      </c>
      <c r="C3914" s="23" t="s">
        <v/>
      </c>
      <c r="D3914" s="23" t="s">
        <v>22546</v>
      </c>
      <c r="E3914" s="32">
        <v/>
      </c>
      <c r="F3914" s="33">
        <v>7.30</v>
      </c>
      <c r="G3914" s="34">
        <v>3.100</v>
      </c>
      <c r="H3914" s="35">
        <v>75.000</v>
      </c>
      <c r="I3914" s="36">
        <f>ROUND(PRODUCT(E3914:H3914),2)</f>
        <v>1697.25</v>
      </c>
      <c r="J3914" s="32">
        <v/>
      </c>
      <c r="K3914" s="32">
        <f/>
        <v/>
      </c>
      <c r="L3914" s="32" t="s">
        <v/>
      </c>
      <c r="M3914" s="32" t="s">
        <v/>
      </c>
      <c r="N3914" s="32" t="s">
        <v/>
      </c>
      <!--$VAR_NUOVA_CELLA_PREZZI$-->
    </row>
    <row r="3915" spans="1:16" ht="10.5" customHeight="1" thickTop="1" thickBot="1">
      <c r="B3915" s="32" t="s">
        <v/>
      </c>
      <c r="C3915" s="23" t="s">
        <v/>
      </c>
      <c r="D3915" s="32" t="s">
        <v/>
      </c>
      <c r="E3915" s="32">
        <v/>
      </c>
      <c r="F3915" s="33">
        <v/>
      </c>
      <c r="G3915" s="34">
        <v/>
      </c>
      <c r="H3915" s="35">
        <v/>
      </c>
      <c r="I3915" s="36">
        <f/>
        <v/>
      </c>
      <c r="J3915" s="32">
        <v/>
      </c>
      <c r="K3915" s="32">
        <f/>
        <v/>
      </c>
      <c r="L3915" s="32" t="s">
        <v/>
      </c>
      <c r="M3915" s="32" t="s">
        <v/>
      </c>
      <c r="N3915" s="32" t="s">
        <v>22553</v>
      </c>
      <!--$VAR_NUOVA_CELLA_PREZZI$-->
    </row>
    <row r="3916" spans="1:16" ht="10.5" customHeight="1" thickTop="1" thickBot="1">
      <c r="B3916" s="32" t="s">
        <v/>
      </c>
      <c r="C3916" s="23" t="s">
        <v/>
      </c>
      <c r="D3916" s="32" t="s">
        <v>22554</v>
      </c>
      <c r="E3916" s="32">
        <v/>
      </c>
      <c r="F3916" s="33">
        <v/>
      </c>
      <c r="G3916" s="34">
        <v/>
      </c>
      <c r="H3916" s="35">
        <v/>
      </c>
      <c r="I3916" s="36">
        <f>ROUND(SUM(I3910:I3915),2)</f>
        <v>2883.00</v>
      </c>
      <c r="J3916" s="32">
        <v>2.39</v>
      </c>
      <c r="K3916" s="32">
        <f>ROUND(PRODUCT(I3916:J3916),2)</f>
        <v>6890.37</v>
      </c>
      <c r="L3916" s="32" t="s">
        <v/>
      </c>
      <c r="M3916" s="32" t="s">
        <v/>
      </c>
      <c r="N3916" s="32" t="s">
        <v/>
      </c>
      <!--$VAR_NUOVA_CELLA_PREZZI$-->
    </row>
    <row r="3917" spans="1:16" ht="10.5" customHeight="1" thickTop="1" thickBot="1">
      <c r="B3917" s="32" t="s">
        <v/>
      </c>
      <c r="C3917" s="23" t="s">
        <v/>
      </c>
      <c r="D3917" s="32" t="s">
        <v>22560</v>
      </c>
      <c r="E3917" s="32">
        <v/>
      </c>
      <c r="F3917" s="33">
        <v/>
      </c>
      <c r="G3917" s="34">
        <v/>
      </c>
      <c r="H3917" s="35">
        <v/>
      </c>
      <c r="I3917" s="36">
        <f/>
        <v/>
      </c>
      <c r="J3917" s="32">
        <v/>
      </c>
      <c r="K3917" s="32">
        <f/>
        <v/>
      </c>
      <c r="L3917" s="32" t="s">
        <v/>
      </c>
      <c r="M3917" s="32" t="s">
        <v/>
      </c>
      <c r="N3917" s="32" t="s">
        <v/>
      </c>
      <!--$VAR_NUOVA_CELLA_PREZZI$-->
    </row>
    <row r="3918" spans="1:16" ht="95.6666666666667" customHeight="1" thickTop="1" thickBot="1">
      <c r="B3918" s="32" t="s">
        <v>22561</v>
      </c>
      <c r="C3918" s="23" t="s">
        <v>22562</v>
      </c>
      <c r="D3918" s="62" t="s">
        <v>22563</v>
      </c>
      <c r="E3918" s="32">
        <v/>
      </c>
      <c r="F3918" s="33">
        <v/>
      </c>
      <c r="G3918" s="34">
        <v/>
      </c>
      <c r="H3918" s="35">
        <v/>
      </c>
      <c r="I3918" s="36">
        <f/>
        <v/>
      </c>
      <c r="J3918" s="32">
        <v/>
      </c>
      <c r="K3918" s="32">
        <f/>
        <v/>
      </c>
      <c r="L3918" s="32" t="s">
        <v/>
      </c>
      <c r="M3918" s="32" t="s">
        <v/>
      </c>
      <c r="N3918" s="32" t="s">
        <v/>
      </c>
      <!--$VAR_NUOVA_CELLA_PREZZI$-->
    </row>
    <row r="3919" spans="1:16" ht="10.5" customHeight="1" thickTop="1" thickBot="1">
      <c r="B3919" s="32" t="s">
        <v/>
      </c>
      <c r="C3919" s="23" t="s">
        <v/>
      </c>
      <c r="D3919" s="23" t="s">
        <v>22564</v>
      </c>
      <c r="E3919" s="32">
        <v/>
      </c>
      <c r="F3919" s="33">
        <v/>
      </c>
      <c r="G3919" s="34">
        <v/>
      </c>
      <c r="H3919" s="35">
        <v/>
      </c>
      <c r="I3919" s="36">
        <f/>
        <v/>
      </c>
      <c r="J3919" s="32">
        <v/>
      </c>
      <c r="K3919" s="32">
        <f/>
        <v/>
      </c>
      <c r="L3919" s="32" t="s">
        <v/>
      </c>
      <c r="M3919" s="32" t="s">
        <v/>
      </c>
      <c r="N3919" s="32" t="s">
        <v/>
      </c>
      <!--$VAR_NUOVA_CELLA_PREZZI$-->
    </row>
    <row r="3920" spans="1:16" ht="10.5" customHeight="1" thickTop="1" thickBot="1">
      <c r="B3920" s="32" t="s">
        <v/>
      </c>
      <c r="C3920" s="23" t="s">
        <v/>
      </c>
      <c r="D3920" s="23" t="s">
        <v>22565</v>
      </c>
      <c r="E3920" s="32">
        <v/>
      </c>
      <c r="F3920" s="33">
        <v/>
      </c>
      <c r="G3920" s="34">
        <v/>
      </c>
      <c r="H3920" s="35">
        <v>0</v>
      </c>
      <c r="I3920" s="36">
        <f>ROUND(PRODUCT(E3920:H3920),2)</f>
        <v>0.00</v>
      </c>
      <c r="J3920" s="32">
        <v/>
      </c>
      <c r="K3920" s="32">
        <f/>
        <v/>
      </c>
      <c r="L3920" s="32" t="s">
        <v/>
      </c>
      <c r="M3920" s="32" t="s">
        <v/>
      </c>
      <c r="N3920" s="32" t="s">
        <v/>
      </c>
      <!--$VAR_NUOVA_CELLA_PREZZI$-->
    </row>
    <row r="3921" spans="1:16" ht="10.5" customHeight="1" thickTop="1" thickBot="1">
      <c r="B3921" s="32" t="s">
        <v/>
      </c>
      <c r="C3921" s="23" t="s">
        <v/>
      </c>
      <c r="D3921" s="23" t="s">
        <v>22572</v>
      </c>
      <c r="E3921" s="32">
        <v/>
      </c>
      <c r="F3921" s="33">
        <v>2.50</v>
      </c>
      <c r="G3921" s="34">
        <v>2.150</v>
      </c>
      <c r="H3921" s="35">
        <v/>
      </c>
      <c r="I3921" s="36">
        <f>ROUND(PRODUCT(E3921:H3921),2)</f>
        <v>5.38</v>
      </c>
      <c r="J3921" s="32">
        <v/>
      </c>
      <c r="K3921" s="32">
        <f/>
        <v/>
      </c>
      <c r="L3921" s="32" t="s">
        <v/>
      </c>
      <c r="M3921" s="32" t="s">
        <v/>
      </c>
      <c r="N3921" s="32" t="s">
        <v/>
      </c>
      <!--$VAR_NUOVA_CELLA_PREZZI$-->
    </row>
    <row r="3922" spans="1:16" ht="10.5" customHeight="1" thickTop="1" thickBot="1">
      <c r="B3922" s="32" t="s">
        <v/>
      </c>
      <c r="C3922" s="23" t="s">
        <v/>
      </c>
      <c r="D3922" s="32" t="s">
        <v/>
      </c>
      <c r="E3922" s="32">
        <v/>
      </c>
      <c r="F3922" s="33">
        <v/>
      </c>
      <c r="G3922" s="34">
        <v/>
      </c>
      <c r="H3922" s="35">
        <v/>
      </c>
      <c r="I3922" s="36">
        <f/>
        <v/>
      </c>
      <c r="J3922" s="32">
        <v/>
      </c>
      <c r="K3922" s="32">
        <f/>
        <v/>
      </c>
      <c r="L3922" s="32" t="s">
        <v/>
      </c>
      <c r="M3922" s="32" t="s">
        <v/>
      </c>
      <c r="N3922" s="32" t="s">
        <v>22579</v>
      </c>
      <!--$VAR_NUOVA_CELLA_PREZZI$-->
    </row>
    <row r="3923" spans="1:16" ht="10.5" customHeight="1" thickTop="1" thickBot="1">
      <c r="B3923" s="32" t="s">
        <v/>
      </c>
      <c r="C3923" s="23" t="s">
        <v/>
      </c>
      <c r="D3923" s="32" t="s">
        <v>22580</v>
      </c>
      <c r="E3923" s="32">
        <v/>
      </c>
      <c r="F3923" s="33">
        <v/>
      </c>
      <c r="G3923" s="34">
        <v/>
      </c>
      <c r="H3923" s="35">
        <v/>
      </c>
      <c r="I3923" s="36">
        <f>ROUND(SUM(I3919:I3922),2)</f>
        <v>5.38</v>
      </c>
      <c r="J3923" s="32">
        <v>64.55</v>
      </c>
      <c r="K3923" s="32">
        <f>ROUND(PRODUCT(I3923:J3923),2)</f>
        <v>347.28</v>
      </c>
      <c r="L3923" s="32" t="s">
        <v/>
      </c>
      <c r="M3923" s="32" t="s">
        <v/>
      </c>
      <c r="N3923" s="32" t="s">
        <v/>
      </c>
      <!--$VAR_NUOVA_CELLA_PREZZI$-->
    </row>
    <row r="3924" spans="1:16" ht="10.5" customHeight="1" thickTop="1" thickBot="1">
      <c r="B3924" s="32" t="s">
        <v/>
      </c>
      <c r="C3924" s="23" t="s">
        <v/>
      </c>
      <c r="D3924" s="32" t="s">
        <v>22586</v>
      </c>
      <c r="E3924" s="32">
        <v/>
      </c>
      <c r="F3924" s="33">
        <v/>
      </c>
      <c r="G3924" s="34">
        <v/>
      </c>
      <c r="H3924" s="35">
        <v/>
      </c>
      <c r="I3924" s="36">
        <f/>
        <v/>
      </c>
      <c r="J3924" s="32">
        <v/>
      </c>
      <c r="K3924" s="32">
        <f/>
        <v/>
      </c>
      <c r="L3924" s="32" t="s">
        <v/>
      </c>
      <c r="M3924" s="32" t="s">
        <v/>
      </c>
      <c r="N3924" s="32" t="s">
        <v/>
      </c>
      <!--$VAR_NUOVA_CELLA_PREZZI$-->
    </row>
    <row r="3925" spans="1:16" ht="59.3333333333333" customHeight="1" thickTop="1" thickBot="1">
      <c r="B3925" s="32" t="s">
        <v>22587</v>
      </c>
      <c r="C3925" s="23" t="s">
        <v>22588</v>
      </c>
      <c r="D3925" s="62" t="s">
        <v>22589</v>
      </c>
      <c r="E3925" s="32">
        <v/>
      </c>
      <c r="F3925" s="33">
        <v/>
      </c>
      <c r="G3925" s="34">
        <v/>
      </c>
      <c r="H3925" s="35">
        <v/>
      </c>
      <c r="I3925" s="36">
        <f/>
        <v/>
      </c>
      <c r="J3925" s="32">
        <v/>
      </c>
      <c r="K3925" s="32">
        <f/>
        <v/>
      </c>
      <c r="L3925" s="32" t="s">
        <v/>
      </c>
      <c r="M3925" s="32" t="s">
        <v/>
      </c>
      <c r="N3925" s="32" t="s">
        <v/>
      </c>
      <!--$VAR_NUOVA_CELLA_PREZZI$-->
    </row>
    <row r="3926" spans="1:16" ht="10.5" customHeight="1" thickTop="1" thickBot="1">
      <c r="B3926" s="32" t="s">
        <v/>
      </c>
      <c r="C3926" s="23" t="s">
        <v/>
      </c>
      <c r="D3926" s="23" t="s">
        <v>22590</v>
      </c>
      <c r="E3926" s="32">
        <v/>
      </c>
      <c r="F3926" s="33">
        <v/>
      </c>
      <c r="G3926" s="34">
        <v/>
      </c>
      <c r="H3926" s="35">
        <v/>
      </c>
      <c r="I3926" s="36">
        <f/>
        <v/>
      </c>
      <c r="J3926" s="32">
        <v/>
      </c>
      <c r="K3926" s="32">
        <f/>
        <v/>
      </c>
      <c r="L3926" s="32" t="s">
        <v/>
      </c>
      <c r="M3926" s="32" t="s">
        <v/>
      </c>
      <c r="N3926" s="32" t="s">
        <v/>
      </c>
      <!--$VAR_NUOVA_CELLA_PREZZI$-->
    </row>
    <row r="3927" spans="1:16" ht="10.5" customHeight="1" thickTop="1" thickBot="1">
      <c r="B3927" s="32" t="s">
        <v/>
      </c>
      <c r="C3927" s="23" t="s">
        <v/>
      </c>
      <c r="D3927" s="23" t="s">
        <v>22591</v>
      </c>
      <c r="E3927" s="32">
        <v/>
      </c>
      <c r="F3927" s="33">
        <v/>
      </c>
      <c r="G3927" s="34">
        <v/>
      </c>
      <c r="H3927" s="35">
        <v>0</v>
      </c>
      <c r="I3927" s="36">
        <f>ROUND(PRODUCT(E3927:H3927),2)</f>
        <v>0.00</v>
      </c>
      <c r="J3927" s="32">
        <v/>
      </c>
      <c r="K3927" s="32">
        <f/>
        <v/>
      </c>
      <c r="L3927" s="32" t="s">
        <v/>
      </c>
      <c r="M3927" s="32" t="s">
        <v/>
      </c>
      <c r="N3927" s="32" t="s">
        <v/>
      </c>
      <!--$VAR_NUOVA_CELLA_PREZZI$-->
    </row>
    <row r="3928" spans="1:16" ht="10.5" customHeight="1" thickTop="1" thickBot="1">
      <c r="B3928" s="32" t="s">
        <v/>
      </c>
      <c r="C3928" s="23" t="s">
        <v/>
      </c>
      <c r="D3928" s="23" t="s">
        <v>22598</v>
      </c>
      <c r="E3928" s="32">
        <v/>
      </c>
      <c r="F3928" s="33">
        <v>8.64</v>
      </c>
      <c r="G3928" s="34">
        <v>1.000</v>
      </c>
      <c r="H3928" s="35">
        <v>25.000</v>
      </c>
      <c r="I3928" s="36">
        <f>ROUND(PRODUCT(E3928:H3928),2)</f>
        <v>216.00</v>
      </c>
      <c r="J3928" s="32">
        <v/>
      </c>
      <c r="K3928" s="32">
        <f/>
        <v/>
      </c>
      <c r="L3928" s="32" t="s">
        <v/>
      </c>
      <c r="M3928" s="32" t="s">
        <v/>
      </c>
      <c r="N3928" s="32" t="s">
        <v/>
      </c>
      <!--$VAR_NUOVA_CELLA_PREZZI$-->
    </row>
    <row r="3929" spans="1:16" ht="10.5" customHeight="1" thickTop="1" thickBot="1">
      <c r="B3929" s="32" t="s">
        <v/>
      </c>
      <c r="C3929" s="23" t="s">
        <v/>
      </c>
      <c r="D3929" s="32" t="s">
        <v/>
      </c>
      <c r="E3929" s="32">
        <v/>
      </c>
      <c r="F3929" s="33">
        <v/>
      </c>
      <c r="G3929" s="34">
        <v/>
      </c>
      <c r="H3929" s="35">
        <v/>
      </c>
      <c r="I3929" s="36">
        <f/>
        <v/>
      </c>
      <c r="J3929" s="32">
        <v/>
      </c>
      <c r="K3929" s="32">
        <f/>
        <v/>
      </c>
      <c r="L3929" s="32" t="s">
        <v/>
      </c>
      <c r="M3929" s="32" t="s">
        <v/>
      </c>
      <c r="N3929" s="32" t="s">
        <v>22605</v>
      </c>
      <!--$VAR_NUOVA_CELLA_PREZZI$-->
    </row>
    <row r="3930" spans="1:16" ht="10.5" customHeight="1" thickTop="1" thickBot="1">
      <c r="B3930" s="32" t="s">
        <v/>
      </c>
      <c r="C3930" s="23" t="s">
        <v/>
      </c>
      <c r="D3930" s="32" t="s">
        <v>22606</v>
      </c>
      <c r="E3930" s="32">
        <v/>
      </c>
      <c r="F3930" s="33">
        <v/>
      </c>
      <c r="G3930" s="34">
        <v/>
      </c>
      <c r="H3930" s="35">
        <v/>
      </c>
      <c r="I3930" s="36">
        <f>ROUND(SUM(I3926:I3929),2)</f>
        <v>216.00</v>
      </c>
      <c r="J3930" s="32">
        <v>8.80</v>
      </c>
      <c r="K3930" s="32">
        <f>ROUND(PRODUCT(I3930:J3930),2)</f>
        <v>1900.80</v>
      </c>
      <c r="L3930" s="32" t="s">
        <v/>
      </c>
      <c r="M3930" s="32" t="s">
        <v/>
      </c>
      <c r="N3930" s="32" t="s">
        <v/>
      </c>
      <!--$VAR_NUOVA_CELLA_PREZZI$-->
    </row>
    <row r="3931" spans="1:16" ht="10.5" customHeight="1" thickTop="1" thickBot="1">
      <c r="B3931" s="32" t="s">
        <v/>
      </c>
      <c r="C3931" s="23" t="s">
        <v/>
      </c>
      <c r="D3931" s="32" t="s">
        <v>22612</v>
      </c>
      <c r="E3931" s="32">
        <v/>
      </c>
      <c r="F3931" s="33">
        <v/>
      </c>
      <c r="G3931" s="34">
        <v/>
      </c>
      <c r="H3931" s="35">
        <v/>
      </c>
      <c r="I3931" s="36">
        <f/>
        <v/>
      </c>
      <c r="J3931" s="32">
        <v/>
      </c>
      <c r="K3931" s="32">
        <f/>
        <v/>
      </c>
      <c r="L3931" s="32" t="s">
        <v/>
      </c>
      <c r="M3931" s="32" t="s">
        <v/>
      </c>
      <c r="N3931" s="32" t="s">
        <v/>
      </c>
      <!--$VAR_NUOVA_CELLA_PREZZI$-->
    </row>
    <row r="3932" spans="1:16" ht="510.666666666667" customHeight="1" thickTop="1" thickBot="1">
      <c r="B3932" s="32" t="s">
        <v>22613</v>
      </c>
      <c r="C3932" s="23" t="s">
        <v>22614</v>
      </c>
      <c r="D3932" s="62" t="s">
        <v>22615</v>
      </c>
      <c r="E3932" s="32">
        <v/>
      </c>
      <c r="F3932" s="33">
        <v/>
      </c>
      <c r="G3932" s="34">
        <v/>
      </c>
      <c r="H3932" s="35">
        <v/>
      </c>
      <c r="I3932" s="36">
        <f/>
        <v/>
      </c>
      <c r="J3932" s="32">
        <v/>
      </c>
      <c r="K3932" s="32">
        <f/>
        <v/>
      </c>
      <c r="L3932" s="32" t="s">
        <v/>
      </c>
      <c r="M3932" s="32" t="s">
        <v/>
      </c>
      <c r="N3932" s="32" t="s">
        <v/>
      </c>
      <!--$VAR_NUOVA_CELLA_PREZZI$-->
    </row>
    <row r="3933" spans="1:16" ht="10.5" customHeight="1" thickTop="1" thickBot="1">
      <c r="B3933" s="32" t="s">
        <v/>
      </c>
      <c r="C3933" s="23" t="s">
        <v/>
      </c>
      <c r="D3933" s="23" t="s">
        <v>22616</v>
      </c>
      <c r="E3933" s="32">
        <v/>
      </c>
      <c r="F3933" s="33">
        <v/>
      </c>
      <c r="G3933" s="34">
        <v/>
      </c>
      <c r="H3933" s="35">
        <v/>
      </c>
      <c r="I3933" s="36">
        <f/>
        <v/>
      </c>
      <c r="J3933" s="32">
        <v/>
      </c>
      <c r="K3933" s="32">
        <f/>
        <v/>
      </c>
      <c r="L3933" s="32" t="s">
        <v/>
      </c>
      <c r="M3933" s="32" t="s">
        <v/>
      </c>
      <c r="N3933" s="32" t="s">
        <v/>
      </c>
      <!--$VAR_NUOVA_CELLA_PREZZI$-->
    </row>
    <row r="3934" spans="1:16" ht="10.5" customHeight="1" thickTop="1" thickBot="1">
      <c r="B3934" s="32" t="s">
        <v/>
      </c>
      <c r="C3934" s="23" t="s">
        <v/>
      </c>
      <c r="D3934" s="23" t="s">
        <v>22617</v>
      </c>
      <c r="E3934" s="32">
        <v/>
      </c>
      <c r="F3934" s="33">
        <v/>
      </c>
      <c r="G3934" s="34">
        <v/>
      </c>
      <c r="H3934" s="35">
        <v>0</v>
      </c>
      <c r="I3934" s="36">
        <f>ROUND(PRODUCT(E3934:H3934),2)</f>
        <v>0.00</v>
      </c>
      <c r="J3934" s="32">
        <v/>
      </c>
      <c r="K3934" s="32">
        <f/>
        <v/>
      </c>
      <c r="L3934" s="32" t="s">
        <v/>
      </c>
      <c r="M3934" s="32" t="s">
        <v/>
      </c>
      <c r="N3934" s="32" t="s">
        <v/>
      </c>
      <!--$VAR_NUOVA_CELLA_PREZZI$-->
    </row>
    <row r="3935" spans="1:16" ht="10.5" customHeight="1" thickTop="1" thickBot="1">
      <c r="B3935" s="32" t="s">
        <v/>
      </c>
      <c r="C3935" s="23" t="s">
        <v/>
      </c>
      <c r="D3935" s="23" t="s">
        <v>22624</v>
      </c>
      <c r="E3935" s="32">
        <v/>
      </c>
      <c r="F3935" s="33">
        <v/>
      </c>
      <c r="G3935" s="34">
        <v/>
      </c>
      <c r="H3935" s="35">
        <v>0</v>
      </c>
      <c r="I3935" s="36">
        <f>ROUND(PRODUCT(E3935:H3935),2)</f>
        <v>0.00</v>
      </c>
      <c r="J3935" s="32">
        <v/>
      </c>
      <c r="K3935" s="32">
        <f/>
        <v/>
      </c>
      <c r="L3935" s="32" t="s">
        <v/>
      </c>
      <c r="M3935" s="32" t="s">
        <v/>
      </c>
      <c r="N3935" s="32" t="s">
        <v/>
      </c>
      <!--$VAR_NUOVA_CELLA_PREZZI$-->
    </row>
    <row r="3936" spans="1:16" ht="10.5" customHeight="1" thickTop="1" thickBot="1">
      <c r="B3936" s="32" t="s">
        <v/>
      </c>
      <c r="C3936" s="23" t="s">
        <v/>
      </c>
      <c r="D3936" s="23" t="s">
        <v>22631</v>
      </c>
      <c r="E3936" s="32">
        <v>0.30</v>
      </c>
      <c r="F3936" s="33">
        <v>13.10</v>
      </c>
      <c r="G3936" s="34">
        <v/>
      </c>
      <c r="H3936" s="35">
        <v>2.900</v>
      </c>
      <c r="I3936" s="36">
        <f>ROUND(PRODUCT(E3936:H3936),2)</f>
        <v>11.40</v>
      </c>
      <c r="J3936" s="32">
        <v/>
      </c>
      <c r="K3936" s="32">
        <f/>
        <v/>
      </c>
      <c r="L3936" s="32" t="s">
        <v/>
      </c>
      <c r="M3936" s="32" t="s">
        <v/>
      </c>
      <c r="N3936" s="32" t="s">
        <v/>
      </c>
      <!--$VAR_NUOVA_CELLA_PREZZI$-->
    </row>
    <row r="3937" spans="1:16" ht="10.5" customHeight="1" thickTop="1" thickBot="1">
      <c r="B3937" s="32" t="s">
        <v/>
      </c>
      <c r="C3937" s="23" t="s">
        <v/>
      </c>
      <c r="D3937" s="23" t="s">
        <v>22638</v>
      </c>
      <c r="E3937" s="32">
        <v>0.30</v>
      </c>
      <c r="F3937" s="33">
        <v>13.07</v>
      </c>
      <c r="G3937" s="34">
        <v/>
      </c>
      <c r="H3937" s="35">
        <v>6.300</v>
      </c>
      <c r="I3937" s="36">
        <f>ROUND(PRODUCT(E3937:H3937),2)</f>
        <v>24.70</v>
      </c>
      <c r="J3937" s="32">
        <v/>
      </c>
      <c r="K3937" s="32">
        <f/>
        <v/>
      </c>
      <c r="L3937" s="32" t="s">
        <v/>
      </c>
      <c r="M3937" s="32" t="s">
        <v/>
      </c>
      <c r="N3937" s="32" t="s">
        <v/>
      </c>
      <!--$VAR_NUOVA_CELLA_PREZZI$-->
    </row>
    <row r="3938" spans="1:16" ht="10.5" customHeight="1" thickTop="1" thickBot="1">
      <c r="B3938" s="32" t="s">
        <v/>
      </c>
      <c r="C3938" s="23" t="s">
        <v/>
      </c>
      <c r="D3938" s="23" t="s">
        <v>22645</v>
      </c>
      <c r="E3938" s="32">
        <v>0.30</v>
      </c>
      <c r="F3938" s="33">
        <v>9.53</v>
      </c>
      <c r="G3938" s="34">
        <v/>
      </c>
      <c r="H3938" s="35">
        <v>3.200</v>
      </c>
      <c r="I3938" s="36">
        <f>ROUND(PRODUCT(E3938:H3938),2)</f>
        <v>9.15</v>
      </c>
      <c r="J3938" s="32">
        <v/>
      </c>
      <c r="K3938" s="32">
        <f/>
        <v/>
      </c>
      <c r="L3938" s="32" t="s">
        <v/>
      </c>
      <c r="M3938" s="32" t="s">
        <v/>
      </c>
      <c r="N3938" s="32" t="s">
        <v/>
      </c>
      <!--$VAR_NUOVA_CELLA_PREZZI$-->
    </row>
    <row r="3939" spans="1:16" ht="10.5" customHeight="1" thickTop="1" thickBot="1">
      <c r="B3939" s="32" t="s">
        <v/>
      </c>
      <c r="C3939" s="23" t="s">
        <v/>
      </c>
      <c r="D3939" s="23" t="s">
        <v>22652</v>
      </c>
      <c r="E3939" s="32">
        <v>0.30</v>
      </c>
      <c r="F3939" s="33">
        <v>9.72</v>
      </c>
      <c r="G3939" s="34">
        <v/>
      </c>
      <c r="H3939" s="35">
        <v>3.900</v>
      </c>
      <c r="I3939" s="36">
        <f>ROUND(PRODUCT(E3939:H3939),2)</f>
        <v>11.37</v>
      </c>
      <c r="J3939" s="32">
        <v/>
      </c>
      <c r="K3939" s="32">
        <f/>
        <v/>
      </c>
      <c r="L3939" s="32" t="s">
        <v/>
      </c>
      <c r="M3939" s="32" t="s">
        <v/>
      </c>
      <c r="N3939" s="32" t="s">
        <v/>
      </c>
      <!--$VAR_NUOVA_CELLA_PREZZI$-->
    </row>
    <row r="3940" spans="1:16" ht="10.5" customHeight="1" thickTop="1" thickBot="1">
      <c r="B3940" s="32" t="s">
        <v/>
      </c>
      <c r="C3940" s="23" t="s">
        <v/>
      </c>
      <c r="D3940" s="23" t="s">
        <v>22659</v>
      </c>
      <c r="E3940" s="32">
        <v>0.30</v>
      </c>
      <c r="F3940" s="33">
        <v>3.25</v>
      </c>
      <c r="G3940" s="34">
        <v/>
      </c>
      <c r="H3940" s="35">
        <v>0.400</v>
      </c>
      <c r="I3940" s="36">
        <f>ROUND(PRODUCT(E3940:H3940),2)</f>
        <v>0.39</v>
      </c>
      <c r="J3940" s="32">
        <v/>
      </c>
      <c r="K3940" s="32">
        <f/>
        <v/>
      </c>
      <c r="L3940" s="32" t="s">
        <v/>
      </c>
      <c r="M3940" s="32" t="s">
        <v/>
      </c>
      <c r="N3940" s="32" t="s">
        <v/>
      </c>
      <!--$VAR_NUOVA_CELLA_PREZZI$-->
    </row>
    <row r="3941" spans="1:16" ht="10.5" customHeight="1" thickTop="1" thickBot="1">
      <c r="B3941" s="32" t="s">
        <v/>
      </c>
      <c r="C3941" s="23" t="s">
        <v/>
      </c>
      <c r="D3941" s="23" t="s">
        <v>22666</v>
      </c>
      <c r="E3941" s="32">
        <v>0.30</v>
      </c>
      <c r="F3941" s="33">
        <v>3.78</v>
      </c>
      <c r="G3941" s="34">
        <v/>
      </c>
      <c r="H3941" s="35">
        <v>1.100</v>
      </c>
      <c r="I3941" s="36">
        <f>ROUND(PRODUCT(E3941:H3941),2)</f>
        <v>1.25</v>
      </c>
      <c r="J3941" s="32">
        <v/>
      </c>
      <c r="K3941" s="32">
        <f/>
        <v/>
      </c>
      <c r="L3941" s="32" t="s">
        <v/>
      </c>
      <c r="M3941" s="32" t="s">
        <v/>
      </c>
      <c r="N3941" s="32" t="s">
        <v/>
      </c>
      <!--$VAR_NUOVA_CELLA_PREZZI$-->
    </row>
    <row r="3942" spans="1:16" ht="10.5" customHeight="1" thickTop="1" thickBot="1">
      <c r="B3942" s="32" t="s">
        <v/>
      </c>
      <c r="C3942" s="23" t="s">
        <v/>
      </c>
      <c r="D3942" s="23" t="s">
        <v>22673</v>
      </c>
      <c r="E3942" s="32">
        <v>0.30</v>
      </c>
      <c r="F3942" s="33">
        <v>3.82</v>
      </c>
      <c r="G3942" s="34">
        <v/>
      </c>
      <c r="H3942" s="35">
        <v>0.300</v>
      </c>
      <c r="I3942" s="36">
        <f>ROUND(PRODUCT(E3942:H3942),2)</f>
        <v>0.34</v>
      </c>
      <c r="J3942" s="32">
        <v/>
      </c>
      <c r="K3942" s="32">
        <f/>
        <v/>
      </c>
      <c r="L3942" s="32" t="s">
        <v/>
      </c>
      <c r="M3942" s="32" t="s">
        <v/>
      </c>
      <c r="N3942" s="32" t="s">
        <v/>
      </c>
      <!--$VAR_NUOVA_CELLA_PREZZI$-->
    </row>
    <row r="3943" spans="1:16" ht="10.5" customHeight="1" thickTop="1" thickBot="1">
      <c r="B3943" s="32" t="s">
        <v/>
      </c>
      <c r="C3943" s="23" t="s">
        <v/>
      </c>
      <c r="D3943" s="23" t="s">
        <v>22680</v>
      </c>
      <c r="E3943" s="32">
        <v>0.30</v>
      </c>
      <c r="F3943" s="33">
        <v>5.63</v>
      </c>
      <c r="G3943" s="34">
        <v/>
      </c>
      <c r="H3943" s="35">
        <v>1.100</v>
      </c>
      <c r="I3943" s="36">
        <f>ROUND(PRODUCT(E3943:H3943),2)</f>
        <v>1.86</v>
      </c>
      <c r="J3943" s="32">
        <v/>
      </c>
      <c r="K3943" s="32">
        <f/>
        <v/>
      </c>
      <c r="L3943" s="32" t="s">
        <v/>
      </c>
      <c r="M3943" s="32" t="s">
        <v/>
      </c>
      <c r="N3943" s="32" t="s">
        <v/>
      </c>
      <!--$VAR_NUOVA_CELLA_PREZZI$-->
    </row>
    <row r="3944" spans="1:16" ht="10.5" customHeight="1" thickTop="1" thickBot="1">
      <c r="B3944" s="32" t="s">
        <v/>
      </c>
      <c r="C3944" s="23" t="s">
        <v/>
      </c>
      <c r="D3944" s="23" t="s">
        <v>22687</v>
      </c>
      <c r="E3944" s="32">
        <v>0.30</v>
      </c>
      <c r="F3944" s="33">
        <v>5.66</v>
      </c>
      <c r="G3944" s="34">
        <v/>
      </c>
      <c r="H3944" s="35">
        <v>0.300</v>
      </c>
      <c r="I3944" s="36">
        <f>ROUND(PRODUCT(E3944:H3944),2)</f>
        <v>0.51</v>
      </c>
      <c r="J3944" s="32">
        <v/>
      </c>
      <c r="K3944" s="32">
        <f/>
        <v/>
      </c>
      <c r="L3944" s="32" t="s">
        <v/>
      </c>
      <c r="M3944" s="32" t="s">
        <v/>
      </c>
      <c r="N3944" s="32" t="s">
        <v/>
      </c>
      <!--$VAR_NUOVA_CELLA_PREZZI$-->
    </row>
    <row r="3945" spans="1:16" ht="10.5" customHeight="1" thickTop="1" thickBot="1">
      <c r="B3945" s="32" t="s">
        <v/>
      </c>
      <c r="C3945" s="23" t="s">
        <v/>
      </c>
      <c r="D3945" s="23" t="s">
        <v>22694</v>
      </c>
      <c r="E3945" s="32">
        <v>0.30</v>
      </c>
      <c r="F3945" s="33">
        <v>7.52</v>
      </c>
      <c r="G3945" s="34">
        <v/>
      </c>
      <c r="H3945" s="35">
        <v>4.300</v>
      </c>
      <c r="I3945" s="36">
        <f>ROUND(PRODUCT(E3945:H3945),2)</f>
        <v>9.70</v>
      </c>
      <c r="J3945" s="32">
        <v/>
      </c>
      <c r="K3945" s="32">
        <f/>
        <v/>
      </c>
      <c r="L3945" s="32" t="s">
        <v/>
      </c>
      <c r="M3945" s="32" t="s">
        <v/>
      </c>
      <c r="N3945" s="32" t="s">
        <v/>
      </c>
      <!--$VAR_NUOVA_CELLA_PREZZI$-->
    </row>
    <row r="3946" spans="1:16" ht="10.5" customHeight="1" thickTop="1" thickBot="1">
      <c r="B3946" s="32" t="s">
        <v/>
      </c>
      <c r="C3946" s="23" t="s">
        <v/>
      </c>
      <c r="D3946" s="23" t="s">
        <v>22701</v>
      </c>
      <c r="E3946" s="32">
        <v>0.30</v>
      </c>
      <c r="F3946" s="33">
        <v>7.42</v>
      </c>
      <c r="G3946" s="34">
        <v/>
      </c>
      <c r="H3946" s="35">
        <v>0.800</v>
      </c>
      <c r="I3946" s="36">
        <f>ROUND(PRODUCT(E3946:H3946),2)</f>
        <v>1.78</v>
      </c>
      <c r="J3946" s="32">
        <v/>
      </c>
      <c r="K3946" s="32">
        <f/>
        <v/>
      </c>
      <c r="L3946" s="32" t="s">
        <v/>
      </c>
      <c r="M3946" s="32" t="s">
        <v/>
      </c>
      <c r="N3946" s="32" t="s">
        <v/>
      </c>
      <!--$VAR_NUOVA_CELLA_PREZZI$-->
    </row>
    <row r="3947" spans="1:16" ht="10.5" customHeight="1" thickTop="1" thickBot="1">
      <c r="B3947" s="32" t="s">
        <v/>
      </c>
      <c r="C3947" s="23" t="s">
        <v/>
      </c>
      <c r="D3947" s="23" t="s">
        <v>22708</v>
      </c>
      <c r="E3947" s="32">
        <v>0.30</v>
      </c>
      <c r="F3947" s="33">
        <v>6.03</v>
      </c>
      <c r="G3947" s="34">
        <v/>
      </c>
      <c r="H3947" s="35">
        <v>2.300</v>
      </c>
      <c r="I3947" s="36">
        <f>ROUND(PRODUCT(E3947:H3947),2)</f>
        <v>4.16</v>
      </c>
      <c r="J3947" s="32">
        <v/>
      </c>
      <c r="K3947" s="32">
        <f/>
        <v/>
      </c>
      <c r="L3947" s="32" t="s">
        <v/>
      </c>
      <c r="M3947" s="32" t="s">
        <v/>
      </c>
      <c r="N3947" s="32" t="s">
        <v/>
      </c>
      <!--$VAR_NUOVA_CELLA_PREZZI$-->
    </row>
    <row r="3948" spans="1:16" ht="10.5" customHeight="1" thickTop="1" thickBot="1">
      <c r="B3948" s="32" t="s">
        <v/>
      </c>
      <c r="C3948" s="23" t="s">
        <v/>
      </c>
      <c r="D3948" s="23" t="s">
        <v>22715</v>
      </c>
      <c r="E3948" s="32">
        <v>0.30</v>
      </c>
      <c r="F3948" s="33">
        <v>5.81</v>
      </c>
      <c r="G3948" s="34">
        <v/>
      </c>
      <c r="H3948" s="35">
        <v>0.650</v>
      </c>
      <c r="I3948" s="36">
        <f>ROUND(PRODUCT(E3948:H3948),2)</f>
        <v>1.13</v>
      </c>
      <c r="J3948" s="32">
        <v/>
      </c>
      <c r="K3948" s="32">
        <f/>
        <v/>
      </c>
      <c r="L3948" s="32" t="s">
        <v/>
      </c>
      <c r="M3948" s="32" t="s">
        <v/>
      </c>
      <c r="N3948" s="32" t="s">
        <v/>
      </c>
      <!--$VAR_NUOVA_CELLA_PREZZI$-->
    </row>
    <row r="3949" spans="1:16" ht="10.5" customHeight="1" thickTop="1" thickBot="1">
      <c r="B3949" s="32" t="s">
        <v/>
      </c>
      <c r="C3949" s="23" t="s">
        <v/>
      </c>
      <c r="D3949" s="23" t="s">
        <v>22722</v>
      </c>
      <c r="E3949" s="32">
        <v>0.30</v>
      </c>
      <c r="F3949" s="33">
        <v>7.39</v>
      </c>
      <c r="G3949" s="34">
        <v/>
      </c>
      <c r="H3949" s="35">
        <v>0.700</v>
      </c>
      <c r="I3949" s="36">
        <f>ROUND(PRODUCT(E3949:H3949),2)</f>
        <v>1.55</v>
      </c>
      <c r="J3949" s="32">
        <v/>
      </c>
      <c r="K3949" s="32">
        <f/>
        <v/>
      </c>
      <c r="L3949" s="32" t="s">
        <v/>
      </c>
      <c r="M3949" s="32" t="s">
        <v/>
      </c>
      <c r="N3949" s="32" t="s">
        <v/>
      </c>
      <!--$VAR_NUOVA_CELLA_PREZZI$-->
    </row>
    <row r="3950" spans="1:16" ht="10.5" customHeight="1" thickTop="1" thickBot="1">
      <c r="B3950" s="32" t="s">
        <v/>
      </c>
      <c r="C3950" s="23" t="s">
        <v/>
      </c>
      <c r="D3950" s="23" t="s">
        <v>22729</v>
      </c>
      <c r="E3950" s="32">
        <v>0.30</v>
      </c>
      <c r="F3950" s="33">
        <v>4.77</v>
      </c>
      <c r="G3950" s="34">
        <v/>
      </c>
      <c r="H3950" s="35">
        <v>0.700</v>
      </c>
      <c r="I3950" s="36">
        <f>ROUND(PRODUCT(E3950:H3950),2)</f>
        <v>1.00</v>
      </c>
      <c r="J3950" s="32">
        <v/>
      </c>
      <c r="K3950" s="32">
        <f/>
        <v/>
      </c>
      <c r="L3950" s="32" t="s">
        <v/>
      </c>
      <c r="M3950" s="32" t="s">
        <v/>
      </c>
      <c r="N3950" s="32" t="s">
        <v/>
      </c>
      <!--$VAR_NUOVA_CELLA_PREZZI$-->
    </row>
    <row r="3951" spans="1:16" ht="10.5" customHeight="1" thickTop="1" thickBot="1">
      <c r="B3951" s="32" t="s">
        <v/>
      </c>
      <c r="C3951" s="23" t="s">
        <v/>
      </c>
      <c r="D3951" s="23" t="s">
        <v>22736</v>
      </c>
      <c r="E3951" s="32">
        <v>0.30</v>
      </c>
      <c r="F3951" s="33">
        <v>7.52</v>
      </c>
      <c r="G3951" s="34">
        <v/>
      </c>
      <c r="H3951" s="35">
        <v>0.800</v>
      </c>
      <c r="I3951" s="36">
        <f>ROUND(PRODUCT(E3951:H3951),2)</f>
        <v>1.80</v>
      </c>
      <c r="J3951" s="32">
        <v/>
      </c>
      <c r="K3951" s="32">
        <f/>
        <v/>
      </c>
      <c r="L3951" s="32" t="s">
        <v/>
      </c>
      <c r="M3951" s="32" t="s">
        <v/>
      </c>
      <c r="N3951" s="32" t="s">
        <v/>
      </c>
      <!--$VAR_NUOVA_CELLA_PREZZI$-->
    </row>
    <row r="3952" spans="1:16" ht="10.5" customHeight="1" thickTop="1" thickBot="1">
      <c r="B3952" s="32" t="s">
        <v/>
      </c>
      <c r="C3952" s="23" t="s">
        <v/>
      </c>
      <c r="D3952" s="23" t="s">
        <v>22743</v>
      </c>
      <c r="E3952" s="32">
        <v>0.30</v>
      </c>
      <c r="F3952" s="33">
        <v>4.73</v>
      </c>
      <c r="G3952" s="34">
        <v/>
      </c>
      <c r="H3952" s="35">
        <v>1.100</v>
      </c>
      <c r="I3952" s="36">
        <f>ROUND(PRODUCT(E3952:H3952),2)</f>
        <v>1.56</v>
      </c>
      <c r="J3952" s="32">
        <v/>
      </c>
      <c r="K3952" s="32">
        <f/>
        <v/>
      </c>
      <c r="L3952" s="32" t="s">
        <v/>
      </c>
      <c r="M3952" s="32" t="s">
        <v/>
      </c>
      <c r="N3952" s="32" t="s">
        <v/>
      </c>
      <!--$VAR_NUOVA_CELLA_PREZZI$-->
    </row>
    <row r="3953" spans="1:16" ht="10.5" customHeight="1" thickTop="1" thickBot="1">
      <c r="B3953" s="32" t="s">
        <v/>
      </c>
      <c r="C3953" s="23" t="s">
        <v/>
      </c>
      <c r="D3953" s="23" t="s">
        <v>22750</v>
      </c>
      <c r="E3953" s="32">
        <v>0.30</v>
      </c>
      <c r="F3953" s="33">
        <v>4.59</v>
      </c>
      <c r="G3953" s="34">
        <v/>
      </c>
      <c r="H3953" s="35">
        <v>4.300</v>
      </c>
      <c r="I3953" s="36">
        <f>ROUND(PRODUCT(E3953:H3953),2)</f>
        <v>5.92</v>
      </c>
      <c r="J3953" s="32">
        <v/>
      </c>
      <c r="K3953" s="32">
        <f/>
        <v/>
      </c>
      <c r="L3953" s="32" t="s">
        <v/>
      </c>
      <c r="M3953" s="32" t="s">
        <v/>
      </c>
      <c r="N3953" s="32" t="s">
        <v/>
      </c>
      <!--$VAR_NUOVA_CELLA_PREZZI$-->
    </row>
    <row r="3954" spans="1:16" ht="10.5" customHeight="1" thickTop="1" thickBot="1">
      <c r="B3954" s="32" t="s">
        <v/>
      </c>
      <c r="C3954" s="23" t="s">
        <v/>
      </c>
      <c r="D3954" s="23" t="s">
        <v>22757</v>
      </c>
      <c r="E3954" s="32">
        <v>0.30</v>
      </c>
      <c r="F3954" s="33">
        <v>5.81</v>
      </c>
      <c r="G3954" s="34">
        <v/>
      </c>
      <c r="H3954" s="35">
        <v>4.600</v>
      </c>
      <c r="I3954" s="36">
        <f>ROUND(PRODUCT(E3954:H3954),2)</f>
        <v>8.02</v>
      </c>
      <c r="J3954" s="32">
        <v/>
      </c>
      <c r="K3954" s="32">
        <f/>
        <v/>
      </c>
      <c r="L3954" s="32" t="s">
        <v/>
      </c>
      <c r="M3954" s="32" t="s">
        <v/>
      </c>
      <c r="N3954" s="32" t="s">
        <v/>
      </c>
      <!--$VAR_NUOVA_CELLA_PREZZI$-->
    </row>
    <row r="3955" spans="1:16" ht="10.5" customHeight="1" thickTop="1" thickBot="1">
      <c r="B3955" s="32" t="s">
        <v/>
      </c>
      <c r="C3955" s="23" t="s">
        <v/>
      </c>
      <c r="D3955" s="23" t="s">
        <v>22764</v>
      </c>
      <c r="E3955" s="32">
        <v>0.30</v>
      </c>
      <c r="F3955" s="33">
        <v>5.87</v>
      </c>
      <c r="G3955" s="34">
        <v/>
      </c>
      <c r="H3955" s="35">
        <v>4.500</v>
      </c>
      <c r="I3955" s="36">
        <f>ROUND(PRODUCT(E3955:H3955),2)</f>
        <v>7.92</v>
      </c>
      <c r="J3955" s="32">
        <v/>
      </c>
      <c r="K3955" s="32">
        <f/>
        <v/>
      </c>
      <c r="L3955" s="32" t="s">
        <v/>
      </c>
      <c r="M3955" s="32" t="s">
        <v/>
      </c>
      <c r="N3955" s="32" t="s">
        <v/>
      </c>
      <!--$VAR_NUOVA_CELLA_PREZZI$-->
    </row>
    <row r="3956" spans="1:16" ht="10.5" customHeight="1" thickTop="1" thickBot="1">
      <c r="B3956" s="32" t="s">
        <v/>
      </c>
      <c r="C3956" s="23" t="s">
        <v/>
      </c>
      <c r="D3956" s="23" t="s">
        <v>22771</v>
      </c>
      <c r="E3956" s="32">
        <v>0.30</v>
      </c>
      <c r="F3956" s="33">
        <v>10.09</v>
      </c>
      <c r="G3956" s="34">
        <v/>
      </c>
      <c r="H3956" s="35">
        <v>0.600</v>
      </c>
      <c r="I3956" s="36">
        <f>ROUND(PRODUCT(E3956:H3956),2)</f>
        <v>1.82</v>
      </c>
      <c r="J3956" s="32">
        <v/>
      </c>
      <c r="K3956" s="32">
        <f/>
        <v/>
      </c>
      <c r="L3956" s="32" t="s">
        <v/>
      </c>
      <c r="M3956" s="32" t="s">
        <v/>
      </c>
      <c r="N3956" s="32" t="s">
        <v/>
      </c>
      <!--$VAR_NUOVA_CELLA_PREZZI$-->
    </row>
    <row r="3957" spans="1:16" ht="10.5" customHeight="1" thickTop="1" thickBot="1">
      <c r="B3957" s="32" t="s">
        <v/>
      </c>
      <c r="C3957" s="23" t="s">
        <v/>
      </c>
      <c r="D3957" s="23" t="s">
        <v>22778</v>
      </c>
      <c r="E3957" s="32">
        <v>0.30</v>
      </c>
      <c r="F3957" s="33">
        <v>4.75</v>
      </c>
      <c r="G3957" s="34">
        <v/>
      </c>
      <c r="H3957" s="35">
        <v>1.000</v>
      </c>
      <c r="I3957" s="36">
        <f>ROUND(PRODUCT(E3957:H3957),2)</f>
        <v>1.43</v>
      </c>
      <c r="J3957" s="32">
        <v/>
      </c>
      <c r="K3957" s="32">
        <f/>
        <v/>
      </c>
      <c r="L3957" s="32" t="s">
        <v/>
      </c>
      <c r="M3957" s="32" t="s">
        <v/>
      </c>
      <c r="N3957" s="32" t="s">
        <v/>
      </c>
      <!--$VAR_NUOVA_CELLA_PREZZI$-->
    </row>
    <row r="3958" spans="1:16" ht="10.5" customHeight="1" thickTop="1" thickBot="1">
      <c r="B3958" s="32" t="s">
        <v/>
      </c>
      <c r="C3958" s="23" t="s">
        <v/>
      </c>
      <c r="D3958" s="23" t="s">
        <v>22785</v>
      </c>
      <c r="E3958" s="32">
        <v>0.30</v>
      </c>
      <c r="F3958" s="33">
        <v>4.66</v>
      </c>
      <c r="G3958" s="34">
        <v/>
      </c>
      <c r="H3958" s="35">
        <v>0.600</v>
      </c>
      <c r="I3958" s="36">
        <f>ROUND(PRODUCT(E3958:H3958),2)</f>
        <v>0.84</v>
      </c>
      <c r="J3958" s="32">
        <v/>
      </c>
      <c r="K3958" s="32">
        <f/>
        <v/>
      </c>
      <c r="L3958" s="32" t="s">
        <v/>
      </c>
      <c r="M3958" s="32" t="s">
        <v/>
      </c>
      <c r="N3958" s="32" t="s">
        <v/>
      </c>
      <!--$VAR_NUOVA_CELLA_PREZZI$-->
    </row>
    <row r="3959" spans="1:16" ht="10.5" customHeight="1" thickTop="1" thickBot="1">
      <c r="B3959" s="32" t="s">
        <v/>
      </c>
      <c r="C3959" s="23" t="s">
        <v/>
      </c>
      <c r="D3959" s="23" t="s">
        <v>22792</v>
      </c>
      <c r="E3959" s="32">
        <v>0.30</v>
      </c>
      <c r="F3959" s="33">
        <v>2.82</v>
      </c>
      <c r="G3959" s="34">
        <v/>
      </c>
      <c r="H3959" s="35">
        <v>0.700</v>
      </c>
      <c r="I3959" s="36">
        <f>ROUND(PRODUCT(E3959:H3959),2)</f>
        <v>0.59</v>
      </c>
      <c r="J3959" s="32">
        <v/>
      </c>
      <c r="K3959" s="32">
        <f/>
        <v/>
      </c>
      <c r="L3959" s="32" t="s">
        <v/>
      </c>
      <c r="M3959" s="32" t="s">
        <v/>
      </c>
      <c r="N3959" s="32" t="s">
        <v/>
      </c>
      <!--$VAR_NUOVA_CELLA_PREZZI$-->
    </row>
    <row r="3960" spans="1:16" ht="10.5" customHeight="1" thickTop="1" thickBot="1">
      <c r="B3960" s="32" t="s">
        <v/>
      </c>
      <c r="C3960" s="23" t="s">
        <v/>
      </c>
      <c r="D3960" s="23" t="s">
        <v>22799</v>
      </c>
      <c r="E3960" s="32">
        <v>0.30</v>
      </c>
      <c r="F3960" s="33">
        <v>5.58</v>
      </c>
      <c r="G3960" s="34">
        <v/>
      </c>
      <c r="H3960" s="35">
        <v>0.550</v>
      </c>
      <c r="I3960" s="36">
        <f>ROUND(PRODUCT(E3960:H3960),2)</f>
        <v>0.92</v>
      </c>
      <c r="J3960" s="32">
        <v/>
      </c>
      <c r="K3960" s="32">
        <f/>
        <v/>
      </c>
      <c r="L3960" s="32" t="s">
        <v/>
      </c>
      <c r="M3960" s="32" t="s">
        <v/>
      </c>
      <c r="N3960" s="32" t="s">
        <v/>
      </c>
      <!--$VAR_NUOVA_CELLA_PREZZI$-->
    </row>
    <row r="3961" spans="1:16" ht="10.5" customHeight="1" thickTop="1" thickBot="1">
      <c r="B3961" s="32" t="s">
        <v/>
      </c>
      <c r="C3961" s="23" t="s">
        <v/>
      </c>
      <c r="D3961" s="23" t="s">
        <v>22806</v>
      </c>
      <c r="E3961" s="32">
        <v>0.30</v>
      </c>
      <c r="F3961" s="33">
        <v>5.66</v>
      </c>
      <c r="G3961" s="34">
        <v/>
      </c>
      <c r="H3961" s="35">
        <v>4.350</v>
      </c>
      <c r="I3961" s="36">
        <f>ROUND(PRODUCT(E3961:H3961),2)</f>
        <v>7.39</v>
      </c>
      <c r="J3961" s="32">
        <v/>
      </c>
      <c r="K3961" s="32">
        <f/>
        <v/>
      </c>
      <c r="L3961" s="32" t="s">
        <v/>
      </c>
      <c r="M3961" s="32" t="s">
        <v/>
      </c>
      <c r="N3961" s="32" t="s">
        <v/>
      </c>
      <!--$VAR_NUOVA_CELLA_PREZZI$-->
    </row>
    <row r="3962" spans="1:16" ht="10.5" customHeight="1" thickTop="1" thickBot="1">
      <c r="B3962" s="32" t="s">
        <v/>
      </c>
      <c r="C3962" s="23" t="s">
        <v/>
      </c>
      <c r="D3962" s="23" t="s">
        <v>22813</v>
      </c>
      <c r="E3962" s="32">
        <v>0.30</v>
      </c>
      <c r="F3962" s="33">
        <v>5.45</v>
      </c>
      <c r="G3962" s="34">
        <v/>
      </c>
      <c r="H3962" s="35">
        <v>0.750</v>
      </c>
      <c r="I3962" s="36">
        <f>ROUND(PRODUCT(E3962:H3962),2)</f>
        <v>1.23</v>
      </c>
      <c r="J3962" s="32">
        <v/>
      </c>
      <c r="K3962" s="32">
        <f/>
        <v/>
      </c>
      <c r="L3962" s="32" t="s">
        <v/>
      </c>
      <c r="M3962" s="32" t="s">
        <v/>
      </c>
      <c r="N3962" s="32" t="s">
        <v/>
      </c>
      <!--$VAR_NUOVA_CELLA_PREZZI$-->
    </row>
    <row r="3963" spans="1:16" ht="10.5" customHeight="1" thickTop="1" thickBot="1">
      <c r="B3963" s="32" t="s">
        <v/>
      </c>
      <c r="C3963" s="23" t="s">
        <v/>
      </c>
      <c r="D3963" s="23" t="s">
        <v>22820</v>
      </c>
      <c r="E3963" s="32">
        <v>0.30</v>
      </c>
      <c r="F3963" s="33">
        <v>5.48</v>
      </c>
      <c r="G3963" s="34">
        <v/>
      </c>
      <c r="H3963" s="35">
        <v>1.350</v>
      </c>
      <c r="I3963" s="36">
        <f>ROUND(PRODUCT(E3963:H3963),2)</f>
        <v>2.22</v>
      </c>
      <c r="J3963" s="32">
        <v/>
      </c>
      <c r="K3963" s="32">
        <f/>
        <v/>
      </c>
      <c r="L3963" s="32" t="s">
        <v/>
      </c>
      <c r="M3963" s="32" t="s">
        <v/>
      </c>
      <c r="N3963" s="32" t="s">
        <v/>
      </c>
      <!--$VAR_NUOVA_CELLA_PREZZI$-->
    </row>
    <row r="3964" spans="1:16" ht="10.5" customHeight="1" thickTop="1" thickBot="1">
      <c r="B3964" s="32" t="s">
        <v/>
      </c>
      <c r="C3964" s="23" t="s">
        <v/>
      </c>
      <c r="D3964" s="23" t="s">
        <v>22827</v>
      </c>
      <c r="E3964" s="32">
        <v>0.30</v>
      </c>
      <c r="F3964" s="33">
        <v>3.70</v>
      </c>
      <c r="G3964" s="34">
        <v/>
      </c>
      <c r="H3964" s="35">
        <v>0.750</v>
      </c>
      <c r="I3964" s="36">
        <f>ROUND(PRODUCT(E3964:H3964),2)</f>
        <v>0.83</v>
      </c>
      <c r="J3964" s="32">
        <v/>
      </c>
      <c r="K3964" s="32">
        <f/>
        <v/>
      </c>
      <c r="L3964" s="32" t="s">
        <v/>
      </c>
      <c r="M3964" s="32" t="s">
        <v/>
      </c>
      <c r="N3964" s="32" t="s">
        <v/>
      </c>
      <!--$VAR_NUOVA_CELLA_PREZZI$-->
    </row>
    <row r="3965" spans="1:16" ht="10.5" customHeight="1" thickTop="1" thickBot="1">
      <c r="B3965" s="32" t="s">
        <v/>
      </c>
      <c r="C3965" s="23" t="s">
        <v/>
      </c>
      <c r="D3965" s="23" t="s">
        <v>22834</v>
      </c>
      <c r="E3965" s="32">
        <v>0.30</v>
      </c>
      <c r="F3965" s="33">
        <v>4.27</v>
      </c>
      <c r="G3965" s="34">
        <v/>
      </c>
      <c r="H3965" s="35">
        <v>0.650</v>
      </c>
      <c r="I3965" s="36">
        <f>ROUND(PRODUCT(E3965:H3965),2)</f>
        <v>0.83</v>
      </c>
      <c r="J3965" s="32">
        <v/>
      </c>
      <c r="K3965" s="32">
        <f/>
        <v/>
      </c>
      <c r="L3965" s="32" t="s">
        <v/>
      </c>
      <c r="M3965" s="32" t="s">
        <v/>
      </c>
      <c r="N3965" s="32" t="s">
        <v/>
      </c>
      <!--$VAR_NUOVA_CELLA_PREZZI$-->
    </row>
    <row r="3966" spans="1:16" ht="10.5" customHeight="1" thickTop="1" thickBot="1">
      <c r="B3966" s="32" t="s">
        <v/>
      </c>
      <c r="C3966" s="23" t="s">
        <v/>
      </c>
      <c r="D3966" s="23" t="s">
        <v>22841</v>
      </c>
      <c r="E3966" s="32">
        <v>0.30</v>
      </c>
      <c r="F3966" s="33">
        <v>3.68</v>
      </c>
      <c r="G3966" s="34">
        <v/>
      </c>
      <c r="H3966" s="35">
        <v>1.350</v>
      </c>
      <c r="I3966" s="36">
        <f>ROUND(PRODUCT(E3966:H3966),2)</f>
        <v>1.49</v>
      </c>
      <c r="J3966" s="32">
        <v/>
      </c>
      <c r="K3966" s="32">
        <f/>
        <v/>
      </c>
      <c r="L3966" s="32" t="s">
        <v/>
      </c>
      <c r="M3966" s="32" t="s">
        <v/>
      </c>
      <c r="N3966" s="32" t="s">
        <v/>
      </c>
      <!--$VAR_NUOVA_CELLA_PREZZI$-->
    </row>
    <row r="3967" spans="1:16" ht="10.5" customHeight="1" thickTop="1" thickBot="1">
      <c r="B3967" s="32" t="s">
        <v/>
      </c>
      <c r="C3967" s="23" t="s">
        <v/>
      </c>
      <c r="D3967" s="23" t="s">
        <v>22848</v>
      </c>
      <c r="E3967" s="32">
        <v>0.30</v>
      </c>
      <c r="F3967" s="33">
        <v>4.34</v>
      </c>
      <c r="G3967" s="34">
        <v/>
      </c>
      <c r="H3967" s="35">
        <v>1.350</v>
      </c>
      <c r="I3967" s="36">
        <f>ROUND(PRODUCT(E3967:H3967),2)</f>
        <v>1.76</v>
      </c>
      <c r="J3967" s="32">
        <v/>
      </c>
      <c r="K3967" s="32">
        <f/>
        <v/>
      </c>
      <c r="L3967" s="32" t="s">
        <v/>
      </c>
      <c r="M3967" s="32" t="s">
        <v/>
      </c>
      <c r="N3967" s="32" t="s">
        <v/>
      </c>
      <!--$VAR_NUOVA_CELLA_PREZZI$-->
    </row>
    <row r="3968" spans="1:16" ht="10.5" customHeight="1" thickTop="1" thickBot="1">
      <c r="B3968" s="32" t="s">
        <v/>
      </c>
      <c r="C3968" s="23" t="s">
        <v/>
      </c>
      <c r="D3968" s="32" t="s">
        <v/>
      </c>
      <c r="E3968" s="32">
        <v/>
      </c>
      <c r="F3968" s="33">
        <v/>
      </c>
      <c r="G3968" s="34">
        <v/>
      </c>
      <c r="H3968" s="35">
        <v/>
      </c>
      <c r="I3968" s="36">
        <f/>
        <v/>
      </c>
      <c r="J3968" s="32">
        <v/>
      </c>
      <c r="K3968" s="32">
        <f/>
        <v/>
      </c>
      <c r="L3968" s="32" t="s">
        <v/>
      </c>
      <c r="M3968" s="32" t="s">
        <v/>
      </c>
      <c r="N3968" s="32" t="s">
        <v>22855</v>
      </c>
      <!--$VAR_NUOVA_CELLA_PREZZI$-->
    </row>
    <row r="3969" spans="1:16" ht="10.5" customHeight="1" thickTop="1" thickBot="1">
      <c r="B3969" s="32" t="s">
        <v/>
      </c>
      <c r="C3969" s="23" t="s">
        <v/>
      </c>
      <c r="D3969" s="32" t="s">
        <v>22856</v>
      </c>
      <c r="E3969" s="32">
        <v/>
      </c>
      <c r="F3969" s="33">
        <v/>
      </c>
      <c r="G3969" s="34">
        <v/>
      </c>
      <c r="H3969" s="35">
        <v/>
      </c>
      <c r="I3969" s="36">
        <f>ROUND(SUM(I3933:I3968),2)</f>
        <v>126.86</v>
      </c>
      <c r="J3969" s="32">
        <v>257.03</v>
      </c>
      <c r="K3969" s="32">
        <f>ROUND(PRODUCT(I3969:J3969),2)</f>
        <v>32606.83</v>
      </c>
      <c r="L3969" s="32" t="s">
        <v/>
      </c>
      <c r="M3969" s="32" t="s">
        <v/>
      </c>
      <c r="N3969" s="32" t="s">
        <v/>
      </c>
      <!--$VAR_NUOVA_CELLA_PREZZI$-->
    </row>
    <row r="3970" spans="1:16" ht="10.5" customHeight="1" thickTop="1" thickBot="1">
      <c r="B3970" s="32" t="s">
        <v/>
      </c>
      <c r="C3970" s="23" t="s">
        <v/>
      </c>
      <c r="D3970" s="32" t="s">
        <v>22862</v>
      </c>
      <c r="E3970" s="32">
        <v/>
      </c>
      <c r="F3970" s="33">
        <v/>
      </c>
      <c r="G3970" s="34">
        <v/>
      </c>
      <c r="H3970" s="35">
        <v/>
      </c>
      <c r="I3970" s="36">
        <f/>
        <v/>
      </c>
      <c r="J3970" s="32">
        <v/>
      </c>
      <c r="K3970" s="32">
        <f/>
        <v/>
      </c>
      <c r="L3970" s="32" t="s">
        <v/>
      </c>
      <c r="M3970" s="32" t="s">
        <v/>
      </c>
      <c r="N3970" s="32" t="s">
        <v/>
      </c>
      <!--$VAR_NUOVA_CELLA_PREZZI$-->
    </row>
    <row r="3971" spans="1:16" ht="77.5" customHeight="1" thickTop="1" thickBot="1">
      <c r="B3971" s="32" t="s">
        <v>22863</v>
      </c>
      <c r="C3971" s="23" t="s">
        <v>22864</v>
      </c>
      <c r="D3971" s="62" t="s">
        <v>22865</v>
      </c>
      <c r="E3971" s="32">
        <v/>
      </c>
      <c r="F3971" s="33">
        <v/>
      </c>
      <c r="G3971" s="34">
        <v/>
      </c>
      <c r="H3971" s="35">
        <v/>
      </c>
      <c r="I3971" s="36">
        <f/>
        <v/>
      </c>
      <c r="J3971" s="32">
        <v/>
      </c>
      <c r="K3971" s="32">
        <f/>
        <v/>
      </c>
      <c r="L3971" s="32" t="s">
        <v/>
      </c>
      <c r="M3971" s="32" t="s">
        <v/>
      </c>
      <c r="N3971" s="32" t="s">
        <v/>
      </c>
      <!--$VAR_NUOVA_CELLA_PREZZI$-->
    </row>
    <row r="3972" spans="1:16" ht="10.5" customHeight="1" thickTop="1" thickBot="1">
      <c r="B3972" s="32" t="s">
        <v/>
      </c>
      <c r="C3972" s="23" t="s">
        <v/>
      </c>
      <c r="D3972" s="23" t="s">
        <v>22866</v>
      </c>
      <c r="E3972" s="32">
        <v/>
      </c>
      <c r="F3972" s="33">
        <v/>
      </c>
      <c r="G3972" s="34">
        <v/>
      </c>
      <c r="H3972" s="35">
        <v/>
      </c>
      <c r="I3972" s="36">
        <f/>
        <v/>
      </c>
      <c r="J3972" s="32">
        <v/>
      </c>
      <c r="K3972" s="32">
        <f/>
        <v/>
      </c>
      <c r="L3972" s="32" t="s">
        <v/>
      </c>
      <c r="M3972" s="32" t="s">
        <v/>
      </c>
      <c r="N3972" s="32" t="s">
        <v/>
      </c>
      <!--$VAR_NUOVA_CELLA_PREZZI$-->
    </row>
    <row r="3973" spans="1:16" ht="10.5" customHeight="1" thickTop="1" thickBot="1">
      <c r="B3973" s="32" t="s">
        <v/>
      </c>
      <c r="C3973" s="23" t="s">
        <v/>
      </c>
      <c r="D3973" s="23" t="s">
        <v>22867</v>
      </c>
      <c r="E3973" s="32">
        <v/>
      </c>
      <c r="F3973" s="33">
        <v/>
      </c>
      <c r="G3973" s="34">
        <v/>
      </c>
      <c r="H3973" s="35">
        <v>0</v>
      </c>
      <c r="I3973" s="36">
        <f>ROUND(PRODUCT(E3973:H3973),2)</f>
        <v>0.00</v>
      </c>
      <c r="J3973" s="32">
        <v/>
      </c>
      <c r="K3973" s="32">
        <f/>
        <v/>
      </c>
      <c r="L3973" s="32" t="s">
        <v/>
      </c>
      <c r="M3973" s="32" t="s">
        <v/>
      </c>
      <c r="N3973" s="32" t="s">
        <v/>
      </c>
      <!--$VAR_NUOVA_CELLA_PREZZI$-->
    </row>
    <row r="3974" spans="1:16" ht="10.5" customHeight="1" thickTop="1" thickBot="1">
      <c r="B3974" s="32" t="s">
        <v/>
      </c>
      <c r="C3974" s="23" t="s">
        <v/>
      </c>
      <c r="D3974" s="23" t="s">
        <v>22874</v>
      </c>
      <c r="E3974" s="32">
        <v/>
      </c>
      <c r="F3974" s="33">
        <v>0.83</v>
      </c>
      <c r="G3974" s="34">
        <v>0.550</v>
      </c>
      <c r="H3974" s="35">
        <v/>
      </c>
      <c r="I3974" s="36">
        <f>ROUND(PRODUCT(E3974:H3974),2)</f>
        <v>0.46</v>
      </c>
      <c r="J3974" s="32">
        <v/>
      </c>
      <c r="K3974" s="32">
        <f/>
        <v/>
      </c>
      <c r="L3974" s="32" t="s">
        <v/>
      </c>
      <c r="M3974" s="32" t="s">
        <v/>
      </c>
      <c r="N3974" s="32" t="s">
        <v/>
      </c>
      <!--$VAR_NUOVA_CELLA_PREZZI$-->
    </row>
    <row r="3975" spans="1:16" ht="10.5" customHeight="1" thickTop="1" thickBot="1">
      <c r="B3975" s="32" t="s">
        <v/>
      </c>
      <c r="C3975" s="23" t="s">
        <v/>
      </c>
      <c r="D3975" s="23" t="s">
        <v>22881</v>
      </c>
      <c r="E3975" s="32">
        <v/>
      </c>
      <c r="F3975" s="33">
        <v>0.81</v>
      </c>
      <c r="G3975" s="34">
        <v>0.550</v>
      </c>
      <c r="H3975" s="35">
        <v/>
      </c>
      <c r="I3975" s="36">
        <f>ROUND(PRODUCT(E3975:H3975),2)</f>
        <v>0.45</v>
      </c>
      <c r="J3975" s="32">
        <v/>
      </c>
      <c r="K3975" s="32">
        <f/>
        <v/>
      </c>
      <c r="L3975" s="32" t="s">
        <v/>
      </c>
      <c r="M3975" s="32" t="s">
        <v/>
      </c>
      <c r="N3975" s="32" t="s">
        <v/>
      </c>
      <!--$VAR_NUOVA_CELLA_PREZZI$-->
    </row>
    <row r="3976" spans="1:16" ht="10.5" customHeight="1" thickTop="1" thickBot="1">
      <c r="B3976" s="32" t="s">
        <v/>
      </c>
      <c r="C3976" s="23" t="s">
        <v/>
      </c>
      <c r="D3976" s="23" t="s">
        <v>22888</v>
      </c>
      <c r="E3976" s="32">
        <v/>
      </c>
      <c r="F3976" s="33">
        <v/>
      </c>
      <c r="G3976" s="34">
        <v/>
      </c>
      <c r="H3976" s="35">
        <v>0</v>
      </c>
      <c r="I3976" s="36">
        <f>ROUND(PRODUCT(E3976:H3976),2)</f>
        <v>0.00</v>
      </c>
      <c r="J3976" s="32">
        <v/>
      </c>
      <c r="K3976" s="32">
        <f/>
        <v/>
      </c>
      <c r="L3976" s="32" t="s">
        <v/>
      </c>
      <c r="M3976" s="32" t="s">
        <v/>
      </c>
      <c r="N3976" s="32" t="s">
        <v/>
      </c>
      <!--$VAR_NUOVA_CELLA_PREZZI$-->
    </row>
    <row r="3977" spans="1:16" ht="10.5" customHeight="1" thickTop="1" thickBot="1">
      <c r="B3977" s="32" t="s">
        <v/>
      </c>
      <c r="C3977" s="23" t="s">
        <v/>
      </c>
      <c r="D3977" s="23" t="s">
        <v>22895</v>
      </c>
      <c r="E3977" s="32">
        <v/>
      </c>
      <c r="F3977" s="33">
        <v>1.46</v>
      </c>
      <c r="G3977" s="34">
        <v/>
      </c>
      <c r="H3977" s="35">
        <v/>
      </c>
      <c r="I3977" s="36">
        <f>ROUND(PRODUCT(E3977:H3977),2)</f>
        <v>1.46</v>
      </c>
      <c r="J3977" s="32">
        <v/>
      </c>
      <c r="K3977" s="32">
        <f/>
        <v/>
      </c>
      <c r="L3977" s="32" t="s">
        <v/>
      </c>
      <c r="M3977" s="32" t="s">
        <v/>
      </c>
      <c r="N3977" s="32" t="s">
        <v/>
      </c>
      <!--$VAR_NUOVA_CELLA_PREZZI$-->
    </row>
    <row r="3978" spans="1:16" ht="10.5" customHeight="1" thickTop="1" thickBot="1">
      <c r="B3978" s="32" t="s">
        <v/>
      </c>
      <c r="C3978" s="23" t="s">
        <v/>
      </c>
      <c r="D3978" s="23" t="s">
        <v>22902</v>
      </c>
      <c r="E3978" s="32">
        <v/>
      </c>
      <c r="F3978" s="33">
        <v>1.33</v>
      </c>
      <c r="G3978" s="34">
        <v>0.550</v>
      </c>
      <c r="H3978" s="35">
        <v/>
      </c>
      <c r="I3978" s="36">
        <f>ROUND(PRODUCT(E3978:H3978),2)</f>
        <v>0.73</v>
      </c>
      <c r="J3978" s="32">
        <v/>
      </c>
      <c r="K3978" s="32">
        <f/>
        <v/>
      </c>
      <c r="L3978" s="32" t="s">
        <v/>
      </c>
      <c r="M3978" s="32" t="s">
        <v/>
      </c>
      <c r="N3978" s="32" t="s">
        <v/>
      </c>
      <!--$VAR_NUOVA_CELLA_PREZZI$-->
    </row>
    <row r="3979" spans="1:16" ht="10.5" customHeight="1" thickTop="1" thickBot="1">
      <c r="B3979" s="32" t="s">
        <v/>
      </c>
      <c r="C3979" s="23" t="s">
        <v/>
      </c>
      <c r="D3979" s="23" t="s">
        <v>22909</v>
      </c>
      <c r="E3979" s="32">
        <v/>
      </c>
      <c r="F3979" s="33">
        <v>1.42</v>
      </c>
      <c r="G3979" s="34">
        <v>0.500</v>
      </c>
      <c r="H3979" s="35">
        <v/>
      </c>
      <c r="I3979" s="36">
        <f>ROUND(PRODUCT(E3979:H3979),2)</f>
        <v>0.71</v>
      </c>
      <c r="J3979" s="32">
        <v/>
      </c>
      <c r="K3979" s="32">
        <f/>
        <v/>
      </c>
      <c r="L3979" s="32" t="s">
        <v/>
      </c>
      <c r="M3979" s="32" t="s">
        <v/>
      </c>
      <c r="N3979" s="32" t="s">
        <v/>
      </c>
      <!--$VAR_NUOVA_CELLA_PREZZI$-->
    </row>
    <row r="3980" spans="1:16" ht="10.5" customHeight="1" thickTop="1" thickBot="1">
      <c r="B3980" s="32" t="s">
        <v/>
      </c>
      <c r="C3980" s="23" t="s">
        <v/>
      </c>
      <c r="D3980" s="23" t="s">
        <v>22916</v>
      </c>
      <c r="E3980" s="32">
        <v/>
      </c>
      <c r="F3980" s="33">
        <v>1.38</v>
      </c>
      <c r="G3980" s="34">
        <v>0.500</v>
      </c>
      <c r="H3980" s="35">
        <v/>
      </c>
      <c r="I3980" s="36">
        <f>ROUND(PRODUCT(E3980:H3980),2)</f>
        <v>0.69</v>
      </c>
      <c r="J3980" s="32">
        <v/>
      </c>
      <c r="K3980" s="32">
        <f/>
        <v/>
      </c>
      <c r="L3980" s="32" t="s">
        <v/>
      </c>
      <c r="M3980" s="32" t="s">
        <v/>
      </c>
      <c r="N3980" s="32" t="s">
        <v/>
      </c>
      <!--$VAR_NUOVA_CELLA_PREZZI$-->
    </row>
    <row r="3981" spans="1:16" ht="10.5" customHeight="1" thickTop="1" thickBot="1">
      <c r="B3981" s="32" t="s">
        <v/>
      </c>
      <c r="C3981" s="23" t="s">
        <v/>
      </c>
      <c r="D3981" s="23" t="s">
        <v>22923</v>
      </c>
      <c r="E3981" s="32">
        <v/>
      </c>
      <c r="F3981" s="33">
        <v>1.31</v>
      </c>
      <c r="G3981" s="34">
        <v>0.500</v>
      </c>
      <c r="H3981" s="35">
        <v/>
      </c>
      <c r="I3981" s="36">
        <f>ROUND(PRODUCT(E3981:H3981),2)</f>
        <v>0.66</v>
      </c>
      <c r="J3981" s="32">
        <v/>
      </c>
      <c r="K3981" s="32">
        <f/>
        <v/>
      </c>
      <c r="L3981" s="32" t="s">
        <v/>
      </c>
      <c r="M3981" s="32" t="s">
        <v/>
      </c>
      <c r="N3981" s="32" t="s">
        <v/>
      </c>
      <!--$VAR_NUOVA_CELLA_PREZZI$-->
    </row>
    <row r="3982" spans="1:16" ht="10.5" customHeight="1" thickTop="1" thickBot="1">
      <c r="B3982" s="32" t="s">
        <v/>
      </c>
      <c r="C3982" s="23" t="s">
        <v/>
      </c>
      <c r="D3982" s="23" t="s">
        <v>22930</v>
      </c>
      <c r="E3982" s="32">
        <v/>
      </c>
      <c r="F3982" s="33">
        <v>1.27</v>
      </c>
      <c r="G3982" s="34">
        <v>0.500</v>
      </c>
      <c r="H3982" s="35">
        <v/>
      </c>
      <c r="I3982" s="36">
        <f>ROUND(PRODUCT(E3982:H3982),2)</f>
        <v>0.64</v>
      </c>
      <c r="J3982" s="32">
        <v/>
      </c>
      <c r="K3982" s="32">
        <f/>
        <v/>
      </c>
      <c r="L3982" s="32" t="s">
        <v/>
      </c>
      <c r="M3982" s="32" t="s">
        <v/>
      </c>
      <c r="N3982" s="32" t="s">
        <v/>
      </c>
      <!--$VAR_NUOVA_CELLA_PREZZI$-->
    </row>
    <row r="3983" spans="1:16" ht="10.5" customHeight="1" thickTop="1" thickBot="1">
      <c r="B3983" s="32" t="s">
        <v/>
      </c>
      <c r="C3983" s="23" t="s">
        <v/>
      </c>
      <c r="D3983" s="23" t="s">
        <v>22937</v>
      </c>
      <c r="E3983" s="32">
        <v/>
      </c>
      <c r="F3983" s="33">
        <v>1.30</v>
      </c>
      <c r="G3983" s="34">
        <v>0.500</v>
      </c>
      <c r="H3983" s="35">
        <v/>
      </c>
      <c r="I3983" s="36">
        <f>ROUND(PRODUCT(E3983:H3983),2)</f>
        <v>0.65</v>
      </c>
      <c r="J3983" s="32">
        <v/>
      </c>
      <c r="K3983" s="32">
        <f/>
        <v/>
      </c>
      <c r="L3983" s="32" t="s">
        <v/>
      </c>
      <c r="M3983" s="32" t="s">
        <v/>
      </c>
      <c r="N3983" s="32" t="s">
        <v/>
      </c>
      <!--$VAR_NUOVA_CELLA_PREZZI$-->
    </row>
    <row r="3984" spans="1:16" ht="10.5" customHeight="1" thickTop="1" thickBot="1">
      <c r="B3984" s="32" t="s">
        <v/>
      </c>
      <c r="C3984" s="23" t="s">
        <v/>
      </c>
      <c r="D3984" s="23" t="s">
        <v>22944</v>
      </c>
      <c r="E3984" s="32">
        <v/>
      </c>
      <c r="F3984" s="33">
        <v>1.33</v>
      </c>
      <c r="G3984" s="34">
        <v>0.500</v>
      </c>
      <c r="H3984" s="35">
        <v/>
      </c>
      <c r="I3984" s="36">
        <f>ROUND(PRODUCT(E3984:H3984),2)</f>
        <v>0.67</v>
      </c>
      <c r="J3984" s="32">
        <v/>
      </c>
      <c r="K3984" s="32">
        <f/>
        <v/>
      </c>
      <c r="L3984" s="32" t="s">
        <v/>
      </c>
      <c r="M3984" s="32" t="s">
        <v/>
      </c>
      <c r="N3984" s="32" t="s">
        <v/>
      </c>
      <!--$VAR_NUOVA_CELLA_PREZZI$-->
    </row>
    <row r="3985" spans="1:16" ht="10.5" customHeight="1" thickTop="1" thickBot="1">
      <c r="B3985" s="32" t="s">
        <v/>
      </c>
      <c r="C3985" s="23" t="s">
        <v/>
      </c>
      <c r="D3985" s="23" t="s">
        <v>22951</v>
      </c>
      <c r="E3985" s="32">
        <v>2.00</v>
      </c>
      <c r="F3985" s="33">
        <v>1.28</v>
      </c>
      <c r="G3985" s="34">
        <v>0.500</v>
      </c>
      <c r="H3985" s="35">
        <v/>
      </c>
      <c r="I3985" s="36">
        <f>ROUND(PRODUCT(E3985:H3985),2)</f>
        <v>1.28</v>
      </c>
      <c r="J3985" s="32">
        <v/>
      </c>
      <c r="K3985" s="32">
        <f/>
        <v/>
      </c>
      <c r="L3985" s="32" t="s">
        <v/>
      </c>
      <c r="M3985" s="32" t="s">
        <v/>
      </c>
      <c r="N3985" s="32" t="s">
        <v/>
      </c>
      <!--$VAR_NUOVA_CELLA_PREZZI$-->
    </row>
    <row r="3986" spans="1:16" ht="10.5" customHeight="1" thickTop="1" thickBot="1">
      <c r="B3986" s="32" t="s">
        <v/>
      </c>
      <c r="C3986" s="23" t="s">
        <v/>
      </c>
      <c r="D3986" s="23" t="s">
        <v>22958</v>
      </c>
      <c r="E3986" s="32">
        <v/>
      </c>
      <c r="F3986" s="33">
        <v>1.33</v>
      </c>
      <c r="G3986" s="34">
        <v>0.500</v>
      </c>
      <c r="H3986" s="35">
        <v/>
      </c>
      <c r="I3986" s="36">
        <f>ROUND(PRODUCT(E3986:H3986),2)</f>
        <v>0.67</v>
      </c>
      <c r="J3986" s="32">
        <v/>
      </c>
      <c r="K3986" s="32">
        <f/>
        <v/>
      </c>
      <c r="L3986" s="32" t="s">
        <v/>
      </c>
      <c r="M3986" s="32" t="s">
        <v/>
      </c>
      <c r="N3986" s="32" t="s">
        <v/>
      </c>
      <!--$VAR_NUOVA_CELLA_PREZZI$-->
    </row>
    <row r="3987" spans="1:16" ht="10.5" customHeight="1" thickTop="1" thickBot="1">
      <c r="B3987" s="32" t="s">
        <v/>
      </c>
      <c r="C3987" s="23" t="s">
        <v/>
      </c>
      <c r="D3987" s="23" t="s">
        <v>22965</v>
      </c>
      <c r="E3987" s="32">
        <v/>
      </c>
      <c r="F3987" s="33">
        <v>1.43</v>
      </c>
      <c r="G3987" s="34">
        <v>0.550</v>
      </c>
      <c r="H3987" s="35">
        <v/>
      </c>
      <c r="I3987" s="36">
        <f>ROUND(PRODUCT(E3987:H3987),2)</f>
        <v>0.79</v>
      </c>
      <c r="J3987" s="32">
        <v/>
      </c>
      <c r="K3987" s="32">
        <f/>
        <v/>
      </c>
      <c r="L3987" s="32" t="s">
        <v/>
      </c>
      <c r="M3987" s="32" t="s">
        <v/>
      </c>
      <c r="N3987" s="32" t="s">
        <v/>
      </c>
      <!--$VAR_NUOVA_CELLA_PREZZI$-->
    </row>
    <row r="3988" spans="1:16" ht="10.5" customHeight="1" thickTop="1" thickBot="1">
      <c r="B3988" s="32" t="s">
        <v/>
      </c>
      <c r="C3988" s="23" t="s">
        <v/>
      </c>
      <c r="D3988" s="23" t="s">
        <v>22972</v>
      </c>
      <c r="E3988" s="32">
        <v/>
      </c>
      <c r="F3988" s="33">
        <v>1.34</v>
      </c>
      <c r="G3988" s="34">
        <v>0.500</v>
      </c>
      <c r="H3988" s="35">
        <v/>
      </c>
      <c r="I3988" s="36">
        <f>ROUND(PRODUCT(E3988:H3988),2)</f>
        <v>0.67</v>
      </c>
      <c r="J3988" s="32">
        <v/>
      </c>
      <c r="K3988" s="32">
        <f/>
        <v/>
      </c>
      <c r="L3988" s="32" t="s">
        <v/>
      </c>
      <c r="M3988" s="32" t="s">
        <v/>
      </c>
      <c r="N3988" s="32" t="s">
        <v/>
      </c>
      <!--$VAR_NUOVA_CELLA_PREZZI$-->
    </row>
    <row r="3989" spans="1:16" ht="10.5" customHeight="1" thickTop="1" thickBot="1">
      <c r="B3989" s="32" t="s">
        <v/>
      </c>
      <c r="C3989" s="23" t="s">
        <v/>
      </c>
      <c r="D3989" s="23" t="s">
        <v>22979</v>
      </c>
      <c r="E3989" s="32">
        <v/>
      </c>
      <c r="F3989" s="33">
        <v>1.46</v>
      </c>
      <c r="G3989" s="34">
        <v>0.500</v>
      </c>
      <c r="H3989" s="35">
        <v/>
      </c>
      <c r="I3989" s="36">
        <f>ROUND(PRODUCT(E3989:H3989),2)</f>
        <v>0.73</v>
      </c>
      <c r="J3989" s="32">
        <v/>
      </c>
      <c r="K3989" s="32">
        <f/>
        <v/>
      </c>
      <c r="L3989" s="32" t="s">
        <v/>
      </c>
      <c r="M3989" s="32" t="s">
        <v/>
      </c>
      <c r="N3989" s="32" t="s">
        <v/>
      </c>
      <!--$VAR_NUOVA_CELLA_PREZZI$-->
    </row>
    <row r="3990" spans="1:16" ht="10.5" customHeight="1" thickTop="1" thickBot="1">
      <c r="B3990" s="32" t="s">
        <v/>
      </c>
      <c r="C3990" s="23" t="s">
        <v/>
      </c>
      <c r="D3990" s="23" t="s">
        <v>22986</v>
      </c>
      <c r="E3990" s="32">
        <v>2.00</v>
      </c>
      <c r="F3990" s="33">
        <v>1.34</v>
      </c>
      <c r="G3990" s="34">
        <v>0.500</v>
      </c>
      <c r="H3990" s="35">
        <v/>
      </c>
      <c r="I3990" s="36">
        <f>ROUND(PRODUCT(E3990:H3990),2)</f>
        <v>1.34</v>
      </c>
      <c r="J3990" s="32">
        <v/>
      </c>
      <c r="K3990" s="32">
        <f/>
        <v/>
      </c>
      <c r="L3990" s="32" t="s">
        <v/>
      </c>
      <c r="M3990" s="32" t="s">
        <v/>
      </c>
      <c r="N3990" s="32" t="s">
        <v/>
      </c>
      <!--$VAR_NUOVA_CELLA_PREZZI$-->
    </row>
    <row r="3991" spans="1:16" ht="10.5" customHeight="1" thickTop="1" thickBot="1">
      <c r="B3991" s="32" t="s">
        <v/>
      </c>
      <c r="C3991" s="23" t="s">
        <v/>
      </c>
      <c r="D3991" s="23" t="s">
        <v>22993</v>
      </c>
      <c r="E3991" s="32">
        <v>2.00</v>
      </c>
      <c r="F3991" s="33">
        <v>1.27</v>
      </c>
      <c r="G3991" s="34">
        <v>0.500</v>
      </c>
      <c r="H3991" s="35">
        <v/>
      </c>
      <c r="I3991" s="36">
        <f>ROUND(PRODUCT(E3991:H3991),2)</f>
        <v>1.27</v>
      </c>
      <c r="J3991" s="32">
        <v/>
      </c>
      <c r="K3991" s="32">
        <f/>
        <v/>
      </c>
      <c r="L3991" s="32" t="s">
        <v/>
      </c>
      <c r="M3991" s="32" t="s">
        <v/>
      </c>
      <c r="N3991" s="32" t="s">
        <v/>
      </c>
      <!--$VAR_NUOVA_CELLA_PREZZI$-->
    </row>
    <row r="3992" spans="1:16" ht="10.5" customHeight="1" thickTop="1" thickBot="1">
      <c r="B3992" s="32" t="s">
        <v/>
      </c>
      <c r="C3992" s="23" t="s">
        <v/>
      </c>
      <c r="D3992" s="23" t="s">
        <v>23000</v>
      </c>
      <c r="E3992" s="32">
        <v/>
      </c>
      <c r="F3992" s="33">
        <v>1.35</v>
      </c>
      <c r="G3992" s="34">
        <v>0.500</v>
      </c>
      <c r="H3992" s="35">
        <v/>
      </c>
      <c r="I3992" s="36">
        <f>ROUND(PRODUCT(E3992:H3992),2)</f>
        <v>0.68</v>
      </c>
      <c r="J3992" s="32">
        <v/>
      </c>
      <c r="K3992" s="32">
        <f/>
        <v/>
      </c>
      <c r="L3992" s="32" t="s">
        <v/>
      </c>
      <c r="M3992" s="32" t="s">
        <v/>
      </c>
      <c r="N3992" s="32" t="s">
        <v/>
      </c>
      <!--$VAR_NUOVA_CELLA_PREZZI$-->
    </row>
    <row r="3993" spans="1:16" ht="10.5" customHeight="1" thickTop="1" thickBot="1">
      <c r="B3993" s="32" t="s">
        <v/>
      </c>
      <c r="C3993" s="23" t="s">
        <v/>
      </c>
      <c r="D3993" s="23" t="s">
        <v>23007</v>
      </c>
      <c r="E3993" s="32">
        <v/>
      </c>
      <c r="F3993" s="33">
        <v/>
      </c>
      <c r="G3993" s="34">
        <v/>
      </c>
      <c r="H3993" s="35">
        <v>0</v>
      </c>
      <c r="I3993" s="36">
        <f>ROUND(PRODUCT(E3993:H3993),2)</f>
        <v>0.00</v>
      </c>
      <c r="J3993" s="32">
        <v/>
      </c>
      <c r="K3993" s="32">
        <f/>
        <v/>
      </c>
      <c r="L3993" s="32" t="s">
        <v/>
      </c>
      <c r="M3993" s="32" t="s">
        <v/>
      </c>
      <c r="N3993" s="32" t="s">
        <v/>
      </c>
      <!--$VAR_NUOVA_CELLA_PREZZI$-->
    </row>
    <row r="3994" spans="1:16" ht="10.5" customHeight="1" thickTop="1" thickBot="1">
      <c r="B3994" s="32" t="s">
        <v/>
      </c>
      <c r="C3994" s="23" t="s">
        <v/>
      </c>
      <c r="D3994" s="23" t="s">
        <v>23014</v>
      </c>
      <c r="E3994" s="32">
        <v/>
      </c>
      <c r="F3994" s="33">
        <v>1.15</v>
      </c>
      <c r="G3994" s="34">
        <v>0.550</v>
      </c>
      <c r="H3994" s="35">
        <v/>
      </c>
      <c r="I3994" s="36">
        <f>ROUND(PRODUCT(E3994:H3994),2)</f>
        <v>0.63</v>
      </c>
      <c r="J3994" s="32">
        <v/>
      </c>
      <c r="K3994" s="32">
        <f/>
        <v/>
      </c>
      <c r="L3994" s="32" t="s">
        <v/>
      </c>
      <c r="M3994" s="32" t="s">
        <v/>
      </c>
      <c r="N3994" s="32" t="s">
        <v/>
      </c>
      <!--$VAR_NUOVA_CELLA_PREZZI$-->
    </row>
    <row r="3995" spans="1:16" ht="10.5" customHeight="1" thickTop="1" thickBot="1">
      <c r="B3995" s="32" t="s">
        <v/>
      </c>
      <c r="C3995" s="23" t="s">
        <v/>
      </c>
      <c r="D3995" s="23" t="s">
        <v>23021</v>
      </c>
      <c r="E3995" s="32">
        <v/>
      </c>
      <c r="F3995" s="33">
        <v>1.18</v>
      </c>
      <c r="G3995" s="34">
        <v>0.550</v>
      </c>
      <c r="H3995" s="35">
        <v/>
      </c>
      <c r="I3995" s="36">
        <f>ROUND(PRODUCT(E3995:H3995),2)</f>
        <v>0.65</v>
      </c>
      <c r="J3995" s="32">
        <v/>
      </c>
      <c r="K3995" s="32">
        <f/>
        <v/>
      </c>
      <c r="L3995" s="32" t="s">
        <v/>
      </c>
      <c r="M3995" s="32" t="s">
        <v/>
      </c>
      <c r="N3995" s="32" t="s">
        <v/>
      </c>
      <!--$VAR_NUOVA_CELLA_PREZZI$-->
    </row>
    <row r="3996" spans="1:16" ht="10.5" customHeight="1" thickTop="1" thickBot="1">
      <c r="B3996" s="32" t="s">
        <v/>
      </c>
      <c r="C3996" s="23" t="s">
        <v/>
      </c>
      <c r="D3996" s="23" t="s">
        <v>23028</v>
      </c>
      <c r="E3996" s="32">
        <v/>
      </c>
      <c r="F3996" s="33">
        <v>1.27</v>
      </c>
      <c r="G3996" s="34">
        <v>0.550</v>
      </c>
      <c r="H3996" s="35">
        <v/>
      </c>
      <c r="I3996" s="36">
        <f>ROUND(PRODUCT(E3996:H3996),2)</f>
        <v>0.70</v>
      </c>
      <c r="J3996" s="32">
        <v/>
      </c>
      <c r="K3996" s="32">
        <f/>
        <v/>
      </c>
      <c r="L3996" s="32" t="s">
        <v/>
      </c>
      <c r="M3996" s="32" t="s">
        <v/>
      </c>
      <c r="N3996" s="32" t="s">
        <v/>
      </c>
      <!--$VAR_NUOVA_CELLA_PREZZI$-->
    </row>
    <row r="3997" spans="1:16" ht="10.5" customHeight="1" thickTop="1" thickBot="1">
      <c r="B3997" s="32" t="s">
        <v/>
      </c>
      <c r="C3997" s="23" t="s">
        <v/>
      </c>
      <c r="D3997" s="32" t="s">
        <v/>
      </c>
      <c r="E3997" s="32">
        <v/>
      </c>
      <c r="F3997" s="33">
        <v/>
      </c>
      <c r="G3997" s="34">
        <v/>
      </c>
      <c r="H3997" s="35">
        <v/>
      </c>
      <c r="I3997" s="36">
        <f/>
        <v/>
      </c>
      <c r="J3997" s="32">
        <v/>
      </c>
      <c r="K3997" s="32">
        <f/>
        <v/>
      </c>
      <c r="L3997" s="32" t="s">
        <v/>
      </c>
      <c r="M3997" s="32" t="s">
        <v/>
      </c>
      <c r="N3997" s="32" t="s">
        <v>23035</v>
      </c>
      <!--$VAR_NUOVA_CELLA_PREZZI$-->
    </row>
    <row r="3998" spans="1:16" ht="10.5" customHeight="1" thickTop="1" thickBot="1">
      <c r="B3998" s="32" t="s">
        <v/>
      </c>
      <c r="C3998" s="23" t="s">
        <v/>
      </c>
      <c r="D3998" s="32" t="s">
        <v>23036</v>
      </c>
      <c r="E3998" s="32">
        <v/>
      </c>
      <c r="F3998" s="33">
        <v/>
      </c>
      <c r="G3998" s="34">
        <v/>
      </c>
      <c r="H3998" s="35">
        <v/>
      </c>
      <c r="I3998" s="36">
        <f>ROUND(SUM(I3972:I3997),2)</f>
        <v>16.53</v>
      </c>
      <c r="J3998" s="32">
        <v>98.63</v>
      </c>
      <c r="K3998" s="32">
        <f>ROUND(PRODUCT(I3998:J3998),2)</f>
        <v>1630.35</v>
      </c>
      <c r="L3998" s="32" t="s">
        <v/>
      </c>
      <c r="M3998" s="32" t="s">
        <v/>
      </c>
      <c r="N3998" s="32" t="s">
        <v/>
      </c>
      <!--$VAR_NUOVA_CELLA_PREZZI$-->
    </row>
    <row r="3999" spans="1:16" ht="10.5" customHeight="1" thickTop="1" thickBot="1">
      <c r="B3999" s="32" t="s">
        <v/>
      </c>
      <c r="C3999" s="23" t="s">
        <v/>
      </c>
      <c r="D3999" s="32" t="s">
        <v>23042</v>
      </c>
      <c r="E3999" s="32">
        <v/>
      </c>
      <c r="F3999" s="33">
        <v/>
      </c>
      <c r="G3999" s="34">
        <v/>
      </c>
      <c r="H3999" s="35">
        <v/>
      </c>
      <c r="I3999" s="36">
        <f/>
        <v/>
      </c>
      <c r="J3999" s="32">
        <v/>
      </c>
      <c r="K3999" s="32">
        <f/>
        <v/>
      </c>
      <c r="L3999" s="32" t="s">
        <v/>
      </c>
      <c r="M3999" s="32" t="s">
        <v/>
      </c>
      <c r="N3999" s="32" t="s">
        <v/>
      </c>
      <!--$VAR_NUOVA_CELLA_PREZZI$-->
    </row>
    <row r="4000" spans="1:16" ht="59.8333333333333" customHeight="1" thickTop="1" thickBot="1">
      <c r="B4000" s="32" t="s">
        <v>23043</v>
      </c>
      <c r="C4000" s="23" t="s">
        <v>23044</v>
      </c>
      <c r="D4000" s="62" t="s">
        <v>23045</v>
      </c>
      <c r="E4000" s="32">
        <v/>
      </c>
      <c r="F4000" s="33">
        <v/>
      </c>
      <c r="G4000" s="34">
        <v/>
      </c>
      <c r="H4000" s="35">
        <v/>
      </c>
      <c r="I4000" s="36">
        <f/>
        <v/>
      </c>
      <c r="J4000" s="32">
        <v/>
      </c>
      <c r="K4000" s="32">
        <f/>
        <v/>
      </c>
      <c r="L4000" s="32" t="s">
        <v/>
      </c>
      <c r="M4000" s="32" t="s">
        <v/>
      </c>
      <c r="N4000" s="32" t="s">
        <v/>
      </c>
      <!--$VAR_NUOVA_CELLA_PREZZI$-->
    </row>
    <row r="4001" spans="1:16" ht="10.5" customHeight="1" thickTop="1" thickBot="1">
      <c r="B4001" s="32" t="s">
        <v/>
      </c>
      <c r="C4001" s="23" t="s">
        <v/>
      </c>
      <c r="D4001" s="23" t="s">
        <v>23046</v>
      </c>
      <c r="E4001" s="32">
        <v/>
      </c>
      <c r="F4001" s="33">
        <v/>
      </c>
      <c r="G4001" s="34">
        <v/>
      </c>
      <c r="H4001" s="35">
        <v/>
      </c>
      <c r="I4001" s="36">
        <f/>
        <v/>
      </c>
      <c r="J4001" s="32">
        <v/>
      </c>
      <c r="K4001" s="32">
        <f/>
        <v/>
      </c>
      <c r="L4001" s="32" t="s">
        <v/>
      </c>
      <c r="M4001" s="32" t="s">
        <v/>
      </c>
      <c r="N4001" s="32" t="s">
        <v/>
      </c>
      <!--$VAR_NUOVA_CELLA_PREZZI$-->
    </row>
    <row r="4002" spans="1:16" ht="10.5" customHeight="1" thickTop="1" thickBot="1">
      <c r="B4002" s="32" t="s">
        <v/>
      </c>
      <c r="C4002" s="23" t="s">
        <v/>
      </c>
      <c r="D4002" s="23" t="s">
        <v>23047</v>
      </c>
      <c r="E4002" s="32">
        <v/>
      </c>
      <c r="F4002" s="33">
        <v/>
      </c>
      <c r="G4002" s="34">
        <v/>
      </c>
      <c r="H4002" s="35">
        <v>0</v>
      </c>
      <c r="I4002" s="36">
        <f>ROUND(PRODUCT(E4002:H4002),2)</f>
        <v>0.00</v>
      </c>
      <c r="J4002" s="32">
        <v/>
      </c>
      <c r="K4002" s="32">
        <f/>
        <v/>
      </c>
      <c r="L4002" s="32" t="s">
        <v/>
      </c>
      <c r="M4002" s="32" t="s">
        <v/>
      </c>
      <c r="N4002" s="32" t="s">
        <v/>
      </c>
      <!--$VAR_NUOVA_CELLA_PREZZI$-->
    </row>
    <row r="4003" spans="1:16" ht="10.5" customHeight="1" thickTop="1" thickBot="1">
      <c r="B4003" s="32" t="s">
        <v/>
      </c>
      <c r="C4003" s="23" t="s">
        <v/>
      </c>
      <c r="D4003" s="23" t="s">
        <v>23054</v>
      </c>
      <c r="E4003" s="32">
        <v>11.31</v>
      </c>
      <c r="F4003" s="33">
        <v/>
      </c>
      <c r="G4003" s="34">
        <v/>
      </c>
      <c r="H4003" s="35">
        <v/>
      </c>
      <c r="I4003" s="36">
        <f>ROUND(PRODUCT(E4003:H4003),2)</f>
        <v>11.31</v>
      </c>
      <c r="J4003" s="32">
        <v/>
      </c>
      <c r="K4003" s="32">
        <f/>
        <v/>
      </c>
      <c r="L4003" s="32" t="s">
        <v/>
      </c>
      <c r="M4003" s="32" t="s">
        <v/>
      </c>
      <c r="N4003" s="32" t="s">
        <v/>
      </c>
      <!--$VAR_NUOVA_CELLA_PREZZI$-->
    </row>
    <row r="4004" spans="1:16" ht="10.5" customHeight="1" thickTop="1" thickBot="1">
      <c r="B4004" s="32" t="s">
        <v/>
      </c>
      <c r="C4004" s="23" t="s">
        <v/>
      </c>
      <c r="D4004" s="23" t="s">
        <v>23061</v>
      </c>
      <c r="E4004" s="32">
        <v/>
      </c>
      <c r="F4004" s="33">
        <v>2.15</v>
      </c>
      <c r="G4004" s="34">
        <v>6.470</v>
      </c>
      <c r="H4004" s="35">
        <v/>
      </c>
      <c r="I4004" s="36">
        <f>ROUND(PRODUCT(E4004:H4004),2)</f>
        <v>13.91</v>
      </c>
      <c r="J4004" s="32">
        <v/>
      </c>
      <c r="K4004" s="32">
        <f/>
        <v/>
      </c>
      <c r="L4004" s="32" t="s">
        <v/>
      </c>
      <c r="M4004" s="32" t="s">
        <v/>
      </c>
      <c r="N4004" s="32" t="s">
        <v/>
      </c>
      <!--$VAR_NUOVA_CELLA_PREZZI$-->
    </row>
    <row r="4005" spans="1:16" ht="10.5" customHeight="1" thickTop="1" thickBot="1">
      <c r="B4005" s="32" t="s">
        <v/>
      </c>
      <c r="C4005" s="23" t="s">
        <v/>
      </c>
      <c r="D4005" s="23" t="s">
        <v>23068</v>
      </c>
      <c r="E4005" s="32">
        <v/>
      </c>
      <c r="F4005" s="33">
        <v/>
      </c>
      <c r="G4005" s="34">
        <v/>
      </c>
      <c r="H4005" s="35">
        <v>0</v>
      </c>
      <c r="I4005" s="36">
        <f>ROUND(PRODUCT(E4005:H4005),2)</f>
        <v>0.00</v>
      </c>
      <c r="J4005" s="32">
        <v/>
      </c>
      <c r="K4005" s="32">
        <f/>
        <v/>
      </c>
      <c r="L4005" s="32" t="s">
        <v/>
      </c>
      <c r="M4005" s="32" t="s">
        <v/>
      </c>
      <c r="N4005" s="32" t="s">
        <v/>
      </c>
      <!--$VAR_NUOVA_CELLA_PREZZI$-->
    </row>
    <row r="4006" spans="1:16" ht="10.5" customHeight="1" thickTop="1" thickBot="1">
      <c r="B4006" s="32" t="s">
        <v/>
      </c>
      <c r="C4006" s="23" t="s">
        <v/>
      </c>
      <c r="D4006" s="23" t="s">
        <v>23075</v>
      </c>
      <c r="E4006" s="32">
        <v>15.80</v>
      </c>
      <c r="F4006" s="33">
        <v/>
      </c>
      <c r="G4006" s="34">
        <v/>
      </c>
      <c r="H4006" s="35">
        <v/>
      </c>
      <c r="I4006" s="36">
        <f>ROUND(PRODUCT(E4006:H4006),2)</f>
        <v>15.80</v>
      </c>
      <c r="J4006" s="32">
        <v/>
      </c>
      <c r="K4006" s="32">
        <f/>
        <v/>
      </c>
      <c r="L4006" s="32" t="s">
        <v/>
      </c>
      <c r="M4006" s="32" t="s">
        <v/>
      </c>
      <c r="N4006" s="32" t="s">
        <v/>
      </c>
      <!--$VAR_NUOVA_CELLA_PREZZI$-->
    </row>
    <row r="4007" spans="1:16" ht="10.5" customHeight="1" thickTop="1" thickBot="1">
      <c r="B4007" s="32" t="s">
        <v/>
      </c>
      <c r="C4007" s="23" t="s">
        <v/>
      </c>
      <c r="D4007" s="23" t="s">
        <v>23082</v>
      </c>
      <c r="E4007" s="32">
        <v>6.10</v>
      </c>
      <c r="F4007" s="33">
        <v/>
      </c>
      <c r="G4007" s="34">
        <v/>
      </c>
      <c r="H4007" s="35">
        <v/>
      </c>
      <c r="I4007" s="36">
        <f>ROUND(PRODUCT(E4007:H4007),2)</f>
        <v>6.10</v>
      </c>
      <c r="J4007" s="32">
        <v/>
      </c>
      <c r="K4007" s="32">
        <f/>
        <v/>
      </c>
      <c r="L4007" s="32" t="s">
        <v/>
      </c>
      <c r="M4007" s="32" t="s">
        <v/>
      </c>
      <c r="N4007" s="32" t="s">
        <v/>
      </c>
      <!--$VAR_NUOVA_CELLA_PREZZI$-->
    </row>
    <row r="4008" spans="1:16" ht="10.5" customHeight="1" thickTop="1" thickBot="1">
      <c r="B4008" s="32" t="s">
        <v/>
      </c>
      <c r="C4008" s="23" t="s">
        <v/>
      </c>
      <c r="D4008" s="23" t="s">
        <v>23089</v>
      </c>
      <c r="E4008" s="32">
        <v>17.04</v>
      </c>
      <c r="F4008" s="33">
        <v/>
      </c>
      <c r="G4008" s="34">
        <v/>
      </c>
      <c r="H4008" s="35">
        <v/>
      </c>
      <c r="I4008" s="36">
        <f>ROUND(PRODUCT(E4008:H4008),2)</f>
        <v>17.04</v>
      </c>
      <c r="J4008" s="32">
        <v/>
      </c>
      <c r="K4008" s="32">
        <f/>
        <v/>
      </c>
      <c r="L4008" s="32" t="s">
        <v/>
      </c>
      <c r="M4008" s="32" t="s">
        <v/>
      </c>
      <c r="N4008" s="32" t="s">
        <v/>
      </c>
      <!--$VAR_NUOVA_CELLA_PREZZI$-->
    </row>
    <row r="4009" spans="1:16" ht="10.5" customHeight="1" thickTop="1" thickBot="1">
      <c r="B4009" s="32" t="s">
        <v/>
      </c>
      <c r="C4009" s="23" t="s">
        <v/>
      </c>
      <c r="D4009" s="23" t="s">
        <v>23096</v>
      </c>
      <c r="E4009" s="32">
        <v>48.90</v>
      </c>
      <c r="F4009" s="33">
        <v/>
      </c>
      <c r="G4009" s="34">
        <v/>
      </c>
      <c r="H4009" s="35">
        <v/>
      </c>
      <c r="I4009" s="36">
        <f>ROUND(PRODUCT(E4009:H4009),2)</f>
        <v>48.90</v>
      </c>
      <c r="J4009" s="32">
        <v/>
      </c>
      <c r="K4009" s="32">
        <f/>
        <v/>
      </c>
      <c r="L4009" s="32" t="s">
        <v/>
      </c>
      <c r="M4009" s="32" t="s">
        <v/>
      </c>
      <c r="N4009" s="32" t="s">
        <v/>
      </c>
      <!--$VAR_NUOVA_CELLA_PREZZI$-->
    </row>
    <row r="4010" spans="1:16" ht="10.5" customHeight="1" thickTop="1" thickBot="1">
      <c r="B4010" s="32" t="s">
        <v/>
      </c>
      <c r="C4010" s="23" t="s">
        <v/>
      </c>
      <c r="D4010" s="23" t="s">
        <v>23103</v>
      </c>
      <c r="E4010" s="32">
        <v>2.93</v>
      </c>
      <c r="F4010" s="33">
        <v/>
      </c>
      <c r="G4010" s="34">
        <v/>
      </c>
      <c r="H4010" s="35">
        <v/>
      </c>
      <c r="I4010" s="36">
        <f>ROUND(PRODUCT(E4010:H4010),2)</f>
        <v>2.93</v>
      </c>
      <c r="J4010" s="32">
        <v/>
      </c>
      <c r="K4010" s="32">
        <f/>
        <v/>
      </c>
      <c r="L4010" s="32" t="s">
        <v/>
      </c>
      <c r="M4010" s="32" t="s">
        <v/>
      </c>
      <c r="N4010" s="32" t="s">
        <v/>
      </c>
      <!--$VAR_NUOVA_CELLA_PREZZI$-->
    </row>
    <row r="4011" spans="1:16" ht="10.5" customHeight="1" thickTop="1" thickBot="1">
      <c r="B4011" s="32" t="s">
        <v/>
      </c>
      <c r="C4011" s="23" t="s">
        <v/>
      </c>
      <c r="D4011" s="23" t="s">
        <v>23110</v>
      </c>
      <c r="E4011" s="32">
        <v>6.25</v>
      </c>
      <c r="F4011" s="33">
        <v/>
      </c>
      <c r="G4011" s="34">
        <v/>
      </c>
      <c r="H4011" s="35">
        <v/>
      </c>
      <c r="I4011" s="36">
        <f>ROUND(PRODUCT(E4011:H4011),2)</f>
        <v>6.25</v>
      </c>
      <c r="J4011" s="32">
        <v/>
      </c>
      <c r="K4011" s="32">
        <f/>
        <v/>
      </c>
      <c r="L4011" s="32" t="s">
        <v/>
      </c>
      <c r="M4011" s="32" t="s">
        <v/>
      </c>
      <c r="N4011" s="32" t="s">
        <v/>
      </c>
      <!--$VAR_NUOVA_CELLA_PREZZI$-->
    </row>
    <row r="4012" spans="1:16" ht="10.5" customHeight="1" thickTop="1" thickBot="1">
      <c r="B4012" s="32" t="s">
        <v/>
      </c>
      <c r="C4012" s="23" t="s">
        <v/>
      </c>
      <c r="D4012" s="23" t="s">
        <v>23117</v>
      </c>
      <c r="E4012" s="32">
        <v>24.75</v>
      </c>
      <c r="F4012" s="33">
        <v/>
      </c>
      <c r="G4012" s="34">
        <v/>
      </c>
      <c r="H4012" s="35">
        <v/>
      </c>
      <c r="I4012" s="36">
        <f>ROUND(PRODUCT(E4012:H4012),2)</f>
        <v>24.75</v>
      </c>
      <c r="J4012" s="32">
        <v/>
      </c>
      <c r="K4012" s="32">
        <f/>
        <v/>
      </c>
      <c r="L4012" s="32" t="s">
        <v/>
      </c>
      <c r="M4012" s="32" t="s">
        <v/>
      </c>
      <c r="N4012" s="32" t="s">
        <v/>
      </c>
      <!--$VAR_NUOVA_CELLA_PREZZI$-->
    </row>
    <row r="4013" spans="1:16" ht="10.5" customHeight="1" thickTop="1" thickBot="1">
      <c r="B4013" s="32" t="s">
        <v/>
      </c>
      <c r="C4013" s="23" t="s">
        <v/>
      </c>
      <c r="D4013" s="23" t="s">
        <v>23124</v>
      </c>
      <c r="E4013" s="32">
        <v>125.75</v>
      </c>
      <c r="F4013" s="33">
        <v/>
      </c>
      <c r="G4013" s="34">
        <v/>
      </c>
      <c r="H4013" s="35">
        <v/>
      </c>
      <c r="I4013" s="36">
        <f>ROUND(PRODUCT(E4013:H4013),2)</f>
        <v>125.75</v>
      </c>
      <c r="J4013" s="32">
        <v/>
      </c>
      <c r="K4013" s="32">
        <f/>
        <v/>
      </c>
      <c r="L4013" s="32" t="s">
        <v/>
      </c>
      <c r="M4013" s="32" t="s">
        <v/>
      </c>
      <c r="N4013" s="32" t="s">
        <v/>
      </c>
      <!--$VAR_NUOVA_CELLA_PREZZI$-->
    </row>
    <row r="4014" spans="1:16" ht="10.5" customHeight="1" thickTop="1" thickBot="1">
      <c r="B4014" s="32" t="s">
        <v/>
      </c>
      <c r="C4014" s="23" t="s">
        <v/>
      </c>
      <c r="D4014" s="23" t="s">
        <v>23131</v>
      </c>
      <c r="E4014" s="32">
        <v>49.86</v>
      </c>
      <c r="F4014" s="33">
        <v/>
      </c>
      <c r="G4014" s="34">
        <v/>
      </c>
      <c r="H4014" s="35">
        <v/>
      </c>
      <c r="I4014" s="36">
        <f>ROUND(PRODUCT(E4014:H4014),2)</f>
        <v>49.86</v>
      </c>
      <c r="J4014" s="32">
        <v/>
      </c>
      <c r="K4014" s="32">
        <f/>
        <v/>
      </c>
      <c r="L4014" s="32" t="s">
        <v/>
      </c>
      <c r="M4014" s="32" t="s">
        <v/>
      </c>
      <c r="N4014" s="32" t="s">
        <v/>
      </c>
      <!--$VAR_NUOVA_CELLA_PREZZI$-->
    </row>
    <row r="4015" spans="1:16" ht="10.5" customHeight="1" thickTop="1" thickBot="1">
      <c r="B4015" s="32" t="s">
        <v/>
      </c>
      <c r="C4015" s="23" t="s">
        <v/>
      </c>
      <c r="D4015" s="23" t="s">
        <v>23138</v>
      </c>
      <c r="E4015" s="32">
        <v>10.97</v>
      </c>
      <c r="F4015" s="33">
        <v/>
      </c>
      <c r="G4015" s="34">
        <v/>
      </c>
      <c r="H4015" s="35">
        <v/>
      </c>
      <c r="I4015" s="36">
        <f>ROUND(PRODUCT(E4015:H4015),2)</f>
        <v>10.97</v>
      </c>
      <c r="J4015" s="32">
        <v/>
      </c>
      <c r="K4015" s="32">
        <f/>
        <v/>
      </c>
      <c r="L4015" s="32" t="s">
        <v/>
      </c>
      <c r="M4015" s="32" t="s">
        <v/>
      </c>
      <c r="N4015" s="32" t="s">
        <v/>
      </c>
      <!--$VAR_NUOVA_CELLA_PREZZI$-->
    </row>
    <row r="4016" spans="1:16" ht="10.5" customHeight="1" thickTop="1" thickBot="1">
      <c r="B4016" s="32" t="s">
        <v/>
      </c>
      <c r="C4016" s="23" t="s">
        <v/>
      </c>
      <c r="D4016" s="23" t="s">
        <v>23145</v>
      </c>
      <c r="E4016" s="32">
        <v>4.91</v>
      </c>
      <c r="F4016" s="33">
        <v/>
      </c>
      <c r="G4016" s="34">
        <v/>
      </c>
      <c r="H4016" s="35">
        <v/>
      </c>
      <c r="I4016" s="36">
        <f>ROUND(PRODUCT(E4016:H4016),2)</f>
        <v>4.91</v>
      </c>
      <c r="J4016" s="32">
        <v/>
      </c>
      <c r="K4016" s="32">
        <f/>
        <v/>
      </c>
      <c r="L4016" s="32" t="s">
        <v/>
      </c>
      <c r="M4016" s="32" t="s">
        <v/>
      </c>
      <c r="N4016" s="32" t="s">
        <v/>
      </c>
      <!--$VAR_NUOVA_CELLA_PREZZI$-->
    </row>
    <row r="4017" spans="1:16" ht="10.5" customHeight="1" thickTop="1" thickBot="1">
      <c r="B4017" s="32" t="s">
        <v/>
      </c>
      <c r="C4017" s="23" t="s">
        <v/>
      </c>
      <c r="D4017" s="23" t="s">
        <v>23152</v>
      </c>
      <c r="E4017" s="32">
        <v>11.66</v>
      </c>
      <c r="F4017" s="33">
        <v/>
      </c>
      <c r="G4017" s="34">
        <v/>
      </c>
      <c r="H4017" s="35">
        <v/>
      </c>
      <c r="I4017" s="36">
        <f>ROUND(PRODUCT(E4017:H4017),2)</f>
        <v>11.66</v>
      </c>
      <c r="J4017" s="32">
        <v/>
      </c>
      <c r="K4017" s="32">
        <f/>
        <v/>
      </c>
      <c r="L4017" s="32" t="s">
        <v/>
      </c>
      <c r="M4017" s="32" t="s">
        <v/>
      </c>
      <c r="N4017" s="32" t="s">
        <v/>
      </c>
      <!--$VAR_NUOVA_CELLA_PREZZI$-->
    </row>
    <row r="4018" spans="1:16" ht="10.5" customHeight="1" thickTop="1" thickBot="1">
      <c r="B4018" s="32" t="s">
        <v/>
      </c>
      <c r="C4018" s="23" t="s">
        <v/>
      </c>
      <c r="D4018" s="23" t="s">
        <v>23159</v>
      </c>
      <c r="E4018" s="32">
        <v>42.03</v>
      </c>
      <c r="F4018" s="33">
        <v/>
      </c>
      <c r="G4018" s="34">
        <v/>
      </c>
      <c r="H4018" s="35">
        <v/>
      </c>
      <c r="I4018" s="36">
        <f>ROUND(PRODUCT(E4018:H4018),2)</f>
        <v>42.03</v>
      </c>
      <c r="J4018" s="32">
        <v/>
      </c>
      <c r="K4018" s="32">
        <f/>
        <v/>
      </c>
      <c r="L4018" s="32" t="s">
        <v/>
      </c>
      <c r="M4018" s="32" t="s">
        <v/>
      </c>
      <c r="N4018" s="32" t="s">
        <v/>
      </c>
      <!--$VAR_NUOVA_CELLA_PREZZI$-->
    </row>
    <row r="4019" spans="1:16" ht="10.5" customHeight="1" thickTop="1" thickBot="1">
      <c r="B4019" s="32" t="s">
        <v/>
      </c>
      <c r="C4019" s="23" t="s">
        <v/>
      </c>
      <c r="D4019" s="23" t="s">
        <v>23166</v>
      </c>
      <c r="E4019" s="32">
        <v>32.03</v>
      </c>
      <c r="F4019" s="33">
        <v/>
      </c>
      <c r="G4019" s="34">
        <v/>
      </c>
      <c r="H4019" s="35">
        <v/>
      </c>
      <c r="I4019" s="36">
        <f>ROUND(PRODUCT(E4019:H4019),2)</f>
        <v>32.03</v>
      </c>
      <c r="J4019" s="32">
        <v/>
      </c>
      <c r="K4019" s="32">
        <f/>
        <v/>
      </c>
      <c r="L4019" s="32" t="s">
        <v/>
      </c>
      <c r="M4019" s="32" t="s">
        <v/>
      </c>
      <c r="N4019" s="32" t="s">
        <v/>
      </c>
      <!--$VAR_NUOVA_CELLA_PREZZI$-->
    </row>
    <row r="4020" spans="1:16" ht="10.5" customHeight="1" thickTop="1" thickBot="1">
      <c r="B4020" s="32" t="s">
        <v/>
      </c>
      <c r="C4020" s="23" t="s">
        <v/>
      </c>
      <c r="D4020" s="32" t="s">
        <v/>
      </c>
      <c r="E4020" s="32">
        <v/>
      </c>
      <c r="F4020" s="33">
        <v/>
      </c>
      <c r="G4020" s="34">
        <v/>
      </c>
      <c r="H4020" s="35">
        <v/>
      </c>
      <c r="I4020" s="36">
        <f/>
        <v/>
      </c>
      <c r="J4020" s="32">
        <v/>
      </c>
      <c r="K4020" s="32">
        <f/>
        <v/>
      </c>
      <c r="L4020" s="32" t="s">
        <v/>
      </c>
      <c r="M4020" s="32" t="s">
        <v/>
      </c>
      <c r="N4020" s="32" t="s">
        <v>23173</v>
      </c>
      <!--$VAR_NUOVA_CELLA_PREZZI$-->
    </row>
    <row r="4021" spans="1:16" ht="10.5" customHeight="1" thickTop="1" thickBot="1">
      <c r="B4021" s="32" t="s">
        <v/>
      </c>
      <c r="C4021" s="23" t="s">
        <v/>
      </c>
      <c r="D4021" s="32" t="s">
        <v>23174</v>
      </c>
      <c r="E4021" s="32">
        <v/>
      </c>
      <c r="F4021" s="33">
        <v/>
      </c>
      <c r="G4021" s="34">
        <v/>
      </c>
      <c r="H4021" s="35">
        <v/>
      </c>
      <c r="I4021" s="36">
        <f>ROUND(SUM(I4001:I4020),2)</f>
        <v>424.20</v>
      </c>
      <c r="J4021" s="32">
        <v>29.61</v>
      </c>
      <c r="K4021" s="32">
        <f>ROUND(PRODUCT(I4021:J4021),2)</f>
        <v>12560.56</v>
      </c>
      <c r="L4021" s="32" t="s">
        <v/>
      </c>
      <c r="M4021" s="32" t="s">
        <v/>
      </c>
      <c r="N4021" s="32" t="s">
        <v/>
      </c>
      <!--$VAR_NUOVA_CELLA_PREZZI$-->
    </row>
    <row r="4022" spans="1:16" ht="10.5" customHeight="1" thickTop="1" thickBot="1">
      <c r="B4022" s="32" t="s">
        <v/>
      </c>
      <c r="C4022" s="23" t="s">
        <v/>
      </c>
      <c r="D4022" s="32" t="s">
        <v>23180</v>
      </c>
      <c r="E4022" s="32">
        <v/>
      </c>
      <c r="F4022" s="33">
        <v/>
      </c>
      <c r="G4022" s="34">
        <v/>
      </c>
      <c r="H4022" s="35">
        <v/>
      </c>
      <c r="I4022" s="36">
        <f/>
        <v/>
      </c>
      <c r="J4022" s="32">
        <v/>
      </c>
      <c r="K4022" s="32">
        <f/>
        <v/>
      </c>
      <c r="L4022" s="32" t="s">
        <v/>
      </c>
      <c r="M4022" s="32" t="s">
        <v/>
      </c>
      <c r="N4022" s="32" t="s">
        <v/>
      </c>
      <!--$VAR_NUOVA_CELLA_PREZZI$-->
    </row>
    <row r="4023" spans="1:16" ht="60.6666666666667" customHeight="1" thickTop="1" thickBot="1">
      <c r="B4023" s="32" t="s">
        <v>23181</v>
      </c>
      <c r="C4023" s="23" t="s">
        <v>23182</v>
      </c>
      <c r="D4023" s="62" t="s">
        <v>23183</v>
      </c>
      <c r="E4023" s="32">
        <v/>
      </c>
      <c r="F4023" s="33">
        <v/>
      </c>
      <c r="G4023" s="34">
        <v/>
      </c>
      <c r="H4023" s="35">
        <v/>
      </c>
      <c r="I4023" s="36">
        <f/>
        <v/>
      </c>
      <c r="J4023" s="32">
        <v/>
      </c>
      <c r="K4023" s="32">
        <f/>
        <v/>
      </c>
      <c r="L4023" s="32" t="s">
        <v/>
      </c>
      <c r="M4023" s="32" t="s">
        <v/>
      </c>
      <c r="N4023" s="32" t="s">
        <v/>
      </c>
      <!--$VAR_NUOVA_CELLA_PREZZI$-->
    </row>
    <row r="4024" spans="1:16" ht="10.5" customHeight="1" thickTop="1" thickBot="1">
      <c r="B4024" s="32" t="s">
        <v/>
      </c>
      <c r="C4024" s="23" t="s">
        <v/>
      </c>
      <c r="D4024" s="23" t="s">
        <v>23184</v>
      </c>
      <c r="E4024" s="32">
        <v/>
      </c>
      <c r="F4024" s="33">
        <v/>
      </c>
      <c r="G4024" s="34">
        <v/>
      </c>
      <c r="H4024" s="35">
        <v/>
      </c>
      <c r="I4024" s="36">
        <f/>
        <v/>
      </c>
      <c r="J4024" s="32">
        <v/>
      </c>
      <c r="K4024" s="32">
        <f/>
        <v/>
      </c>
      <c r="L4024" s="32" t="s">
        <v/>
      </c>
      <c r="M4024" s="32" t="s">
        <v/>
      </c>
      <c r="N4024" s="32" t="s">
        <v/>
      </c>
      <!--$VAR_NUOVA_CELLA_PREZZI$-->
    </row>
    <row r="4025" spans="1:16" ht="10.5" customHeight="1" thickTop="1" thickBot="1">
      <c r="B4025" s="32" t="s">
        <v/>
      </c>
      <c r="C4025" s="23" t="s">
        <v/>
      </c>
      <c r="D4025" s="23" t="s">
        <v>23185</v>
      </c>
      <c r="E4025" s="32">
        <v/>
      </c>
      <c r="F4025" s="33">
        <v/>
      </c>
      <c r="G4025" s="34">
        <v/>
      </c>
      <c r="H4025" s="35">
        <v>0</v>
      </c>
      <c r="I4025" s="36">
        <f>ROUND(PRODUCT(E4025:H4025),2)</f>
        <v>0.00</v>
      </c>
      <c r="J4025" s="32">
        <v/>
      </c>
      <c r="K4025" s="32">
        <f/>
        <v/>
      </c>
      <c r="L4025" s="32" t="s">
        <v/>
      </c>
      <c r="M4025" s="32" t="s">
        <v/>
      </c>
      <c r="N4025" s="32" t="s">
        <v/>
      </c>
      <!--$VAR_NUOVA_CELLA_PREZZI$-->
    </row>
    <row r="4026" spans="1:16" ht="10.5" customHeight="1" thickTop="1" thickBot="1">
      <c r="B4026" s="32" t="s">
        <v/>
      </c>
      <c r="C4026" s="23" t="s">
        <v/>
      </c>
      <c r="D4026" s="23" t="s">
        <v>23192</v>
      </c>
      <c r="E4026" s="32">
        <v>11.31</v>
      </c>
      <c r="F4026" s="33">
        <v/>
      </c>
      <c r="G4026" s="34">
        <v/>
      </c>
      <c r="H4026" s="35">
        <v/>
      </c>
      <c r="I4026" s="36">
        <f>ROUND(PRODUCT(E4026:H4026),2)</f>
        <v>11.31</v>
      </c>
      <c r="J4026" s="32">
        <v/>
      </c>
      <c r="K4026" s="32">
        <f/>
        <v/>
      </c>
      <c r="L4026" s="32" t="s">
        <v/>
      </c>
      <c r="M4026" s="32" t="s">
        <v/>
      </c>
      <c r="N4026" s="32" t="s">
        <v/>
      </c>
      <!--$VAR_NUOVA_CELLA_PREZZI$-->
    </row>
    <row r="4027" spans="1:16" ht="10.5" customHeight="1" thickTop="1" thickBot="1">
      <c r="B4027" s="32" t="s">
        <v/>
      </c>
      <c r="C4027" s="23" t="s">
        <v/>
      </c>
      <c r="D4027" s="23" t="s">
        <v>23199</v>
      </c>
      <c r="E4027" s="32">
        <v/>
      </c>
      <c r="F4027" s="33">
        <v>2.15</v>
      </c>
      <c r="G4027" s="34">
        <v>6.470</v>
      </c>
      <c r="H4027" s="35">
        <v/>
      </c>
      <c r="I4027" s="36">
        <f>ROUND(PRODUCT(E4027:H4027),2)</f>
        <v>13.91</v>
      </c>
      <c r="J4027" s="32">
        <v/>
      </c>
      <c r="K4027" s="32">
        <f/>
        <v/>
      </c>
      <c r="L4027" s="32" t="s">
        <v/>
      </c>
      <c r="M4027" s="32" t="s">
        <v/>
      </c>
      <c r="N4027" s="32" t="s">
        <v/>
      </c>
      <!--$VAR_NUOVA_CELLA_PREZZI$-->
    </row>
    <row r="4028" spans="1:16" ht="10.5" customHeight="1" thickTop="1" thickBot="1">
      <c r="B4028" s="32" t="s">
        <v/>
      </c>
      <c r="C4028" s="23" t="s">
        <v/>
      </c>
      <c r="D4028" s="23" t="s">
        <v>23206</v>
      </c>
      <c r="E4028" s="32">
        <v/>
      </c>
      <c r="F4028" s="33">
        <v/>
      </c>
      <c r="G4028" s="34">
        <v/>
      </c>
      <c r="H4028" s="35">
        <v>0</v>
      </c>
      <c r="I4028" s="36">
        <f>ROUND(PRODUCT(E4028:H4028),2)</f>
        <v>0.00</v>
      </c>
      <c r="J4028" s="32">
        <v/>
      </c>
      <c r="K4028" s="32">
        <f/>
        <v/>
      </c>
      <c r="L4028" s="32" t="s">
        <v/>
      </c>
      <c r="M4028" s="32" t="s">
        <v/>
      </c>
      <c r="N4028" s="32" t="s">
        <v/>
      </c>
      <!--$VAR_NUOVA_CELLA_PREZZI$-->
    </row>
    <row r="4029" spans="1:16" ht="10.5" customHeight="1" thickTop="1" thickBot="1">
      <c r="B4029" s="32" t="s">
        <v/>
      </c>
      <c r="C4029" s="23" t="s">
        <v/>
      </c>
      <c r="D4029" s="23" t="s">
        <v>23213</v>
      </c>
      <c r="E4029" s="32">
        <v>15.80</v>
      </c>
      <c r="F4029" s="33">
        <v/>
      </c>
      <c r="G4029" s="34">
        <v/>
      </c>
      <c r="H4029" s="35">
        <v/>
      </c>
      <c r="I4029" s="36">
        <f>ROUND(PRODUCT(E4029:H4029),2)</f>
        <v>15.80</v>
      </c>
      <c r="J4029" s="32">
        <v/>
      </c>
      <c r="K4029" s="32">
        <f/>
        <v/>
      </c>
      <c r="L4029" s="32" t="s">
        <v/>
      </c>
      <c r="M4029" s="32" t="s">
        <v/>
      </c>
      <c r="N4029" s="32" t="s">
        <v/>
      </c>
      <!--$VAR_NUOVA_CELLA_PREZZI$-->
    </row>
    <row r="4030" spans="1:16" ht="10.5" customHeight="1" thickTop="1" thickBot="1">
      <c r="B4030" s="32" t="s">
        <v/>
      </c>
      <c r="C4030" s="23" t="s">
        <v/>
      </c>
      <c r="D4030" s="23" t="s">
        <v>23220</v>
      </c>
      <c r="E4030" s="32">
        <v>6.10</v>
      </c>
      <c r="F4030" s="33">
        <v/>
      </c>
      <c r="G4030" s="34">
        <v/>
      </c>
      <c r="H4030" s="35">
        <v/>
      </c>
      <c r="I4030" s="36">
        <f>ROUND(PRODUCT(E4030:H4030),2)</f>
        <v>6.10</v>
      </c>
      <c r="J4030" s="32">
        <v/>
      </c>
      <c r="K4030" s="32">
        <f/>
        <v/>
      </c>
      <c r="L4030" s="32" t="s">
        <v/>
      </c>
      <c r="M4030" s="32" t="s">
        <v/>
      </c>
      <c r="N4030" s="32" t="s">
        <v/>
      </c>
      <!--$VAR_NUOVA_CELLA_PREZZI$-->
    </row>
    <row r="4031" spans="1:16" ht="10.5" customHeight="1" thickTop="1" thickBot="1">
      <c r="B4031" s="32" t="s">
        <v/>
      </c>
      <c r="C4031" s="23" t="s">
        <v/>
      </c>
      <c r="D4031" s="23" t="s">
        <v>23227</v>
      </c>
      <c r="E4031" s="32">
        <v>17.04</v>
      </c>
      <c r="F4031" s="33">
        <v/>
      </c>
      <c r="G4031" s="34">
        <v/>
      </c>
      <c r="H4031" s="35">
        <v/>
      </c>
      <c r="I4031" s="36">
        <f>ROUND(PRODUCT(E4031:H4031),2)</f>
        <v>17.04</v>
      </c>
      <c r="J4031" s="32">
        <v/>
      </c>
      <c r="K4031" s="32">
        <f/>
        <v/>
      </c>
      <c r="L4031" s="32" t="s">
        <v/>
      </c>
      <c r="M4031" s="32" t="s">
        <v/>
      </c>
      <c r="N4031" s="32" t="s">
        <v/>
      </c>
      <!--$VAR_NUOVA_CELLA_PREZZI$-->
    </row>
    <row r="4032" spans="1:16" ht="10.5" customHeight="1" thickTop="1" thickBot="1">
      <c r="B4032" s="32" t="s">
        <v/>
      </c>
      <c r="C4032" s="23" t="s">
        <v/>
      </c>
      <c r="D4032" s="23" t="s">
        <v>23234</v>
      </c>
      <c r="E4032" s="32">
        <v>48.90</v>
      </c>
      <c r="F4032" s="33">
        <v/>
      </c>
      <c r="G4032" s="34">
        <v/>
      </c>
      <c r="H4032" s="35">
        <v/>
      </c>
      <c r="I4032" s="36">
        <f>ROUND(PRODUCT(E4032:H4032),2)</f>
        <v>48.90</v>
      </c>
      <c r="J4032" s="32">
        <v/>
      </c>
      <c r="K4032" s="32">
        <f/>
        <v/>
      </c>
      <c r="L4032" s="32" t="s">
        <v/>
      </c>
      <c r="M4032" s="32" t="s">
        <v/>
      </c>
      <c r="N4032" s="32" t="s">
        <v/>
      </c>
      <!--$VAR_NUOVA_CELLA_PREZZI$-->
    </row>
    <row r="4033" spans="1:16" ht="10.5" customHeight="1" thickTop="1" thickBot="1">
      <c r="B4033" s="32" t="s">
        <v/>
      </c>
      <c r="C4033" s="23" t="s">
        <v/>
      </c>
      <c r="D4033" s="23" t="s">
        <v>23241</v>
      </c>
      <c r="E4033" s="32">
        <v>2.93</v>
      </c>
      <c r="F4033" s="33">
        <v/>
      </c>
      <c r="G4033" s="34">
        <v/>
      </c>
      <c r="H4033" s="35">
        <v/>
      </c>
      <c r="I4033" s="36">
        <f>ROUND(PRODUCT(E4033:H4033),2)</f>
        <v>2.93</v>
      </c>
      <c r="J4033" s="32">
        <v/>
      </c>
      <c r="K4033" s="32">
        <f/>
        <v/>
      </c>
      <c r="L4033" s="32" t="s">
        <v/>
      </c>
      <c r="M4033" s="32" t="s">
        <v/>
      </c>
      <c r="N4033" s="32" t="s">
        <v/>
      </c>
      <!--$VAR_NUOVA_CELLA_PREZZI$-->
    </row>
    <row r="4034" spans="1:16" ht="10.5" customHeight="1" thickTop="1" thickBot="1">
      <c r="B4034" s="32" t="s">
        <v/>
      </c>
      <c r="C4034" s="23" t="s">
        <v/>
      </c>
      <c r="D4034" s="23" t="s">
        <v>23248</v>
      </c>
      <c r="E4034" s="32">
        <v>6.25</v>
      </c>
      <c r="F4034" s="33">
        <v/>
      </c>
      <c r="G4034" s="34">
        <v/>
      </c>
      <c r="H4034" s="35">
        <v/>
      </c>
      <c r="I4034" s="36">
        <f>ROUND(PRODUCT(E4034:H4034),2)</f>
        <v>6.25</v>
      </c>
      <c r="J4034" s="32">
        <v/>
      </c>
      <c r="K4034" s="32">
        <f/>
        <v/>
      </c>
      <c r="L4034" s="32" t="s">
        <v/>
      </c>
      <c r="M4034" s="32" t="s">
        <v/>
      </c>
      <c r="N4034" s="32" t="s">
        <v/>
      </c>
      <!--$VAR_NUOVA_CELLA_PREZZI$-->
    </row>
    <row r="4035" spans="1:16" ht="10.5" customHeight="1" thickTop="1" thickBot="1">
      <c r="B4035" s="32" t="s">
        <v/>
      </c>
      <c r="C4035" s="23" t="s">
        <v/>
      </c>
      <c r="D4035" s="23" t="s">
        <v>23255</v>
      </c>
      <c r="E4035" s="32">
        <v>24.75</v>
      </c>
      <c r="F4035" s="33">
        <v/>
      </c>
      <c r="G4035" s="34">
        <v/>
      </c>
      <c r="H4035" s="35">
        <v/>
      </c>
      <c r="I4035" s="36">
        <f>ROUND(PRODUCT(E4035:H4035),2)</f>
        <v>24.75</v>
      </c>
      <c r="J4035" s="32">
        <v/>
      </c>
      <c r="K4035" s="32">
        <f/>
        <v/>
      </c>
      <c r="L4035" s="32" t="s">
        <v/>
      </c>
      <c r="M4035" s="32" t="s">
        <v/>
      </c>
      <c r="N4035" s="32" t="s">
        <v/>
      </c>
      <!--$VAR_NUOVA_CELLA_PREZZI$-->
    </row>
    <row r="4036" spans="1:16" ht="10.5" customHeight="1" thickTop="1" thickBot="1">
      <c r="B4036" s="32" t="s">
        <v/>
      </c>
      <c r="C4036" s="23" t="s">
        <v/>
      </c>
      <c r="D4036" s="23" t="s">
        <v>23262</v>
      </c>
      <c r="E4036" s="32">
        <v>125.75</v>
      </c>
      <c r="F4036" s="33">
        <v/>
      </c>
      <c r="G4036" s="34">
        <v/>
      </c>
      <c r="H4036" s="35">
        <v/>
      </c>
      <c r="I4036" s="36">
        <f>ROUND(PRODUCT(E4036:H4036),2)</f>
        <v>125.75</v>
      </c>
      <c r="J4036" s="32">
        <v/>
      </c>
      <c r="K4036" s="32">
        <f/>
        <v/>
      </c>
      <c r="L4036" s="32" t="s">
        <v/>
      </c>
      <c r="M4036" s="32" t="s">
        <v/>
      </c>
      <c r="N4036" s="32" t="s">
        <v/>
      </c>
      <!--$VAR_NUOVA_CELLA_PREZZI$-->
    </row>
    <row r="4037" spans="1:16" ht="10.5" customHeight="1" thickTop="1" thickBot="1">
      <c r="B4037" s="32" t="s">
        <v/>
      </c>
      <c r="C4037" s="23" t="s">
        <v/>
      </c>
      <c r="D4037" s="23" t="s">
        <v>23269</v>
      </c>
      <c r="E4037" s="32">
        <v>49.86</v>
      </c>
      <c r="F4037" s="33">
        <v/>
      </c>
      <c r="G4037" s="34">
        <v/>
      </c>
      <c r="H4037" s="35">
        <v/>
      </c>
      <c r="I4037" s="36">
        <f>ROUND(PRODUCT(E4037:H4037),2)</f>
        <v>49.86</v>
      </c>
      <c r="J4037" s="32">
        <v/>
      </c>
      <c r="K4037" s="32">
        <f/>
        <v/>
      </c>
      <c r="L4037" s="32" t="s">
        <v/>
      </c>
      <c r="M4037" s="32" t="s">
        <v/>
      </c>
      <c r="N4037" s="32" t="s">
        <v/>
      </c>
      <!--$VAR_NUOVA_CELLA_PREZZI$-->
    </row>
    <row r="4038" spans="1:16" ht="10.5" customHeight="1" thickTop="1" thickBot="1">
      <c r="B4038" s="32" t="s">
        <v/>
      </c>
      <c r="C4038" s="23" t="s">
        <v/>
      </c>
      <c r="D4038" s="23" t="s">
        <v>23276</v>
      </c>
      <c r="E4038" s="32">
        <v>109.70</v>
      </c>
      <c r="F4038" s="33">
        <v/>
      </c>
      <c r="G4038" s="34">
        <v/>
      </c>
      <c r="H4038" s="35">
        <v/>
      </c>
      <c r="I4038" s="36">
        <f>ROUND(PRODUCT(E4038:H4038),2)</f>
        <v>109.70</v>
      </c>
      <c r="J4038" s="32">
        <v/>
      </c>
      <c r="K4038" s="32">
        <f/>
        <v/>
      </c>
      <c r="L4038" s="32" t="s">
        <v/>
      </c>
      <c r="M4038" s="32" t="s">
        <v/>
      </c>
      <c r="N4038" s="32" t="s">
        <v/>
      </c>
      <!--$VAR_NUOVA_CELLA_PREZZI$-->
    </row>
    <row r="4039" spans="1:16" ht="10.5" customHeight="1" thickTop="1" thickBot="1">
      <c r="B4039" s="32" t="s">
        <v/>
      </c>
      <c r="C4039" s="23" t="s">
        <v/>
      </c>
      <c r="D4039" s="23" t="s">
        <v>23283</v>
      </c>
      <c r="E4039" s="32">
        <v>4.91</v>
      </c>
      <c r="F4039" s="33">
        <v/>
      </c>
      <c r="G4039" s="34">
        <v/>
      </c>
      <c r="H4039" s="35">
        <v/>
      </c>
      <c r="I4039" s="36">
        <f>ROUND(PRODUCT(E4039:H4039),2)</f>
        <v>4.91</v>
      </c>
      <c r="J4039" s="32">
        <v/>
      </c>
      <c r="K4039" s="32">
        <f/>
        <v/>
      </c>
      <c r="L4039" s="32" t="s">
        <v/>
      </c>
      <c r="M4039" s="32" t="s">
        <v/>
      </c>
      <c r="N4039" s="32" t="s">
        <v/>
      </c>
      <!--$VAR_NUOVA_CELLA_PREZZI$-->
    </row>
    <row r="4040" spans="1:16" ht="10.5" customHeight="1" thickTop="1" thickBot="1">
      <c r="B4040" s="32" t="s">
        <v/>
      </c>
      <c r="C4040" s="23" t="s">
        <v/>
      </c>
      <c r="D4040" s="23" t="s">
        <v>23290</v>
      </c>
      <c r="E4040" s="32">
        <v>11.66</v>
      </c>
      <c r="F4040" s="33">
        <v/>
      </c>
      <c r="G4040" s="34">
        <v/>
      </c>
      <c r="H4040" s="35">
        <v/>
      </c>
      <c r="I4040" s="36">
        <f>ROUND(PRODUCT(E4040:H4040),2)</f>
        <v>11.66</v>
      </c>
      <c r="J4040" s="32">
        <v/>
      </c>
      <c r="K4040" s="32">
        <f/>
        <v/>
      </c>
      <c r="L4040" s="32" t="s">
        <v/>
      </c>
      <c r="M4040" s="32" t="s">
        <v/>
      </c>
      <c r="N4040" s="32" t="s">
        <v/>
      </c>
      <!--$VAR_NUOVA_CELLA_PREZZI$-->
    </row>
    <row r="4041" spans="1:16" ht="10.5" customHeight="1" thickTop="1" thickBot="1">
      <c r="B4041" s="32" t="s">
        <v/>
      </c>
      <c r="C4041" s="23" t="s">
        <v/>
      </c>
      <c r="D4041" s="23" t="s">
        <v>23297</v>
      </c>
      <c r="E4041" s="32">
        <v>42.03</v>
      </c>
      <c r="F4041" s="33">
        <v/>
      </c>
      <c r="G4041" s="34">
        <v/>
      </c>
      <c r="H4041" s="35">
        <v/>
      </c>
      <c r="I4041" s="36">
        <f>ROUND(PRODUCT(E4041:H4041),2)</f>
        <v>42.03</v>
      </c>
      <c r="J4041" s="32">
        <v/>
      </c>
      <c r="K4041" s="32">
        <f/>
        <v/>
      </c>
      <c r="L4041" s="32" t="s">
        <v/>
      </c>
      <c r="M4041" s="32" t="s">
        <v/>
      </c>
      <c r="N4041" s="32" t="s">
        <v/>
      </c>
      <!--$VAR_NUOVA_CELLA_PREZZI$-->
    </row>
    <row r="4042" spans="1:16" ht="10.5" customHeight="1" thickTop="1" thickBot="1">
      <c r="B4042" s="32" t="s">
        <v/>
      </c>
      <c r="C4042" s="23" t="s">
        <v/>
      </c>
      <c r="D4042" s="23" t="s">
        <v>23304</v>
      </c>
      <c r="E4042" s="32">
        <v>32.03</v>
      </c>
      <c r="F4042" s="33">
        <v/>
      </c>
      <c r="G4042" s="34">
        <v/>
      </c>
      <c r="H4042" s="35">
        <v/>
      </c>
      <c r="I4042" s="36">
        <f>ROUND(PRODUCT(E4042:H4042),2)</f>
        <v>32.03</v>
      </c>
      <c r="J4042" s="32">
        <v/>
      </c>
      <c r="K4042" s="32">
        <f/>
        <v/>
      </c>
      <c r="L4042" s="32" t="s">
        <v/>
      </c>
      <c r="M4042" s="32" t="s">
        <v/>
      </c>
      <c r="N4042" s="32" t="s">
        <v/>
      </c>
      <!--$VAR_NUOVA_CELLA_PREZZI$-->
    </row>
    <row r="4043" spans="1:16" ht="10.5" customHeight="1" thickTop="1" thickBot="1">
      <c r="B4043" s="32" t="s">
        <v/>
      </c>
      <c r="C4043" s="23" t="s">
        <v/>
      </c>
      <c r="D4043" s="23" t="s">
        <v>23311</v>
      </c>
      <c r="E4043" s="32">
        <v/>
      </c>
      <c r="F4043" s="33">
        <v/>
      </c>
      <c r="G4043" s="34">
        <v/>
      </c>
      <c r="H4043" s="35">
        <v>0</v>
      </c>
      <c r="I4043" s="36">
        <f>ROUND(PRODUCT(E4043:H4043),2)</f>
        <v>0.00</v>
      </c>
      <c r="J4043" s="32">
        <v/>
      </c>
      <c r="K4043" s="32">
        <f/>
        <v/>
      </c>
      <c r="L4043" s="32" t="s">
        <v/>
      </c>
      <c r="M4043" s="32" t="s">
        <v/>
      </c>
      <c r="N4043" s="32" t="s">
        <v/>
      </c>
      <!--$VAR_NUOVA_CELLA_PREZZI$-->
    </row>
    <row r="4044" spans="1:16" ht="10.5" customHeight="1" thickTop="1" thickBot="1">
      <c r="B4044" s="32" t="s">
        <v/>
      </c>
      <c r="C4044" s="23" t="s">
        <v/>
      </c>
      <c r="D4044" s="23" t="s">
        <v>23318</v>
      </c>
      <c r="E4044" s="32">
        <v/>
      </c>
      <c r="F4044" s="33">
        <v/>
      </c>
      <c r="G4044" s="34">
        <v/>
      </c>
      <c r="H4044" s="35">
        <v>0</v>
      </c>
      <c r="I4044" s="36">
        <f>ROUND(PRODUCT(E4044:H4044),2)</f>
        <v>0.00</v>
      </c>
      <c r="J4044" s="32">
        <v/>
      </c>
      <c r="K4044" s="32">
        <f/>
        <v/>
      </c>
      <c r="L4044" s="32" t="s">
        <v/>
      </c>
      <c r="M4044" s="32" t="s">
        <v/>
      </c>
      <c r="N4044" s="32" t="s">
        <v/>
      </c>
      <!--$VAR_NUOVA_CELLA_PREZZI$-->
    </row>
    <row r="4045" spans="1:16" ht="10.5" customHeight="1" thickTop="1" thickBot="1">
      <c r="B4045" s="32" t="s">
        <v/>
      </c>
      <c r="C4045" s="23" t="s">
        <v/>
      </c>
      <c r="D4045" s="60" t="s">
        <v>23325</v>
      </c>
      <c r="E4045" s="65">
        <v/>
      </c>
      <c r="F4045" s="66">
        <v>1.20</v>
      </c>
      <c r="G4045" s="67">
        <v>2.340</v>
      </c>
      <c r="H4045" s="68">
        <v/>
      </c>
      <c r="I4045" s="69">
        <f>ROUND(PRODUCT(E4045:H4045,-1),2)</f>
        <v>-2.81</v>
      </c>
      <c r="J4045" s="32">
        <v/>
      </c>
      <c r="K4045" s="32">
        <f/>
        <v/>
      </c>
      <c r="L4045" s="32" t="s">
        <v/>
      </c>
      <c r="M4045" s="32" t="s">
        <v>23332</v>
      </c>
      <c r="N4045" s="32" t="s">
        <v/>
      </c>
      <!--$VAR_NUOVA_CELLA_PREZZI$-->
    </row>
    <row r="4046" spans="1:16" ht="10.5" customHeight="1" thickTop="1" thickBot="1">
      <c r="B4046" s="32" t="s">
        <v/>
      </c>
      <c r="C4046" s="23" t="s">
        <v/>
      </c>
      <c r="D4046" s="60" t="s">
        <v>23333</v>
      </c>
      <c r="E4046" s="65">
        <v/>
      </c>
      <c r="F4046" s="66">
        <v>8.18</v>
      </c>
      <c r="G4046" s="67">
        <v>1.200</v>
      </c>
      <c r="H4046" s="68">
        <v/>
      </c>
      <c r="I4046" s="69">
        <f>ROUND(PRODUCT(E4046:H4046,-1),2)</f>
        <v>-9.82</v>
      </c>
      <c r="J4046" s="32">
        <v/>
      </c>
      <c r="K4046" s="32">
        <f/>
        <v/>
      </c>
      <c r="L4046" s="32" t="s">
        <v/>
      </c>
      <c r="M4046" s="32" t="s">
        <v>23340</v>
      </c>
      <c r="N4046" s="32" t="s">
        <v/>
      </c>
      <!--$VAR_NUOVA_CELLA_PREZZI$-->
    </row>
    <row r="4047" spans="1:16" ht="10.5" customHeight="1" thickTop="1" thickBot="1">
      <c r="B4047" s="32" t="s">
        <v/>
      </c>
      <c r="C4047" s="23" t="s">
        <v/>
      </c>
      <c r="D4047" s="60" t="s">
        <v>23341</v>
      </c>
      <c r="E4047" s="65">
        <v/>
      </c>
      <c r="F4047" s="66">
        <v>7.80</v>
      </c>
      <c r="G4047" s="67">
        <v>1.200</v>
      </c>
      <c r="H4047" s="68">
        <v/>
      </c>
      <c r="I4047" s="69">
        <f>ROUND(PRODUCT(E4047:H4047,-1),2)</f>
        <v>-9.36</v>
      </c>
      <c r="J4047" s="32">
        <v/>
      </c>
      <c r="K4047" s="32">
        <f/>
        <v/>
      </c>
      <c r="L4047" s="32" t="s">
        <v/>
      </c>
      <c r="M4047" s="32" t="s">
        <v>23348</v>
      </c>
      <c r="N4047" s="32" t="s">
        <v/>
      </c>
      <!--$VAR_NUOVA_CELLA_PREZZI$-->
    </row>
    <row r="4048" spans="1:16" ht="10.5" customHeight="1" thickTop="1" thickBot="1">
      <c r="B4048" s="32" t="s">
        <v/>
      </c>
      <c r="C4048" s="23" t="s">
        <v/>
      </c>
      <c r="D4048" s="60" t="s">
        <v>23349</v>
      </c>
      <c r="E4048" s="65">
        <v/>
      </c>
      <c r="F4048" s="66">
        <v>7.80</v>
      </c>
      <c r="G4048" s="67">
        <v>1.200</v>
      </c>
      <c r="H4048" s="68">
        <v/>
      </c>
      <c r="I4048" s="69">
        <f>ROUND(PRODUCT(E4048:H4048,-1),2)</f>
        <v>-9.36</v>
      </c>
      <c r="J4048" s="32">
        <v/>
      </c>
      <c r="K4048" s="32">
        <f/>
        <v/>
      </c>
      <c r="L4048" s="32" t="s">
        <v/>
      </c>
      <c r="M4048" s="32" t="s">
        <v>23356</v>
      </c>
      <c r="N4048" s="32" t="s">
        <v/>
      </c>
      <!--$VAR_NUOVA_CELLA_PREZZI$-->
    </row>
    <row r="4049" spans="1:16" ht="10.5" customHeight="1" thickTop="1" thickBot="1">
      <c r="B4049" s="32" t="s">
        <v/>
      </c>
      <c r="C4049" s="23" t="s">
        <v/>
      </c>
      <c r="D4049" s="60" t="s">
        <v>23357</v>
      </c>
      <c r="E4049" s="65">
        <v/>
      </c>
      <c r="F4049" s="66">
        <v>1.20</v>
      </c>
      <c r="G4049" s="67">
        <v>2.040</v>
      </c>
      <c r="H4049" s="68">
        <v/>
      </c>
      <c r="I4049" s="69">
        <f>ROUND(PRODUCT(E4049:H4049,-1),2)</f>
        <v>-2.45</v>
      </c>
      <c r="J4049" s="32">
        <v/>
      </c>
      <c r="K4049" s="32">
        <f/>
        <v/>
      </c>
      <c r="L4049" s="32" t="s">
        <v/>
      </c>
      <c r="M4049" s="32" t="s">
        <v>23364</v>
      </c>
      <c r="N4049" s="32" t="s">
        <v/>
      </c>
      <!--$VAR_NUOVA_CELLA_PREZZI$-->
    </row>
    <row r="4050" spans="1:16" ht="10.5" customHeight="1" thickTop="1" thickBot="1">
      <c r="B4050" s="32" t="s">
        <v/>
      </c>
      <c r="C4050" s="23" t="s">
        <v/>
      </c>
      <c r="D4050" s="60" t="s">
        <v>23365</v>
      </c>
      <c r="E4050" s="65">
        <v/>
      </c>
      <c r="F4050" s="66">
        <v>13.02</v>
      </c>
      <c r="G4050" s="67">
        <v>1.200</v>
      </c>
      <c r="H4050" s="68">
        <v/>
      </c>
      <c r="I4050" s="69">
        <f>ROUND(PRODUCT(E4050:H4050,-1),2)</f>
        <v>-15.62</v>
      </c>
      <c r="J4050" s="32">
        <v/>
      </c>
      <c r="K4050" s="32">
        <f/>
        <v/>
      </c>
      <c r="L4050" s="32" t="s">
        <v/>
      </c>
      <c r="M4050" s="32" t="s">
        <v>23372</v>
      </c>
      <c r="N4050" s="32" t="s">
        <v/>
      </c>
      <!--$VAR_NUOVA_CELLA_PREZZI$-->
    </row>
    <row r="4051" spans="1:16" ht="10.5" customHeight="1" thickTop="1" thickBot="1">
      <c r="B4051" s="32" t="s">
        <v/>
      </c>
      <c r="C4051" s="23" t="s">
        <v/>
      </c>
      <c r="D4051" s="60" t="s">
        <v>23373</v>
      </c>
      <c r="E4051" s="65">
        <v/>
      </c>
      <c r="F4051" s="66">
        <v>13.14</v>
      </c>
      <c r="G4051" s="67">
        <v>1.200</v>
      </c>
      <c r="H4051" s="68">
        <v/>
      </c>
      <c r="I4051" s="69">
        <f>ROUND(PRODUCT(E4051:H4051,-1),2)</f>
        <v>-15.77</v>
      </c>
      <c r="J4051" s="32">
        <v/>
      </c>
      <c r="K4051" s="32">
        <f/>
        <v/>
      </c>
      <c r="L4051" s="32" t="s">
        <v/>
      </c>
      <c r="M4051" s="32" t="s">
        <v>23380</v>
      </c>
      <c r="N4051" s="32" t="s">
        <v/>
      </c>
      <!--$VAR_NUOVA_CELLA_PREZZI$-->
    </row>
    <row r="4052" spans="1:16" ht="10.5" customHeight="1" thickTop="1" thickBot="1">
      <c r="B4052" s="32" t="s">
        <v/>
      </c>
      <c r="C4052" s="23" t="s">
        <v/>
      </c>
      <c r="D4052" s="60" t="s">
        <v>23381</v>
      </c>
      <c r="E4052" s="65">
        <v/>
      </c>
      <c r="F4052" s="66">
        <v>1.20</v>
      </c>
      <c r="G4052" s="67">
        <v>9.280</v>
      </c>
      <c r="H4052" s="68">
        <v/>
      </c>
      <c r="I4052" s="69">
        <f>ROUND(PRODUCT(E4052:H4052,-1),2)</f>
        <v>-11.14</v>
      </c>
      <c r="J4052" s="32">
        <v/>
      </c>
      <c r="K4052" s="32">
        <f/>
        <v/>
      </c>
      <c r="L4052" s="32" t="s">
        <v/>
      </c>
      <c r="M4052" s="32" t="s">
        <v>23388</v>
      </c>
      <c r="N4052" s="32" t="s">
        <v/>
      </c>
      <!--$VAR_NUOVA_CELLA_PREZZI$-->
    </row>
    <row r="4053" spans="1:16" ht="10.5" customHeight="1" thickTop="1" thickBot="1">
      <c r="B4053" s="32" t="s">
        <v/>
      </c>
      <c r="C4053" s="23" t="s">
        <v/>
      </c>
      <c r="D4053" s="60" t="s">
        <v>23389</v>
      </c>
      <c r="E4053" s="65">
        <v/>
      </c>
      <c r="F4053" s="66">
        <v>1.20</v>
      </c>
      <c r="G4053" s="67">
        <v>9.370</v>
      </c>
      <c r="H4053" s="68">
        <v/>
      </c>
      <c r="I4053" s="69">
        <f>ROUND(PRODUCT(E4053:H4053,-1),2)</f>
        <v>-11.24</v>
      </c>
      <c r="J4053" s="32">
        <v/>
      </c>
      <c r="K4053" s="32">
        <f/>
        <v/>
      </c>
      <c r="L4053" s="32" t="s">
        <v/>
      </c>
      <c r="M4053" s="32" t="s">
        <v>23396</v>
      </c>
      <c r="N4053" s="32" t="s">
        <v/>
      </c>
      <!--$VAR_NUOVA_CELLA_PREZZI$-->
    </row>
    <row r="4054" spans="1:16" ht="10.5" customHeight="1" thickTop="1" thickBot="1">
      <c r="B4054" s="32" t="s">
        <v/>
      </c>
      <c r="C4054" s="23" t="s">
        <v/>
      </c>
      <c r="D4054" s="60" t="s">
        <v>23397</v>
      </c>
      <c r="E4054" s="65">
        <v/>
      </c>
      <c r="F4054" s="66">
        <v>1.20</v>
      </c>
      <c r="G4054" s="67">
        <v>10.060</v>
      </c>
      <c r="H4054" s="68">
        <v/>
      </c>
      <c r="I4054" s="69">
        <f>ROUND(PRODUCT(E4054:H4054,-1),2)</f>
        <v>-12.07</v>
      </c>
      <c r="J4054" s="32">
        <v/>
      </c>
      <c r="K4054" s="32">
        <f/>
        <v/>
      </c>
      <c r="L4054" s="32" t="s">
        <v/>
      </c>
      <c r="M4054" s="32" t="s">
        <v>23404</v>
      </c>
      <c r="N4054" s="32" t="s">
        <v/>
      </c>
      <!--$VAR_NUOVA_CELLA_PREZZI$-->
    </row>
    <row r="4055" spans="1:16" ht="10.5" customHeight="1" thickTop="1" thickBot="1">
      <c r="B4055" s="32" t="s">
        <v/>
      </c>
      <c r="C4055" s="23" t="s">
        <v/>
      </c>
      <c r="D4055" s="60" t="s">
        <v>23405</v>
      </c>
      <c r="E4055" s="65">
        <v/>
      </c>
      <c r="F4055" s="66">
        <v>1.20</v>
      </c>
      <c r="G4055" s="67">
        <v>10.090</v>
      </c>
      <c r="H4055" s="68">
        <v/>
      </c>
      <c r="I4055" s="69">
        <f>ROUND(PRODUCT(E4055:H4055,-1),2)</f>
        <v>-12.11</v>
      </c>
      <c r="J4055" s="32">
        <v/>
      </c>
      <c r="K4055" s="32">
        <f/>
        <v/>
      </c>
      <c r="L4055" s="32" t="s">
        <v/>
      </c>
      <c r="M4055" s="32" t="s">
        <v>23412</v>
      </c>
      <c r="N4055" s="32" t="s">
        <v/>
      </c>
      <!--$VAR_NUOVA_CELLA_PREZZI$-->
    </row>
    <row r="4056" spans="1:16" ht="10.5" customHeight="1" thickTop="1" thickBot="1">
      <c r="B4056" s="32" t="s">
        <v/>
      </c>
      <c r="C4056" s="23" t="s">
        <v/>
      </c>
      <c r="D4056" s="60" t="s">
        <v>23413</v>
      </c>
      <c r="E4056" s="65">
        <v>2.00</v>
      </c>
      <c r="F4056" s="66">
        <v>6.65</v>
      </c>
      <c r="G4056" s="67">
        <v>1.200</v>
      </c>
      <c r="H4056" s="68">
        <v/>
      </c>
      <c r="I4056" s="69">
        <f>ROUND(PRODUCT(E4056:H4056,-1),2)</f>
        <v>-15.96</v>
      </c>
      <c r="J4056" s="32">
        <v/>
      </c>
      <c r="K4056" s="32">
        <f/>
        <v/>
      </c>
      <c r="L4056" s="32" t="s">
        <v/>
      </c>
      <c r="M4056" s="32" t="s">
        <v>23420</v>
      </c>
      <c r="N4056" s="32" t="s">
        <v/>
      </c>
      <!--$VAR_NUOVA_CELLA_PREZZI$-->
    </row>
    <row r="4057" spans="1:16" ht="10.5" customHeight="1" thickTop="1" thickBot="1">
      <c r="B4057" s="32" t="s">
        <v/>
      </c>
      <c r="C4057" s="23" t="s">
        <v/>
      </c>
      <c r="D4057" s="60" t="s">
        <v>23421</v>
      </c>
      <c r="E4057" s="65">
        <v/>
      </c>
      <c r="F4057" s="66">
        <v>1.20</v>
      </c>
      <c r="G4057" s="67">
        <v>3.970</v>
      </c>
      <c r="H4057" s="68">
        <v/>
      </c>
      <c r="I4057" s="69">
        <f>ROUND(PRODUCT(E4057:H4057,-1),2)</f>
        <v>-4.76</v>
      </c>
      <c r="J4057" s="32">
        <v/>
      </c>
      <c r="K4057" s="32">
        <f/>
        <v/>
      </c>
      <c r="L4057" s="32" t="s">
        <v/>
      </c>
      <c r="M4057" s="32" t="s">
        <v>23428</v>
      </c>
      <c r="N4057" s="32" t="s">
        <v/>
      </c>
      <!--$VAR_NUOVA_CELLA_PREZZI$-->
    </row>
    <row r="4058" spans="1:16" ht="10.5" customHeight="1" thickTop="1" thickBot="1">
      <c r="B4058" s="32" t="s">
        <v/>
      </c>
      <c r="C4058" s="23" t="s">
        <v/>
      </c>
      <c r="D4058" s="32" t="s">
        <v/>
      </c>
      <c r="E4058" s="32">
        <v/>
      </c>
      <c r="F4058" s="33">
        <v/>
      </c>
      <c r="G4058" s="34">
        <v/>
      </c>
      <c r="H4058" s="35">
        <v/>
      </c>
      <c r="I4058" s="36">
        <f/>
        <v/>
      </c>
      <c r="J4058" s="32">
        <v/>
      </c>
      <c r="K4058" s="32">
        <f/>
        <v/>
      </c>
      <c r="L4058" s="32" t="s">
        <v/>
      </c>
      <c r="M4058" s="32" t="s">
        <v/>
      </c>
      <c r="N4058" s="32" t="s">
        <v>23429</v>
      </c>
      <!--$VAR_NUOVA_CELLA_PREZZI$-->
    </row>
    <row r="4059" spans="1:16" ht="10.5" customHeight="1" thickTop="1" thickBot="1">
      <c r="B4059" s="32" t="s">
        <v/>
      </c>
      <c r="C4059" s="23" t="s">
        <v/>
      </c>
      <c r="D4059" s="32" t="s">
        <v>23430</v>
      </c>
      <c r="E4059" s="32">
        <v/>
      </c>
      <c r="F4059" s="33">
        <v/>
      </c>
      <c r="G4059" s="34">
        <v/>
      </c>
      <c r="H4059" s="35">
        <v/>
      </c>
      <c r="I4059" s="36">
        <f>ROUND(SUM(I4024:I4058),2)</f>
        <v>390.46</v>
      </c>
      <c r="J4059" s="32">
        <v>7.28</v>
      </c>
      <c r="K4059" s="32">
        <f>ROUND(PRODUCT(I4059:J4059),2)</f>
        <v>2842.55</v>
      </c>
      <c r="L4059" s="32" t="s">
        <v/>
      </c>
      <c r="M4059" s="32" t="s">
        <v/>
      </c>
      <c r="N4059" s="32" t="s">
        <v/>
      </c>
      <!--$VAR_NUOVA_CELLA_PREZZI$-->
    </row>
    <row r="4060" spans="1:16" ht="10.5" customHeight="1" thickTop="1" thickBot="1">
      <c r="B4060" s="32" t="s">
        <v/>
      </c>
      <c r="C4060" s="23" t="s">
        <v/>
      </c>
      <c r="D4060" s="32" t="s">
        <v>23436</v>
      </c>
      <c r="E4060" s="32">
        <v/>
      </c>
      <c r="F4060" s="33">
        <v/>
      </c>
      <c r="G4060" s="34">
        <v/>
      </c>
      <c r="H4060" s="35">
        <v/>
      </c>
      <c r="I4060" s="36">
        <f/>
        <v/>
      </c>
      <c r="J4060" s="32">
        <v/>
      </c>
      <c r="K4060" s="32">
        <f/>
        <v/>
      </c>
      <c r="L4060" s="32" t="s">
        <v/>
      </c>
      <c r="M4060" s="32" t="s">
        <v/>
      </c>
      <c r="N4060" s="32" t="s">
        <v/>
      </c>
      <!--$VAR_NUOVA_CELLA_PREZZI$-->
    </row>
    <row r="4061" spans="1:16" ht="90.8333333333333" customHeight="1" thickTop="1" thickBot="1">
      <c r="B4061" s="32" t="s">
        <v>23437</v>
      </c>
      <c r="C4061" s="23" t="s">
        <v>23438</v>
      </c>
      <c r="D4061" s="62" t="s">
        <v>23439</v>
      </c>
      <c r="E4061" s="32">
        <v/>
      </c>
      <c r="F4061" s="33">
        <v/>
      </c>
      <c r="G4061" s="34">
        <v/>
      </c>
      <c r="H4061" s="35">
        <v/>
      </c>
      <c r="I4061" s="36">
        <f/>
        <v/>
      </c>
      <c r="J4061" s="32">
        <v/>
      </c>
      <c r="K4061" s="32">
        <f/>
        <v/>
      </c>
      <c r="L4061" s="32" t="s">
        <v/>
      </c>
      <c r="M4061" s="32" t="s">
        <v/>
      </c>
      <c r="N4061" s="32" t="s">
        <v/>
      </c>
      <!--$VAR_NUOVA_CELLA_PREZZI$-->
    </row>
    <row r="4062" spans="1:16" ht="10.5" customHeight="1" thickTop="1" thickBot="1">
      <c r="B4062" s="32" t="s">
        <v/>
      </c>
      <c r="C4062" s="23" t="s">
        <v/>
      </c>
      <c r="D4062" s="23" t="s">
        <v>23440</v>
      </c>
      <c r="E4062" s="32">
        <v/>
      </c>
      <c r="F4062" s="33">
        <v/>
      </c>
      <c r="G4062" s="34">
        <v/>
      </c>
      <c r="H4062" s="35">
        <v/>
      </c>
      <c r="I4062" s="36">
        <f/>
        <v/>
      </c>
      <c r="J4062" s="32">
        <v/>
      </c>
      <c r="K4062" s="32">
        <f/>
        <v/>
      </c>
      <c r="L4062" s="32" t="s">
        <v/>
      </c>
      <c r="M4062" s="32" t="s">
        <v/>
      </c>
      <c r="N4062" s="32" t="s">
        <v/>
      </c>
      <!--$VAR_NUOVA_CELLA_PREZZI$-->
    </row>
    <row r="4063" spans="1:16" ht="10.5" customHeight="1" thickTop="1" thickBot="1">
      <c r="B4063" s="32" t="s">
        <v/>
      </c>
      <c r="C4063" s="23" t="s">
        <v/>
      </c>
      <c r="D4063" s="23" t="s">
        <v>23441</v>
      </c>
      <c r="E4063" s="32">
        <v/>
      </c>
      <c r="F4063" s="33">
        <v/>
      </c>
      <c r="G4063" s="34">
        <v/>
      </c>
      <c r="H4063" s="35">
        <v>0</v>
      </c>
      <c r="I4063" s="36">
        <f>ROUND(PRODUCT(E4063:H4063),2)</f>
        <v>0.00</v>
      </c>
      <c r="J4063" s="32">
        <v/>
      </c>
      <c r="K4063" s="32">
        <f/>
        <v/>
      </c>
      <c r="L4063" s="32" t="s">
        <v/>
      </c>
      <c r="M4063" s="32" t="s">
        <v/>
      </c>
      <c r="N4063" s="32" t="s">
        <v/>
      </c>
      <!--$VAR_NUOVA_CELLA_PREZZI$-->
    </row>
    <row r="4064" spans="1:16" ht="10.5" customHeight="1" thickTop="1" thickBot="1">
      <c r="B4064" s="32" t="s">
        <v/>
      </c>
      <c r="C4064" s="23" t="s">
        <v/>
      </c>
      <c r="D4064" s="23" t="s">
        <v>23448</v>
      </c>
      <c r="E4064" s="32">
        <v/>
      </c>
      <c r="F4064" s="33">
        <v/>
      </c>
      <c r="G4064" s="34">
        <v/>
      </c>
      <c r="H4064" s="35">
        <v>0</v>
      </c>
      <c r="I4064" s="36">
        <f>ROUND(PRODUCT(E4064:H4064),2)</f>
        <v>0.00</v>
      </c>
      <c r="J4064" s="32">
        <v/>
      </c>
      <c r="K4064" s="32">
        <f/>
        <v/>
      </c>
      <c r="L4064" s="32" t="s">
        <v/>
      </c>
      <c r="M4064" s="32" t="s">
        <v/>
      </c>
      <c r="N4064" s="32" t="s">
        <v/>
      </c>
      <!--$VAR_NUOVA_CELLA_PREZZI$-->
    </row>
    <row r="4065" spans="1:16" ht="10.5" customHeight="1" thickTop="1" thickBot="1">
      <c r="B4065" s="32" t="s">
        <v/>
      </c>
      <c r="C4065" s="23" t="s">
        <v/>
      </c>
      <c r="D4065" s="23" t="s">
        <v>23455</v>
      </c>
      <c r="E4065" s="32">
        <v>2.00</v>
      </c>
      <c r="F4065" s="33">
        <v>1.20</v>
      </c>
      <c r="G4065" s="34">
        <v>0.150</v>
      </c>
      <c r="H4065" s="35">
        <v>0.420</v>
      </c>
      <c r="I4065" s="36">
        <f>ROUND(PRODUCT(E4065:H4065),2)</f>
        <v>0.15</v>
      </c>
      <c r="J4065" s="32">
        <v/>
      </c>
      <c r="K4065" s="32">
        <f/>
        <v/>
      </c>
      <c r="L4065" s="32" t="s">
        <v/>
      </c>
      <c r="M4065" s="32" t="s">
        <v/>
      </c>
      <c r="N4065" s="32" t="s">
        <v/>
      </c>
      <!--$VAR_NUOVA_CELLA_PREZZI$-->
    </row>
    <row r="4066" spans="1:16" ht="10.5" customHeight="1" thickTop="1" thickBot="1">
      <c r="B4066" s="32" t="s">
        <v/>
      </c>
      <c r="C4066" s="23" t="s">
        <v/>
      </c>
      <c r="D4066" s="23" t="s">
        <v>23462</v>
      </c>
      <c r="E4066" s="32">
        <v>2.00</v>
      </c>
      <c r="F4066" s="33">
        <v>2.34</v>
      </c>
      <c r="G4066" s="34">
        <v>0.150</v>
      </c>
      <c r="H4066" s="35">
        <v>0.420</v>
      </c>
      <c r="I4066" s="36">
        <f>ROUND(PRODUCT(E4066:H4066),2)</f>
        <v>0.29</v>
      </c>
      <c r="J4066" s="32">
        <v/>
      </c>
      <c r="K4066" s="32">
        <f/>
        <v/>
      </c>
      <c r="L4066" s="32" t="s">
        <v/>
      </c>
      <c r="M4066" s="32" t="s">
        <v/>
      </c>
      <c r="N4066" s="32" t="s">
        <v/>
      </c>
      <!--$VAR_NUOVA_CELLA_PREZZI$-->
    </row>
    <row r="4067" spans="1:16" ht="10.5" customHeight="1" thickTop="1" thickBot="1">
      <c r="B4067" s="32" t="s">
        <v/>
      </c>
      <c r="C4067" s="23" t="s">
        <v/>
      </c>
      <c r="D4067" s="23" t="s">
        <v>23469</v>
      </c>
      <c r="E4067" s="32">
        <v>2.00</v>
      </c>
      <c r="F4067" s="33">
        <v>8.18</v>
      </c>
      <c r="G4067" s="34">
        <v>0.150</v>
      </c>
      <c r="H4067" s="35">
        <v>0.420</v>
      </c>
      <c r="I4067" s="36">
        <f>ROUND(PRODUCT(E4067:H4067),2)</f>
        <v>1.03</v>
      </c>
      <c r="J4067" s="32">
        <v/>
      </c>
      <c r="K4067" s="32">
        <f/>
        <v/>
      </c>
      <c r="L4067" s="32" t="s">
        <v/>
      </c>
      <c r="M4067" s="32" t="s">
        <v/>
      </c>
      <c r="N4067" s="32" t="s">
        <v/>
      </c>
      <!--$VAR_NUOVA_CELLA_PREZZI$-->
    </row>
    <row r="4068" spans="1:16" ht="10.5" customHeight="1" thickTop="1" thickBot="1">
      <c r="B4068" s="32" t="s">
        <v/>
      </c>
      <c r="C4068" s="23" t="s">
        <v/>
      </c>
      <c r="D4068" s="23" t="s">
        <v>23476</v>
      </c>
      <c r="E4068" s="32">
        <v>2.00</v>
      </c>
      <c r="F4068" s="33">
        <v>1.20</v>
      </c>
      <c r="G4068" s="34">
        <v>0.150</v>
      </c>
      <c r="H4068" s="35">
        <v>0.420</v>
      </c>
      <c r="I4068" s="36">
        <f>ROUND(PRODUCT(E4068:H4068),2)</f>
        <v>0.15</v>
      </c>
      <c r="J4068" s="32">
        <v/>
      </c>
      <c r="K4068" s="32">
        <f/>
        <v/>
      </c>
      <c r="L4068" s="32" t="s">
        <v/>
      </c>
      <c r="M4068" s="32" t="s">
        <v/>
      </c>
      <c r="N4068" s="32" t="s">
        <v/>
      </c>
      <!--$VAR_NUOVA_CELLA_PREZZI$-->
    </row>
    <row r="4069" spans="1:16" ht="10.5" customHeight="1" thickTop="1" thickBot="1">
      <c r="B4069" s="32" t="s">
        <v/>
      </c>
      <c r="C4069" s="23" t="s">
        <v/>
      </c>
      <c r="D4069" s="23" t="s">
        <v>23483</v>
      </c>
      <c r="E4069" s="32">
        <v>2.00</v>
      </c>
      <c r="F4069" s="33">
        <v>7.80</v>
      </c>
      <c r="G4069" s="34">
        <v>0.150</v>
      </c>
      <c r="H4069" s="35">
        <v>0.420</v>
      </c>
      <c r="I4069" s="36">
        <f>ROUND(PRODUCT(E4069:H4069),2)</f>
        <v>0.98</v>
      </c>
      <c r="J4069" s="32">
        <v/>
      </c>
      <c r="K4069" s="32">
        <f/>
        <v/>
      </c>
      <c r="L4069" s="32" t="s">
        <v/>
      </c>
      <c r="M4069" s="32" t="s">
        <v/>
      </c>
      <c r="N4069" s="32" t="s">
        <v/>
      </c>
      <!--$VAR_NUOVA_CELLA_PREZZI$-->
    </row>
    <row r="4070" spans="1:16" ht="10.5" customHeight="1" thickTop="1" thickBot="1">
      <c r="B4070" s="32" t="s">
        <v/>
      </c>
      <c r="C4070" s="23" t="s">
        <v/>
      </c>
      <c r="D4070" s="23" t="s">
        <v>23490</v>
      </c>
      <c r="E4070" s="32">
        <v>2.00</v>
      </c>
      <c r="F4070" s="33">
        <v>1.20</v>
      </c>
      <c r="G4070" s="34">
        <v>0.150</v>
      </c>
      <c r="H4070" s="35">
        <v>0.420</v>
      </c>
      <c r="I4070" s="36">
        <f>ROUND(PRODUCT(E4070:H4070),2)</f>
        <v>0.15</v>
      </c>
      <c r="J4070" s="32">
        <v/>
      </c>
      <c r="K4070" s="32">
        <f/>
        <v/>
      </c>
      <c r="L4070" s="32" t="s">
        <v/>
      </c>
      <c r="M4070" s="32" t="s">
        <v/>
      </c>
      <c r="N4070" s="32" t="s">
        <v/>
      </c>
      <!--$VAR_NUOVA_CELLA_PREZZI$-->
    </row>
    <row r="4071" spans="1:16" ht="10.5" customHeight="1" thickTop="1" thickBot="1">
      <c r="B4071" s="32" t="s">
        <v/>
      </c>
      <c r="C4071" s="23" t="s">
        <v/>
      </c>
      <c r="D4071" s="23" t="s">
        <v>23497</v>
      </c>
      <c r="E4071" s="32">
        <v>2.00</v>
      </c>
      <c r="F4071" s="33">
        <v>7.80</v>
      </c>
      <c r="G4071" s="34">
        <v>0.150</v>
      </c>
      <c r="H4071" s="35">
        <v>0.420</v>
      </c>
      <c r="I4071" s="36">
        <f>ROUND(PRODUCT(E4071:H4071),2)</f>
        <v>0.98</v>
      </c>
      <c r="J4071" s="32">
        <v/>
      </c>
      <c r="K4071" s="32">
        <f/>
        <v/>
      </c>
      <c r="L4071" s="32" t="s">
        <v/>
      </c>
      <c r="M4071" s="32" t="s">
        <v/>
      </c>
      <c r="N4071" s="32" t="s">
        <v/>
      </c>
      <!--$VAR_NUOVA_CELLA_PREZZI$-->
    </row>
    <row r="4072" spans="1:16" ht="10.5" customHeight="1" thickTop="1" thickBot="1">
      <c r="B4072" s="32" t="s">
        <v/>
      </c>
      <c r="C4072" s="23" t="s">
        <v/>
      </c>
      <c r="D4072" s="23" t="s">
        <v>23504</v>
      </c>
      <c r="E4072" s="32">
        <v>2.00</v>
      </c>
      <c r="F4072" s="33">
        <v>3.24</v>
      </c>
      <c r="G4072" s="34">
        <v>0.150</v>
      </c>
      <c r="H4072" s="35">
        <v>0.420</v>
      </c>
      <c r="I4072" s="36">
        <f>ROUND(PRODUCT(E4072:H4072),2)</f>
        <v>0.41</v>
      </c>
      <c r="J4072" s="32">
        <v/>
      </c>
      <c r="K4072" s="32">
        <f/>
        <v/>
      </c>
      <c r="L4072" s="32" t="s">
        <v/>
      </c>
      <c r="M4072" s="32" t="s">
        <v/>
      </c>
      <c r="N4072" s="32" t="s">
        <v/>
      </c>
      <!--$VAR_NUOVA_CELLA_PREZZI$-->
    </row>
    <row r="4073" spans="1:16" ht="10.5" customHeight="1" thickTop="1" thickBot="1">
      <c r="B4073" s="32" t="s">
        <v/>
      </c>
      <c r="C4073" s="23" t="s">
        <v/>
      </c>
      <c r="D4073" s="23" t="s">
        <v>23511</v>
      </c>
      <c r="E4073" s="32">
        <v/>
      </c>
      <c r="F4073" s="33">
        <v>13.02</v>
      </c>
      <c r="G4073" s="34">
        <v>0.150</v>
      </c>
      <c r="H4073" s="35">
        <v>0.420</v>
      </c>
      <c r="I4073" s="36">
        <f>ROUND(PRODUCT(E4073:H4073),2)</f>
        <v>0.82</v>
      </c>
      <c r="J4073" s="32">
        <v/>
      </c>
      <c r="K4073" s="32">
        <f/>
        <v/>
      </c>
      <c r="L4073" s="32" t="s">
        <v/>
      </c>
      <c r="M4073" s="32" t="s">
        <v/>
      </c>
      <c r="N4073" s="32" t="s">
        <v/>
      </c>
      <!--$VAR_NUOVA_CELLA_PREZZI$-->
    </row>
    <row r="4074" spans="1:16" ht="10.5" customHeight="1" thickTop="1" thickBot="1">
      <c r="B4074" s="32" t="s">
        <v/>
      </c>
      <c r="C4074" s="23" t="s">
        <v/>
      </c>
      <c r="D4074" s="23" t="s">
        <v>23518</v>
      </c>
      <c r="E4074" s="32">
        <v/>
      </c>
      <c r="F4074" s="33">
        <v>13.14</v>
      </c>
      <c r="G4074" s="34">
        <v>0.150</v>
      </c>
      <c r="H4074" s="35">
        <v>0.420</v>
      </c>
      <c r="I4074" s="36">
        <f>ROUND(PRODUCT(E4074:H4074),2)</f>
        <v>0.83</v>
      </c>
      <c r="J4074" s="32">
        <v/>
      </c>
      <c r="K4074" s="32">
        <f/>
        <v/>
      </c>
      <c r="L4074" s="32" t="s">
        <v/>
      </c>
      <c r="M4074" s="32" t="s">
        <v/>
      </c>
      <c r="N4074" s="32" t="s">
        <v/>
      </c>
      <!--$VAR_NUOVA_CELLA_PREZZI$-->
    </row>
    <row r="4075" spans="1:16" ht="10.5" customHeight="1" thickTop="1" thickBot="1">
      <c r="B4075" s="32" t="s">
        <v/>
      </c>
      <c r="C4075" s="23" t="s">
        <v/>
      </c>
      <c r="D4075" s="23" t="s">
        <v>23525</v>
      </c>
      <c r="E4075" s="32">
        <v/>
      </c>
      <c r="F4075" s="33">
        <v>9.28</v>
      </c>
      <c r="G4075" s="34">
        <v>0.150</v>
      </c>
      <c r="H4075" s="35">
        <v>0.420</v>
      </c>
      <c r="I4075" s="36">
        <f>ROUND(PRODUCT(E4075:H4075),2)</f>
        <v>0.58</v>
      </c>
      <c r="J4075" s="32">
        <v/>
      </c>
      <c r="K4075" s="32">
        <f/>
        <v/>
      </c>
      <c r="L4075" s="32" t="s">
        <v/>
      </c>
      <c r="M4075" s="32" t="s">
        <v/>
      </c>
      <c r="N4075" s="32" t="s">
        <v/>
      </c>
      <!--$VAR_NUOVA_CELLA_PREZZI$-->
    </row>
    <row r="4076" spans="1:16" ht="10.5" customHeight="1" thickTop="1" thickBot="1">
      <c r="B4076" s="32" t="s">
        <v/>
      </c>
      <c r="C4076" s="23" t="s">
        <v/>
      </c>
      <c r="D4076" s="23" t="s">
        <v>23532</v>
      </c>
      <c r="E4076" s="32">
        <v/>
      </c>
      <c r="F4076" s="33">
        <v>9.37</v>
      </c>
      <c r="G4076" s="34">
        <v>0.150</v>
      </c>
      <c r="H4076" s="35">
        <v>0.420</v>
      </c>
      <c r="I4076" s="36">
        <f>ROUND(PRODUCT(E4076:H4076),2)</f>
        <v>0.59</v>
      </c>
      <c r="J4076" s="32">
        <v/>
      </c>
      <c r="K4076" s="32">
        <f/>
        <v/>
      </c>
      <c r="L4076" s="32" t="s">
        <v/>
      </c>
      <c r="M4076" s="32" t="s">
        <v/>
      </c>
      <c r="N4076" s="32" t="s">
        <v/>
      </c>
      <!--$VAR_NUOVA_CELLA_PREZZI$-->
    </row>
    <row r="4077" spans="1:16" ht="10.5" customHeight="1" thickTop="1" thickBot="1">
      <c r="B4077" s="32" t="s">
        <v/>
      </c>
      <c r="C4077" s="23" t="s">
        <v/>
      </c>
      <c r="D4077" s="23" t="s">
        <v>23539</v>
      </c>
      <c r="E4077" s="32">
        <v>2.00</v>
      </c>
      <c r="F4077" s="33">
        <v>10.60</v>
      </c>
      <c r="G4077" s="34">
        <v>0.150</v>
      </c>
      <c r="H4077" s="35">
        <v>0.420</v>
      </c>
      <c r="I4077" s="36">
        <f>ROUND(PRODUCT(E4077:H4077),2)</f>
        <v>1.34</v>
      </c>
      <c r="J4077" s="32">
        <v/>
      </c>
      <c r="K4077" s="32">
        <f/>
        <v/>
      </c>
      <c r="L4077" s="32" t="s">
        <v/>
      </c>
      <c r="M4077" s="32" t="s">
        <v/>
      </c>
      <c r="N4077" s="32" t="s">
        <v/>
      </c>
      <!--$VAR_NUOVA_CELLA_PREZZI$-->
    </row>
    <row r="4078" spans="1:16" ht="10.5" customHeight="1" thickTop="1" thickBot="1">
      <c r="B4078" s="32" t="s">
        <v/>
      </c>
      <c r="C4078" s="23" t="s">
        <v/>
      </c>
      <c r="D4078" s="23" t="s">
        <v>23546</v>
      </c>
      <c r="E4078" s="32">
        <v>2.00</v>
      </c>
      <c r="F4078" s="33">
        <v>6.91</v>
      </c>
      <c r="G4078" s="34">
        <v>0.150</v>
      </c>
      <c r="H4078" s="35">
        <v>0.420</v>
      </c>
      <c r="I4078" s="36">
        <f>ROUND(PRODUCT(E4078:H4078),2)</f>
        <v>0.87</v>
      </c>
      <c r="J4078" s="32">
        <v/>
      </c>
      <c r="K4078" s="32">
        <f/>
        <v/>
      </c>
      <c r="L4078" s="32" t="s">
        <v/>
      </c>
      <c r="M4078" s="32" t="s">
        <v/>
      </c>
      <c r="N4078" s="32" t="s">
        <v/>
      </c>
      <!--$VAR_NUOVA_CELLA_PREZZI$-->
    </row>
    <row r="4079" spans="1:16" ht="10.5" customHeight="1" thickTop="1" thickBot="1">
      <c r="B4079" s="32" t="s">
        <v/>
      </c>
      <c r="C4079" s="23" t="s">
        <v/>
      </c>
      <c r="D4079" s="23" t="s">
        <v>23553</v>
      </c>
      <c r="E4079" s="32">
        <v>2.00</v>
      </c>
      <c r="F4079" s="33">
        <v>10.06</v>
      </c>
      <c r="G4079" s="34">
        <v>0.150</v>
      </c>
      <c r="H4079" s="35">
        <v>0.420</v>
      </c>
      <c r="I4079" s="36">
        <f>ROUND(PRODUCT(E4079:H4079),2)</f>
        <v>1.27</v>
      </c>
      <c r="J4079" s="32">
        <v/>
      </c>
      <c r="K4079" s="32">
        <f/>
        <v/>
      </c>
      <c r="L4079" s="32" t="s">
        <v/>
      </c>
      <c r="M4079" s="32" t="s">
        <v/>
      </c>
      <c r="N4079" s="32" t="s">
        <v/>
      </c>
      <!--$VAR_NUOVA_CELLA_PREZZI$-->
    </row>
    <row r="4080" spans="1:16" ht="10.5" customHeight="1" thickTop="1" thickBot="1">
      <c r="B4080" s="32" t="s">
        <v/>
      </c>
      <c r="C4080" s="23" t="s">
        <v/>
      </c>
      <c r="D4080" s="23" t="s">
        <v>23560</v>
      </c>
      <c r="E4080" s="32">
        <v>4.00</v>
      </c>
      <c r="F4080" s="33">
        <v>1.20</v>
      </c>
      <c r="G4080" s="34">
        <v>0.150</v>
      </c>
      <c r="H4080" s="35">
        <v>0.420</v>
      </c>
      <c r="I4080" s="36">
        <f>ROUND(PRODUCT(E4080:H4080),2)</f>
        <v>0.30</v>
      </c>
      <c r="J4080" s="32">
        <v/>
      </c>
      <c r="K4080" s="32">
        <f/>
        <v/>
      </c>
      <c r="L4080" s="32" t="s">
        <v/>
      </c>
      <c r="M4080" s="32" t="s">
        <v/>
      </c>
      <c r="N4080" s="32" t="s">
        <v/>
      </c>
      <!--$VAR_NUOVA_CELLA_PREZZI$-->
    </row>
    <row r="4081" spans="1:16" ht="10.5" customHeight="1" thickTop="1" thickBot="1">
      <c r="B4081" s="32" t="s">
        <v/>
      </c>
      <c r="C4081" s="23" t="s">
        <v/>
      </c>
      <c r="D4081" s="23" t="s">
        <v>23567</v>
      </c>
      <c r="E4081" s="32">
        <v>2.00</v>
      </c>
      <c r="F4081" s="33">
        <v>10.09</v>
      </c>
      <c r="G4081" s="34">
        <v>0.150</v>
      </c>
      <c r="H4081" s="35">
        <v>0.420</v>
      </c>
      <c r="I4081" s="36">
        <f>ROUND(PRODUCT(E4081:H4081),2)</f>
        <v>1.27</v>
      </c>
      <c r="J4081" s="32">
        <v/>
      </c>
      <c r="K4081" s="32">
        <f/>
        <v/>
      </c>
      <c r="L4081" s="32" t="s">
        <v/>
      </c>
      <c r="M4081" s="32" t="s">
        <v/>
      </c>
      <c r="N4081" s="32" t="s">
        <v/>
      </c>
      <!--$VAR_NUOVA_CELLA_PREZZI$-->
    </row>
    <row r="4082" spans="1:16" ht="10.5" customHeight="1" thickTop="1" thickBot="1">
      <c r="B4082" s="32" t="s">
        <v/>
      </c>
      <c r="C4082" s="23" t="s">
        <v/>
      </c>
      <c r="D4082" s="23" t="s">
        <v>23574</v>
      </c>
      <c r="E4082" s="32">
        <v>4.00</v>
      </c>
      <c r="F4082" s="33">
        <v>6.65</v>
      </c>
      <c r="G4082" s="34">
        <v>0.150</v>
      </c>
      <c r="H4082" s="35">
        <v>0.420</v>
      </c>
      <c r="I4082" s="36">
        <f>ROUND(PRODUCT(E4082:H4082),2)</f>
        <v>1.68</v>
      </c>
      <c r="J4082" s="32">
        <v/>
      </c>
      <c r="K4082" s="32">
        <f/>
        <v/>
      </c>
      <c r="L4082" s="32" t="s">
        <v/>
      </c>
      <c r="M4082" s="32" t="s">
        <v/>
      </c>
      <c r="N4082" s="32" t="s">
        <v/>
      </c>
      <!--$VAR_NUOVA_CELLA_PREZZI$-->
    </row>
    <row r="4083" spans="1:16" ht="10.5" customHeight="1" thickTop="1" thickBot="1">
      <c r="B4083" s="32" t="s">
        <v/>
      </c>
      <c r="C4083" s="23" t="s">
        <v/>
      </c>
      <c r="D4083" s="23" t="s">
        <v>23581</v>
      </c>
      <c r="E4083" s="32">
        <v>4.00</v>
      </c>
      <c r="F4083" s="33">
        <v>1.20</v>
      </c>
      <c r="G4083" s="34">
        <v>0.150</v>
      </c>
      <c r="H4083" s="35">
        <v>0.420</v>
      </c>
      <c r="I4083" s="36">
        <f>ROUND(PRODUCT(E4083:H4083),2)</f>
        <v>0.30</v>
      </c>
      <c r="J4083" s="32">
        <v/>
      </c>
      <c r="K4083" s="32">
        <f/>
        <v/>
      </c>
      <c r="L4083" s="32" t="s">
        <v/>
      </c>
      <c r="M4083" s="32" t="s">
        <v/>
      </c>
      <c r="N4083" s="32" t="s">
        <v/>
      </c>
      <!--$VAR_NUOVA_CELLA_PREZZI$-->
    </row>
    <row r="4084" spans="1:16" ht="10.5" customHeight="1" thickTop="1" thickBot="1">
      <c r="B4084" s="32" t="s">
        <v/>
      </c>
      <c r="C4084" s="23" t="s">
        <v/>
      </c>
      <c r="D4084" s="23" t="s">
        <v>23588</v>
      </c>
      <c r="E4084" s="32">
        <v>2.00</v>
      </c>
      <c r="F4084" s="33">
        <v>1.20</v>
      </c>
      <c r="G4084" s="34">
        <v>0.150</v>
      </c>
      <c r="H4084" s="35">
        <v>0.420</v>
      </c>
      <c r="I4084" s="36">
        <f>ROUND(PRODUCT(E4084:H4084),2)</f>
        <v>0.15</v>
      </c>
      <c r="J4084" s="32">
        <v/>
      </c>
      <c r="K4084" s="32">
        <f/>
        <v/>
      </c>
      <c r="L4084" s="32" t="s">
        <v/>
      </c>
      <c r="M4084" s="32" t="s">
        <v/>
      </c>
      <c r="N4084" s="32" t="s">
        <v/>
      </c>
      <!--$VAR_NUOVA_CELLA_PREZZI$-->
    </row>
    <row r="4085" spans="1:16" ht="10.5" customHeight="1" thickTop="1" thickBot="1">
      <c r="B4085" s="32" t="s">
        <v/>
      </c>
      <c r="C4085" s="23" t="s">
        <v/>
      </c>
      <c r="D4085" s="23" t="s">
        <v>23595</v>
      </c>
      <c r="E4085" s="32">
        <v>2.00</v>
      </c>
      <c r="F4085" s="33">
        <v>3.97</v>
      </c>
      <c r="G4085" s="34">
        <v>0.150</v>
      </c>
      <c r="H4085" s="35">
        <v>0.420</v>
      </c>
      <c r="I4085" s="36">
        <f>ROUND(PRODUCT(E4085:H4085),2)</f>
        <v>0.50</v>
      </c>
      <c r="J4085" s="32">
        <v/>
      </c>
      <c r="K4085" s="32">
        <f/>
        <v/>
      </c>
      <c r="L4085" s="32" t="s">
        <v/>
      </c>
      <c r="M4085" s="32" t="s">
        <v/>
      </c>
      <c r="N4085" s="32" t="s">
        <v/>
      </c>
      <!--$VAR_NUOVA_CELLA_PREZZI$-->
    </row>
    <row r="4086" spans="1:16" ht="10.5" customHeight="1" thickTop="1" thickBot="1">
      <c r="B4086" s="32" t="s">
        <v/>
      </c>
      <c r="C4086" s="23" t="s">
        <v/>
      </c>
      <c r="D4086" s="23" t="s">
        <v>23602</v>
      </c>
      <c r="E4086" s="32">
        <v/>
      </c>
      <c r="F4086" s="33">
        <v/>
      </c>
      <c r="G4086" s="34">
        <v/>
      </c>
      <c r="H4086" s="35">
        <v>0</v>
      </c>
      <c r="I4086" s="36">
        <f>ROUND(PRODUCT(E4086:H4086),2)</f>
        <v>0.00</v>
      </c>
      <c r="J4086" s="32">
        <v/>
      </c>
      <c r="K4086" s="32">
        <f/>
        <v/>
      </c>
      <c r="L4086" s="32" t="s">
        <v/>
      </c>
      <c r="M4086" s="32" t="s">
        <v/>
      </c>
      <c r="N4086" s="32" t="s">
        <v/>
      </c>
      <!--$VAR_NUOVA_CELLA_PREZZI$-->
    </row>
    <row r="4087" spans="1:16" ht="10.5" customHeight="1" thickTop="1" thickBot="1">
      <c r="B4087" s="32" t="s">
        <v/>
      </c>
      <c r="C4087" s="23" t="s">
        <v/>
      </c>
      <c r="D4087" s="23" t="s">
        <v>23609</v>
      </c>
      <c r="E4087" s="32">
        <v/>
      </c>
      <c r="F4087" s="33">
        <v/>
      </c>
      <c r="G4087" s="34">
        <v/>
      </c>
      <c r="H4087" s="35">
        <v>0</v>
      </c>
      <c r="I4087" s="36">
        <f>ROUND(PRODUCT(E4087:H4087),2)</f>
        <v>0.00</v>
      </c>
      <c r="J4087" s="32">
        <v/>
      </c>
      <c r="K4087" s="32">
        <f/>
        <v/>
      </c>
      <c r="L4087" s="32" t="s">
        <v/>
      </c>
      <c r="M4087" s="32" t="s">
        <v/>
      </c>
      <c r="N4087" s="32" t="s">
        <v/>
      </c>
      <!--$VAR_NUOVA_CELLA_PREZZI$-->
    </row>
    <row r="4088" spans="1:16" ht="10.5" customHeight="1" thickTop="1" thickBot="1">
      <c r="B4088" s="32" t="s">
        <v/>
      </c>
      <c r="C4088" s="23" t="s">
        <v/>
      </c>
      <c r="D4088" s="23" t="s">
        <v>23616</v>
      </c>
      <c r="E4088" s="32">
        <v/>
      </c>
      <c r="F4088" s="33">
        <v>1.20</v>
      </c>
      <c r="G4088" s="34">
        <v>2.340</v>
      </c>
      <c r="H4088" s="35">
        <v>0.100</v>
      </c>
      <c r="I4088" s="36">
        <f>ROUND(PRODUCT(E4088:H4088),2)</f>
        <v>0.28</v>
      </c>
      <c r="J4088" s="32">
        <v/>
      </c>
      <c r="K4088" s="32">
        <f/>
        <v/>
      </c>
      <c r="L4088" s="32" t="s">
        <v/>
      </c>
      <c r="M4088" s="32" t="s">
        <v/>
      </c>
      <c r="N4088" s="32" t="s">
        <v/>
      </c>
      <!--$VAR_NUOVA_CELLA_PREZZI$-->
    </row>
    <row r="4089" spans="1:16" ht="10.5" customHeight="1" thickTop="1" thickBot="1">
      <c r="B4089" s="32" t="s">
        <v/>
      </c>
      <c r="C4089" s="23" t="s">
        <v/>
      </c>
      <c r="D4089" s="23" t="s">
        <v>23623</v>
      </c>
      <c r="E4089" s="32">
        <v/>
      </c>
      <c r="F4089" s="33">
        <v>8.18</v>
      </c>
      <c r="G4089" s="34">
        <v>1.200</v>
      </c>
      <c r="H4089" s="35">
        <v>0.100</v>
      </c>
      <c r="I4089" s="36">
        <f>ROUND(PRODUCT(E4089:H4089),2)</f>
        <v>0.98</v>
      </c>
      <c r="J4089" s="32">
        <v/>
      </c>
      <c r="K4089" s="32">
        <f/>
        <v/>
      </c>
      <c r="L4089" s="32" t="s">
        <v/>
      </c>
      <c r="M4089" s="32" t="s">
        <v/>
      </c>
      <c r="N4089" s="32" t="s">
        <v/>
      </c>
      <!--$VAR_NUOVA_CELLA_PREZZI$-->
    </row>
    <row r="4090" spans="1:16" ht="10.5" customHeight="1" thickTop="1" thickBot="1">
      <c r="B4090" s="32" t="s">
        <v/>
      </c>
      <c r="C4090" s="23" t="s">
        <v/>
      </c>
      <c r="D4090" s="23" t="s">
        <v>23630</v>
      </c>
      <c r="E4090" s="32">
        <v/>
      </c>
      <c r="F4090" s="33">
        <v>7.80</v>
      </c>
      <c r="G4090" s="34">
        <v>1.200</v>
      </c>
      <c r="H4090" s="35">
        <v>0.100</v>
      </c>
      <c r="I4090" s="36">
        <f>ROUND(PRODUCT(E4090:H4090),2)</f>
        <v>0.94</v>
      </c>
      <c r="J4090" s="32">
        <v/>
      </c>
      <c r="K4090" s="32">
        <f/>
        <v/>
      </c>
      <c r="L4090" s="32" t="s">
        <v/>
      </c>
      <c r="M4090" s="32" t="s">
        <v/>
      </c>
      <c r="N4090" s="32" t="s">
        <v/>
      </c>
      <!--$VAR_NUOVA_CELLA_PREZZI$-->
    </row>
    <row r="4091" spans="1:16" ht="10.5" customHeight="1" thickTop="1" thickBot="1">
      <c r="B4091" s="32" t="s">
        <v/>
      </c>
      <c r="C4091" s="23" t="s">
        <v/>
      </c>
      <c r="D4091" s="23" t="s">
        <v>23637</v>
      </c>
      <c r="E4091" s="32">
        <v/>
      </c>
      <c r="F4091" s="33">
        <v>7.80</v>
      </c>
      <c r="G4091" s="34">
        <v>1.200</v>
      </c>
      <c r="H4091" s="35">
        <v>0.100</v>
      </c>
      <c r="I4091" s="36">
        <f>ROUND(PRODUCT(E4091:H4091),2)</f>
        <v>0.94</v>
      </c>
      <c r="J4091" s="32">
        <v/>
      </c>
      <c r="K4091" s="32">
        <f/>
        <v/>
      </c>
      <c r="L4091" s="32" t="s">
        <v/>
      </c>
      <c r="M4091" s="32" t="s">
        <v/>
      </c>
      <c r="N4091" s="32" t="s">
        <v/>
      </c>
      <!--$VAR_NUOVA_CELLA_PREZZI$-->
    </row>
    <row r="4092" spans="1:16" ht="10.5" customHeight="1" thickTop="1" thickBot="1">
      <c r="B4092" s="32" t="s">
        <v/>
      </c>
      <c r="C4092" s="23" t="s">
        <v/>
      </c>
      <c r="D4092" s="23" t="s">
        <v>23644</v>
      </c>
      <c r="E4092" s="32">
        <v/>
      </c>
      <c r="F4092" s="33">
        <v>1.20</v>
      </c>
      <c r="G4092" s="34">
        <v>2.040</v>
      </c>
      <c r="H4092" s="35">
        <v>0.100</v>
      </c>
      <c r="I4092" s="36">
        <f>ROUND(PRODUCT(E4092:H4092),2)</f>
        <v>0.24</v>
      </c>
      <c r="J4092" s="32">
        <v/>
      </c>
      <c r="K4092" s="32">
        <f/>
        <v/>
      </c>
      <c r="L4092" s="32" t="s">
        <v/>
      </c>
      <c r="M4092" s="32" t="s">
        <v/>
      </c>
      <c r="N4092" s="32" t="s">
        <v/>
      </c>
      <!--$VAR_NUOVA_CELLA_PREZZI$-->
    </row>
    <row r="4093" spans="1:16" ht="10.5" customHeight="1" thickTop="1" thickBot="1">
      <c r="B4093" s="32" t="s">
        <v/>
      </c>
      <c r="C4093" s="23" t="s">
        <v/>
      </c>
      <c r="D4093" s="23" t="s">
        <v>23651</v>
      </c>
      <c r="E4093" s="32">
        <v/>
      </c>
      <c r="F4093" s="33">
        <v>13.02</v>
      </c>
      <c r="G4093" s="34">
        <v>1.200</v>
      </c>
      <c r="H4093" s="35">
        <v>0.100</v>
      </c>
      <c r="I4093" s="36">
        <f>ROUND(PRODUCT(E4093:H4093),2)</f>
        <v>1.56</v>
      </c>
      <c r="J4093" s="32">
        <v/>
      </c>
      <c r="K4093" s="32">
        <f/>
        <v/>
      </c>
      <c r="L4093" s="32" t="s">
        <v/>
      </c>
      <c r="M4093" s="32" t="s">
        <v/>
      </c>
      <c r="N4093" s="32" t="s">
        <v/>
      </c>
      <!--$VAR_NUOVA_CELLA_PREZZI$-->
    </row>
    <row r="4094" spans="1:16" ht="10.5" customHeight="1" thickTop="1" thickBot="1">
      <c r="B4094" s="32" t="s">
        <v/>
      </c>
      <c r="C4094" s="23" t="s">
        <v/>
      </c>
      <c r="D4094" s="23" t="s">
        <v>23658</v>
      </c>
      <c r="E4094" s="32">
        <v/>
      </c>
      <c r="F4094" s="33">
        <v>13.14</v>
      </c>
      <c r="G4094" s="34">
        <v>1.200</v>
      </c>
      <c r="H4094" s="35">
        <v>0.100</v>
      </c>
      <c r="I4094" s="36">
        <f>ROUND(PRODUCT(E4094:H4094),2)</f>
        <v>1.58</v>
      </c>
      <c r="J4094" s="32">
        <v/>
      </c>
      <c r="K4094" s="32">
        <f/>
        <v/>
      </c>
      <c r="L4094" s="32" t="s">
        <v/>
      </c>
      <c r="M4094" s="32" t="s">
        <v/>
      </c>
      <c r="N4094" s="32" t="s">
        <v/>
      </c>
      <!--$VAR_NUOVA_CELLA_PREZZI$-->
    </row>
    <row r="4095" spans="1:16" ht="10.5" customHeight="1" thickTop="1" thickBot="1">
      <c r="B4095" s="32" t="s">
        <v/>
      </c>
      <c r="C4095" s="23" t="s">
        <v/>
      </c>
      <c r="D4095" s="23" t="s">
        <v>23665</v>
      </c>
      <c r="E4095" s="32">
        <v/>
      </c>
      <c r="F4095" s="33">
        <v>1.20</v>
      </c>
      <c r="G4095" s="34">
        <v>9.280</v>
      </c>
      <c r="H4095" s="35">
        <v>0.100</v>
      </c>
      <c r="I4095" s="36">
        <f>ROUND(PRODUCT(E4095:H4095),2)</f>
        <v>1.11</v>
      </c>
      <c r="J4095" s="32">
        <v/>
      </c>
      <c r="K4095" s="32">
        <f/>
        <v/>
      </c>
      <c r="L4095" s="32" t="s">
        <v/>
      </c>
      <c r="M4095" s="32" t="s">
        <v/>
      </c>
      <c r="N4095" s="32" t="s">
        <v/>
      </c>
      <!--$VAR_NUOVA_CELLA_PREZZI$-->
    </row>
    <row r="4096" spans="1:16" ht="10.5" customHeight="1" thickTop="1" thickBot="1">
      <c r="B4096" s="32" t="s">
        <v/>
      </c>
      <c r="C4096" s="23" t="s">
        <v/>
      </c>
      <c r="D4096" s="23" t="s">
        <v>23672</v>
      </c>
      <c r="E4096" s="32">
        <v/>
      </c>
      <c r="F4096" s="33">
        <v>1.20</v>
      </c>
      <c r="G4096" s="34">
        <v>9.370</v>
      </c>
      <c r="H4096" s="35">
        <v>0.100</v>
      </c>
      <c r="I4096" s="36">
        <f>ROUND(PRODUCT(E4096:H4096),2)</f>
        <v>1.12</v>
      </c>
      <c r="J4096" s="32">
        <v/>
      </c>
      <c r="K4096" s="32">
        <f/>
        <v/>
      </c>
      <c r="L4096" s="32" t="s">
        <v/>
      </c>
      <c r="M4096" s="32" t="s">
        <v/>
      </c>
      <c r="N4096" s="32" t="s">
        <v/>
      </c>
      <!--$VAR_NUOVA_CELLA_PREZZI$-->
    </row>
    <row r="4097" spans="1:16" ht="10.5" customHeight="1" thickTop="1" thickBot="1">
      <c r="B4097" s="32" t="s">
        <v/>
      </c>
      <c r="C4097" s="23" t="s">
        <v/>
      </c>
      <c r="D4097" s="23" t="s">
        <v>23679</v>
      </c>
      <c r="E4097" s="32">
        <v/>
      </c>
      <c r="F4097" s="33">
        <v>1.20</v>
      </c>
      <c r="G4097" s="34">
        <v>10.060</v>
      </c>
      <c r="H4097" s="35">
        <v>0.100</v>
      </c>
      <c r="I4097" s="36">
        <f>ROUND(PRODUCT(E4097:H4097),2)</f>
        <v>1.21</v>
      </c>
      <c r="J4097" s="32">
        <v/>
      </c>
      <c r="K4097" s="32">
        <f/>
        <v/>
      </c>
      <c r="L4097" s="32" t="s">
        <v/>
      </c>
      <c r="M4097" s="32" t="s">
        <v/>
      </c>
      <c r="N4097" s="32" t="s">
        <v/>
      </c>
      <!--$VAR_NUOVA_CELLA_PREZZI$-->
    </row>
    <row r="4098" spans="1:16" ht="10.5" customHeight="1" thickTop="1" thickBot="1">
      <c r="B4098" s="32" t="s">
        <v/>
      </c>
      <c r="C4098" s="23" t="s">
        <v/>
      </c>
      <c r="D4098" s="23" t="s">
        <v>23686</v>
      </c>
      <c r="E4098" s="32">
        <v/>
      </c>
      <c r="F4098" s="33">
        <v>1.20</v>
      </c>
      <c r="G4098" s="34">
        <v>10.090</v>
      </c>
      <c r="H4098" s="35">
        <v>0.100</v>
      </c>
      <c r="I4098" s="36">
        <f>ROUND(PRODUCT(E4098:H4098),2)</f>
        <v>1.21</v>
      </c>
      <c r="J4098" s="32">
        <v/>
      </c>
      <c r="K4098" s="32">
        <f/>
        <v/>
      </c>
      <c r="L4098" s="32" t="s">
        <v/>
      </c>
      <c r="M4098" s="32" t="s">
        <v/>
      </c>
      <c r="N4098" s="32" t="s">
        <v/>
      </c>
      <!--$VAR_NUOVA_CELLA_PREZZI$-->
    </row>
    <row r="4099" spans="1:16" ht="10.5" customHeight="1" thickTop="1" thickBot="1">
      <c r="B4099" s="32" t="s">
        <v/>
      </c>
      <c r="C4099" s="23" t="s">
        <v/>
      </c>
      <c r="D4099" s="23" t="s">
        <v>23693</v>
      </c>
      <c r="E4099" s="32">
        <v>2.00</v>
      </c>
      <c r="F4099" s="33">
        <v>6.65</v>
      </c>
      <c r="G4099" s="34">
        <v>1.200</v>
      </c>
      <c r="H4099" s="35">
        <v>0.100</v>
      </c>
      <c r="I4099" s="36">
        <f>ROUND(PRODUCT(E4099:H4099),2)</f>
        <v>1.60</v>
      </c>
      <c r="J4099" s="32">
        <v/>
      </c>
      <c r="K4099" s="32">
        <f/>
        <v/>
      </c>
      <c r="L4099" s="32" t="s">
        <v/>
      </c>
      <c r="M4099" s="32" t="s">
        <v/>
      </c>
      <c r="N4099" s="32" t="s">
        <v/>
      </c>
      <!--$VAR_NUOVA_CELLA_PREZZI$-->
    </row>
    <row r="4100" spans="1:16" ht="10.5" customHeight="1" thickTop="1" thickBot="1">
      <c r="B4100" s="32" t="s">
        <v/>
      </c>
      <c r="C4100" s="23" t="s">
        <v/>
      </c>
      <c r="D4100" s="23" t="s">
        <v>23700</v>
      </c>
      <c r="E4100" s="32">
        <v/>
      </c>
      <c r="F4100" s="33">
        <v>1.20</v>
      </c>
      <c r="G4100" s="34">
        <v>3.970</v>
      </c>
      <c r="H4100" s="35">
        <v>0.100</v>
      </c>
      <c r="I4100" s="36">
        <f>ROUND(PRODUCT(E4100:H4100),2)</f>
        <v>0.48</v>
      </c>
      <c r="J4100" s="32">
        <v/>
      </c>
      <c r="K4100" s="32">
        <f/>
        <v/>
      </c>
      <c r="L4100" s="32" t="s">
        <v/>
      </c>
      <c r="M4100" s="32" t="s">
        <v/>
      </c>
      <c r="N4100" s="32" t="s">
        <v/>
      </c>
      <!--$VAR_NUOVA_CELLA_PREZZI$-->
    </row>
    <row r="4101" spans="1:16" ht="10.5" customHeight="1" thickTop="1" thickBot="1">
      <c r="B4101" s="32" t="s">
        <v/>
      </c>
      <c r="C4101" s="23" t="s">
        <v/>
      </c>
      <c r="D4101" s="23" t="s">
        <v>23707</v>
      </c>
      <c r="E4101" s="32">
        <v/>
      </c>
      <c r="F4101" s="33">
        <v/>
      </c>
      <c r="G4101" s="34">
        <v/>
      </c>
      <c r="H4101" s="35">
        <v>0</v>
      </c>
      <c r="I4101" s="36">
        <f>ROUND(PRODUCT(E4101:H4101),2)</f>
        <v>0.00</v>
      </c>
      <c r="J4101" s="32">
        <v/>
      </c>
      <c r="K4101" s="32">
        <f/>
        <v/>
      </c>
      <c r="L4101" s="32" t="s">
        <v/>
      </c>
      <c r="M4101" s="32" t="s">
        <v/>
      </c>
      <c r="N4101" s="32" t="s">
        <v/>
      </c>
      <!--$VAR_NUOVA_CELLA_PREZZI$-->
    </row>
    <row r="4102" spans="1:16" ht="10.5" customHeight="1" thickTop="1" thickBot="1">
      <c r="B4102" s="32" t="s">
        <v/>
      </c>
      <c r="C4102" s="23" t="s">
        <v/>
      </c>
      <c r="D4102" s="23" t="s">
        <v>23714</v>
      </c>
      <c r="E4102" s="32">
        <v/>
      </c>
      <c r="F4102" s="33">
        <v/>
      </c>
      <c r="G4102" s="34">
        <v/>
      </c>
      <c r="H4102" s="35">
        <v>0</v>
      </c>
      <c r="I4102" s="36">
        <f>ROUND(PRODUCT(E4102:H4102),2)</f>
        <v>0.00</v>
      </c>
      <c r="J4102" s="32">
        <v/>
      </c>
      <c r="K4102" s="32">
        <f/>
        <v/>
      </c>
      <c r="L4102" s="32" t="s">
        <v/>
      </c>
      <c r="M4102" s="32" t="s">
        <v/>
      </c>
      <c r="N4102" s="32" t="s">
        <v/>
      </c>
      <!--$VAR_NUOVA_CELLA_PREZZI$-->
    </row>
    <row r="4103" spans="1:16" ht="10.5" customHeight="1" thickTop="1" thickBot="1">
      <c r="B4103" s="32" t="s">
        <v/>
      </c>
      <c r="C4103" s="23" t="s">
        <v/>
      </c>
      <c r="D4103" s="23" t="s">
        <v>23721</v>
      </c>
      <c r="E4103" s="32">
        <v/>
      </c>
      <c r="F4103" s="33">
        <v>1.20</v>
      </c>
      <c r="G4103" s="34">
        <v>2.340</v>
      </c>
      <c r="H4103" s="35">
        <v>0.200</v>
      </c>
      <c r="I4103" s="36">
        <f>ROUND(PRODUCT(E4103:H4103),2)</f>
        <v>0.56</v>
      </c>
      <c r="J4103" s="32">
        <v/>
      </c>
      <c r="K4103" s="32">
        <f/>
        <v/>
      </c>
      <c r="L4103" s="32" t="s">
        <v/>
      </c>
      <c r="M4103" s="32" t="s">
        <v/>
      </c>
      <c r="N4103" s="32" t="s">
        <v/>
      </c>
      <!--$VAR_NUOVA_CELLA_PREZZI$-->
    </row>
    <row r="4104" spans="1:16" ht="10.5" customHeight="1" thickTop="1" thickBot="1">
      <c r="B4104" s="32" t="s">
        <v/>
      </c>
      <c r="C4104" s="23" t="s">
        <v/>
      </c>
      <c r="D4104" s="23" t="s">
        <v>23728</v>
      </c>
      <c r="E4104" s="32">
        <v/>
      </c>
      <c r="F4104" s="33">
        <v>8.18</v>
      </c>
      <c r="G4104" s="34">
        <v>1.200</v>
      </c>
      <c r="H4104" s="35">
        <v>0.200</v>
      </c>
      <c r="I4104" s="36">
        <f>ROUND(PRODUCT(E4104:H4104),2)</f>
        <v>1.96</v>
      </c>
      <c r="J4104" s="32">
        <v/>
      </c>
      <c r="K4104" s="32">
        <f/>
        <v/>
      </c>
      <c r="L4104" s="32" t="s">
        <v/>
      </c>
      <c r="M4104" s="32" t="s">
        <v/>
      </c>
      <c r="N4104" s="32" t="s">
        <v/>
      </c>
      <!--$VAR_NUOVA_CELLA_PREZZI$-->
    </row>
    <row r="4105" spans="1:16" ht="10.5" customHeight="1" thickTop="1" thickBot="1">
      <c r="B4105" s="32" t="s">
        <v/>
      </c>
      <c r="C4105" s="23" t="s">
        <v/>
      </c>
      <c r="D4105" s="23" t="s">
        <v>23735</v>
      </c>
      <c r="E4105" s="32">
        <v/>
      </c>
      <c r="F4105" s="33">
        <v>7.80</v>
      </c>
      <c r="G4105" s="34">
        <v>1.200</v>
      </c>
      <c r="H4105" s="35">
        <v>0.200</v>
      </c>
      <c r="I4105" s="36">
        <f>ROUND(PRODUCT(E4105:H4105),2)</f>
        <v>1.87</v>
      </c>
      <c r="J4105" s="32">
        <v/>
      </c>
      <c r="K4105" s="32">
        <f/>
        <v/>
      </c>
      <c r="L4105" s="32" t="s">
        <v/>
      </c>
      <c r="M4105" s="32" t="s">
        <v/>
      </c>
      <c r="N4105" s="32" t="s">
        <v/>
      </c>
      <!--$VAR_NUOVA_CELLA_PREZZI$-->
    </row>
    <row r="4106" spans="1:16" ht="10.5" customHeight="1" thickTop="1" thickBot="1">
      <c r="B4106" s="32" t="s">
        <v/>
      </c>
      <c r="C4106" s="23" t="s">
        <v/>
      </c>
      <c r="D4106" s="23" t="s">
        <v>23742</v>
      </c>
      <c r="E4106" s="32">
        <v/>
      </c>
      <c r="F4106" s="33">
        <v>7.80</v>
      </c>
      <c r="G4106" s="34">
        <v>1.200</v>
      </c>
      <c r="H4106" s="35">
        <v>0.200</v>
      </c>
      <c r="I4106" s="36">
        <f>ROUND(PRODUCT(E4106:H4106),2)</f>
        <v>1.87</v>
      </c>
      <c r="J4106" s="32">
        <v/>
      </c>
      <c r="K4106" s="32">
        <f/>
        <v/>
      </c>
      <c r="L4106" s="32" t="s">
        <v/>
      </c>
      <c r="M4106" s="32" t="s">
        <v/>
      </c>
      <c r="N4106" s="32" t="s">
        <v/>
      </c>
      <!--$VAR_NUOVA_CELLA_PREZZI$-->
    </row>
    <row r="4107" spans="1:16" ht="10.5" customHeight="1" thickTop="1" thickBot="1">
      <c r="B4107" s="32" t="s">
        <v/>
      </c>
      <c r="C4107" s="23" t="s">
        <v/>
      </c>
      <c r="D4107" s="23" t="s">
        <v>23749</v>
      </c>
      <c r="E4107" s="32">
        <v/>
      </c>
      <c r="F4107" s="33">
        <v>1.20</v>
      </c>
      <c r="G4107" s="34">
        <v>2.040</v>
      </c>
      <c r="H4107" s="35">
        <v>0.200</v>
      </c>
      <c r="I4107" s="36">
        <f>ROUND(PRODUCT(E4107:H4107),2)</f>
        <v>0.49</v>
      </c>
      <c r="J4107" s="32">
        <v/>
      </c>
      <c r="K4107" s="32">
        <f/>
        <v/>
      </c>
      <c r="L4107" s="32" t="s">
        <v/>
      </c>
      <c r="M4107" s="32" t="s">
        <v/>
      </c>
      <c r="N4107" s="32" t="s">
        <v/>
      </c>
      <!--$VAR_NUOVA_CELLA_PREZZI$-->
    </row>
    <row r="4108" spans="1:16" ht="10.5" customHeight="1" thickTop="1" thickBot="1">
      <c r="B4108" s="32" t="s">
        <v/>
      </c>
      <c r="C4108" s="23" t="s">
        <v/>
      </c>
      <c r="D4108" s="23" t="s">
        <v>23756</v>
      </c>
      <c r="E4108" s="32">
        <v/>
      </c>
      <c r="F4108" s="33">
        <v>13.02</v>
      </c>
      <c r="G4108" s="34">
        <v>1.200</v>
      </c>
      <c r="H4108" s="35">
        <v>0.200</v>
      </c>
      <c r="I4108" s="36">
        <f>ROUND(PRODUCT(E4108:H4108),2)</f>
        <v>3.12</v>
      </c>
      <c r="J4108" s="32">
        <v/>
      </c>
      <c r="K4108" s="32">
        <f/>
        <v/>
      </c>
      <c r="L4108" s="32" t="s">
        <v/>
      </c>
      <c r="M4108" s="32" t="s">
        <v/>
      </c>
      <c r="N4108" s="32" t="s">
        <v/>
      </c>
      <!--$VAR_NUOVA_CELLA_PREZZI$-->
    </row>
    <row r="4109" spans="1:16" ht="10.5" customHeight="1" thickTop="1" thickBot="1">
      <c r="B4109" s="32" t="s">
        <v/>
      </c>
      <c r="C4109" s="23" t="s">
        <v/>
      </c>
      <c r="D4109" s="23" t="s">
        <v>23763</v>
      </c>
      <c r="E4109" s="32">
        <v/>
      </c>
      <c r="F4109" s="33">
        <v>13.14</v>
      </c>
      <c r="G4109" s="34">
        <v>1.200</v>
      </c>
      <c r="H4109" s="35">
        <v>0.200</v>
      </c>
      <c r="I4109" s="36">
        <f>ROUND(PRODUCT(E4109:H4109),2)</f>
        <v>3.15</v>
      </c>
      <c r="J4109" s="32">
        <v/>
      </c>
      <c r="K4109" s="32">
        <f/>
        <v/>
      </c>
      <c r="L4109" s="32" t="s">
        <v/>
      </c>
      <c r="M4109" s="32" t="s">
        <v/>
      </c>
      <c r="N4109" s="32" t="s">
        <v/>
      </c>
      <!--$VAR_NUOVA_CELLA_PREZZI$-->
    </row>
    <row r="4110" spans="1:16" ht="10.5" customHeight="1" thickTop="1" thickBot="1">
      <c r="B4110" s="32" t="s">
        <v/>
      </c>
      <c r="C4110" s="23" t="s">
        <v/>
      </c>
      <c r="D4110" s="23" t="s">
        <v>23770</v>
      </c>
      <c r="E4110" s="32">
        <v/>
      </c>
      <c r="F4110" s="33">
        <v>1.20</v>
      </c>
      <c r="G4110" s="34">
        <v>9.280</v>
      </c>
      <c r="H4110" s="35">
        <v>0.200</v>
      </c>
      <c r="I4110" s="36">
        <f>ROUND(PRODUCT(E4110:H4110),2)</f>
        <v>2.23</v>
      </c>
      <c r="J4110" s="32">
        <v/>
      </c>
      <c r="K4110" s="32">
        <f/>
        <v/>
      </c>
      <c r="L4110" s="32" t="s">
        <v/>
      </c>
      <c r="M4110" s="32" t="s">
        <v/>
      </c>
      <c r="N4110" s="32" t="s">
        <v/>
      </c>
      <!--$VAR_NUOVA_CELLA_PREZZI$-->
    </row>
    <row r="4111" spans="1:16" ht="10.5" customHeight="1" thickTop="1" thickBot="1">
      <c r="B4111" s="32" t="s">
        <v/>
      </c>
      <c r="C4111" s="23" t="s">
        <v/>
      </c>
      <c r="D4111" s="23" t="s">
        <v>23777</v>
      </c>
      <c r="E4111" s="32">
        <v/>
      </c>
      <c r="F4111" s="33">
        <v>1.20</v>
      </c>
      <c r="G4111" s="34">
        <v>9.370</v>
      </c>
      <c r="H4111" s="35">
        <v>0.200</v>
      </c>
      <c r="I4111" s="36">
        <f>ROUND(PRODUCT(E4111:H4111),2)</f>
        <v>2.25</v>
      </c>
      <c r="J4111" s="32">
        <v/>
      </c>
      <c r="K4111" s="32">
        <f/>
        <v/>
      </c>
      <c r="L4111" s="32" t="s">
        <v/>
      </c>
      <c r="M4111" s="32" t="s">
        <v/>
      </c>
      <c r="N4111" s="32" t="s">
        <v/>
      </c>
      <!--$VAR_NUOVA_CELLA_PREZZI$-->
    </row>
    <row r="4112" spans="1:16" ht="10.5" customHeight="1" thickTop="1" thickBot="1">
      <c r="B4112" s="32" t="s">
        <v/>
      </c>
      <c r="C4112" s="23" t="s">
        <v/>
      </c>
      <c r="D4112" s="23" t="s">
        <v>23784</v>
      </c>
      <c r="E4112" s="32">
        <v/>
      </c>
      <c r="F4112" s="33">
        <v>1.20</v>
      </c>
      <c r="G4112" s="34">
        <v>10.060</v>
      </c>
      <c r="H4112" s="35">
        <v>0.200</v>
      </c>
      <c r="I4112" s="36">
        <f>ROUND(PRODUCT(E4112:H4112),2)</f>
        <v>2.41</v>
      </c>
      <c r="J4112" s="32">
        <v/>
      </c>
      <c r="K4112" s="32">
        <f/>
        <v/>
      </c>
      <c r="L4112" s="32" t="s">
        <v/>
      </c>
      <c r="M4112" s="32" t="s">
        <v/>
      </c>
      <c r="N4112" s="32" t="s">
        <v/>
      </c>
      <!--$VAR_NUOVA_CELLA_PREZZI$-->
    </row>
    <row r="4113" spans="1:16" ht="10.5" customHeight="1" thickTop="1" thickBot="1">
      <c r="B4113" s="32" t="s">
        <v/>
      </c>
      <c r="C4113" s="23" t="s">
        <v/>
      </c>
      <c r="D4113" s="23" t="s">
        <v>23791</v>
      </c>
      <c r="E4113" s="32">
        <v/>
      </c>
      <c r="F4113" s="33">
        <v>1.20</v>
      </c>
      <c r="G4113" s="34">
        <v>10.090</v>
      </c>
      <c r="H4113" s="35">
        <v>0.200</v>
      </c>
      <c r="I4113" s="36">
        <f>ROUND(PRODUCT(E4113:H4113),2)</f>
        <v>2.42</v>
      </c>
      <c r="J4113" s="32">
        <v/>
      </c>
      <c r="K4113" s="32">
        <f/>
        <v/>
      </c>
      <c r="L4113" s="32" t="s">
        <v/>
      </c>
      <c r="M4113" s="32" t="s">
        <v/>
      </c>
      <c r="N4113" s="32" t="s">
        <v/>
      </c>
      <!--$VAR_NUOVA_CELLA_PREZZI$-->
    </row>
    <row r="4114" spans="1:16" ht="10.5" customHeight="1" thickTop="1" thickBot="1">
      <c r="B4114" s="32" t="s">
        <v/>
      </c>
      <c r="C4114" s="23" t="s">
        <v/>
      </c>
      <c r="D4114" s="23" t="s">
        <v>23798</v>
      </c>
      <c r="E4114" s="32">
        <v>2.00</v>
      </c>
      <c r="F4114" s="33">
        <v>6.65</v>
      </c>
      <c r="G4114" s="34">
        <v>1.200</v>
      </c>
      <c r="H4114" s="35">
        <v>0.200</v>
      </c>
      <c r="I4114" s="36">
        <f>ROUND(PRODUCT(E4114:H4114),2)</f>
        <v>3.19</v>
      </c>
      <c r="J4114" s="32">
        <v/>
      </c>
      <c r="K4114" s="32">
        <f/>
        <v/>
      </c>
      <c r="L4114" s="32" t="s">
        <v/>
      </c>
      <c r="M4114" s="32" t="s">
        <v/>
      </c>
      <c r="N4114" s="32" t="s">
        <v/>
      </c>
      <!--$VAR_NUOVA_CELLA_PREZZI$-->
    </row>
    <row r="4115" spans="1:16" ht="10.5" customHeight="1" thickTop="1" thickBot="1">
      <c r="B4115" s="32" t="s">
        <v/>
      </c>
      <c r="C4115" s="23" t="s">
        <v/>
      </c>
      <c r="D4115" s="23" t="s">
        <v>23805</v>
      </c>
      <c r="E4115" s="32">
        <v/>
      </c>
      <c r="F4115" s="33">
        <v>1.20</v>
      </c>
      <c r="G4115" s="34">
        <v>3.970</v>
      </c>
      <c r="H4115" s="35">
        <v>0.200</v>
      </c>
      <c r="I4115" s="36">
        <f>ROUND(PRODUCT(E4115:H4115),2)</f>
        <v>0.95</v>
      </c>
      <c r="J4115" s="32">
        <v/>
      </c>
      <c r="K4115" s="32">
        <f/>
        <v/>
      </c>
      <c r="L4115" s="32" t="s">
        <v/>
      </c>
      <c r="M4115" s="32" t="s">
        <v/>
      </c>
      <c r="N4115" s="32" t="s">
        <v/>
      </c>
      <!--$VAR_NUOVA_CELLA_PREZZI$-->
    </row>
    <row r="4116" spans="1:16" ht="10.5" customHeight="1" thickTop="1" thickBot="1">
      <c r="B4116" s="32" t="s">
        <v/>
      </c>
      <c r="C4116" s="23" t="s">
        <v/>
      </c>
      <c r="D4116" s="32" t="s">
        <v/>
      </c>
      <c r="E4116" s="32">
        <v/>
      </c>
      <c r="F4116" s="33">
        <v/>
      </c>
      <c r="G4116" s="34">
        <v/>
      </c>
      <c r="H4116" s="35">
        <v/>
      </c>
      <c r="I4116" s="36">
        <f/>
        <v/>
      </c>
      <c r="J4116" s="32">
        <v/>
      </c>
      <c r="K4116" s="32">
        <f/>
        <v/>
      </c>
      <c r="L4116" s="32" t="s">
        <v/>
      </c>
      <c r="M4116" s="32" t="s">
        <v/>
      </c>
      <c r="N4116" s="32" t="s">
        <v>23812</v>
      </c>
      <!--$VAR_NUOVA_CELLA_PREZZI$-->
    </row>
    <row r="4117" spans="1:16" ht="10.5" customHeight="1" thickTop="1" thickBot="1">
      <c r="B4117" s="32" t="s">
        <v/>
      </c>
      <c r="C4117" s="23" t="s">
        <v/>
      </c>
      <c r="D4117" s="32" t="s">
        <v>23813</v>
      </c>
      <c r="E4117" s="32">
        <v/>
      </c>
      <c r="F4117" s="33">
        <v/>
      </c>
      <c r="G4117" s="34">
        <v/>
      </c>
      <c r="H4117" s="35">
        <v/>
      </c>
      <c r="I4117" s="36">
        <f>ROUND(SUM(I4062:I4116),2)</f>
        <v>54.36</v>
      </c>
      <c r="J4117" s="32">
        <v>835.59</v>
      </c>
      <c r="K4117" s="32">
        <f>ROUND(PRODUCT(I4117:J4117),2)</f>
        <v>45422.67</v>
      </c>
      <c r="L4117" s="32" t="s">
        <v/>
      </c>
      <c r="M4117" s="32" t="s">
        <v/>
      </c>
      <c r="N4117" s="32" t="s">
        <v/>
      </c>
      <!--$VAR_NUOVA_CELLA_PREZZI$-->
    </row>
    <row r="4118" spans="1:16" ht="10.5" customHeight="1" thickTop="1" thickBot="1">
      <c r="B4118" s="32" t="s">
        <v/>
      </c>
      <c r="C4118" s="23" t="s">
        <v/>
      </c>
      <c r="D4118" s="32" t="s">
        <v>23819</v>
      </c>
      <c r="E4118" s="32">
        <v/>
      </c>
      <c r="F4118" s="33">
        <v/>
      </c>
      <c r="G4118" s="34">
        <v/>
      </c>
      <c r="H4118" s="35">
        <v/>
      </c>
      <c r="I4118" s="36">
        <f/>
        <v/>
      </c>
      <c r="J4118" s="32">
        <v/>
      </c>
      <c r="K4118" s="32">
        <f/>
        <v/>
      </c>
      <c r="L4118" s="32" t="s">
        <v/>
      </c>
      <c r="M4118" s="32" t="s">
        <v/>
      </c>
      <c r="N4118" s="32" t="s">
        <v/>
      </c>
      <!--$VAR_NUOVA_CELLA_PREZZI$-->
    </row>
    <row r="4119" spans="1:16" ht="43.5" customHeight="1" thickTop="1" thickBot="1">
      <c r="B4119" s="32" t="s">
        <v>23820</v>
      </c>
      <c r="C4119" s="23" t="s">
        <v>23821</v>
      </c>
      <c r="D4119" s="62" t="s">
        <v>23822</v>
      </c>
      <c r="E4119" s="32">
        <v/>
      </c>
      <c r="F4119" s="33">
        <v/>
      </c>
      <c r="G4119" s="34">
        <v/>
      </c>
      <c r="H4119" s="35">
        <v/>
      </c>
      <c r="I4119" s="36">
        <f/>
        <v/>
      </c>
      <c r="J4119" s="32">
        <v/>
      </c>
      <c r="K4119" s="32">
        <f/>
        <v/>
      </c>
      <c r="L4119" s="32" t="s">
        <v/>
      </c>
      <c r="M4119" s="32" t="s">
        <v/>
      </c>
      <c r="N4119" s="32" t="s">
        <v/>
      </c>
      <!--$VAR_NUOVA_CELLA_PREZZI$-->
    </row>
    <row r="4120" spans="1:16" ht="10.5" customHeight="1" thickTop="1" thickBot="1">
      <c r="B4120" s="32" t="s">
        <v/>
      </c>
      <c r="C4120" s="23" t="s">
        <v/>
      </c>
      <c r="D4120" s="23" t="s">
        <v>23823</v>
      </c>
      <c r="E4120" s="32">
        <v/>
      </c>
      <c r="F4120" s="33">
        <v/>
      </c>
      <c r="G4120" s="34">
        <v/>
      </c>
      <c r="H4120" s="35">
        <v/>
      </c>
      <c r="I4120" s="36">
        <f/>
        <v/>
      </c>
      <c r="J4120" s="32">
        <v/>
      </c>
      <c r="K4120" s="32">
        <f/>
        <v/>
      </c>
      <c r="L4120" s="32" t="s">
        <v/>
      </c>
      <c r="M4120" s="32" t="s">
        <v/>
      </c>
      <c r="N4120" s="32" t="s">
        <v/>
      </c>
      <!--$VAR_NUOVA_CELLA_PREZZI$-->
    </row>
    <row r="4121" spans="1:16" ht="10.5" customHeight="1" thickTop="1" thickBot="1">
      <c r="B4121" s="32" t="s">
        <v/>
      </c>
      <c r="C4121" s="23" t="s">
        <v/>
      </c>
      <c r="D4121" s="23" t="s">
        <v>23824</v>
      </c>
      <c r="E4121" s="32">
        <v/>
      </c>
      <c r="F4121" s="33">
        <v/>
      </c>
      <c r="G4121" s="34">
        <v/>
      </c>
      <c r="H4121" s="35">
        <v>0</v>
      </c>
      <c r="I4121" s="36">
        <f>ROUND(PRODUCT(E4121:H4121),2)</f>
        <v>0.00</v>
      </c>
      <c r="J4121" s="32">
        <v/>
      </c>
      <c r="K4121" s="32">
        <f/>
        <v/>
      </c>
      <c r="L4121" s="32" t="s">
        <v/>
      </c>
      <c r="M4121" s="32" t="s">
        <v/>
      </c>
      <c r="N4121" s="32" t="s">
        <v/>
      </c>
      <!--$VAR_NUOVA_CELLA_PREZZI$-->
    </row>
    <row r="4122" spans="1:16" ht="10.5" customHeight="1" thickTop="1" thickBot="1">
      <c r="B4122" s="32" t="s">
        <v/>
      </c>
      <c r="C4122" s="23" t="s">
        <v/>
      </c>
      <c r="D4122" s="23" t="s">
        <v>23831</v>
      </c>
      <c r="E4122" s="32">
        <v/>
      </c>
      <c r="F4122" s="33">
        <v/>
      </c>
      <c r="G4122" s="34">
        <v/>
      </c>
      <c r="H4122" s="35">
        <v>0</v>
      </c>
      <c r="I4122" s="36">
        <f>ROUND(PRODUCT(E4122:H4122),2)</f>
        <v>0.00</v>
      </c>
      <c r="J4122" s="32">
        <v/>
      </c>
      <c r="K4122" s="32">
        <f/>
        <v/>
      </c>
      <c r="L4122" s="32" t="s">
        <v/>
      </c>
      <c r="M4122" s="32" t="s">
        <v/>
      </c>
      <c r="N4122" s="32" t="s">
        <v/>
      </c>
      <!--$VAR_NUOVA_CELLA_PREZZI$-->
    </row>
    <row r="4123" spans="1:16" ht="10.5" customHeight="1" thickTop="1" thickBot="1">
      <c r="B4123" s="32" t="s">
        <v/>
      </c>
      <c r="C4123" s="23" t="s">
        <v/>
      </c>
      <c r="D4123" s="23" t="s">
        <v>23838</v>
      </c>
      <c r="E4123" s="32">
        <v>2.00</v>
      </c>
      <c r="F4123" s="33">
        <v>1.20</v>
      </c>
      <c r="G4123" s="34">
        <v/>
      </c>
      <c r="H4123" s="35">
        <v>0.420</v>
      </c>
      <c r="I4123" s="36">
        <f>ROUND(PRODUCT(E4123:H4123),2)</f>
        <v>1.01</v>
      </c>
      <c r="J4123" s="32">
        <v/>
      </c>
      <c r="K4123" s="32">
        <f/>
        <v/>
      </c>
      <c r="L4123" s="32" t="s">
        <v/>
      </c>
      <c r="M4123" s="32" t="s">
        <v/>
      </c>
      <c r="N4123" s="32" t="s">
        <v/>
      </c>
      <!--$VAR_NUOVA_CELLA_PREZZI$-->
    </row>
    <row r="4124" spans="1:16" ht="10.5" customHeight="1" thickTop="1" thickBot="1">
      <c r="B4124" s="32" t="s">
        <v/>
      </c>
      <c r="C4124" s="23" t="s">
        <v/>
      </c>
      <c r="D4124" s="23" t="s">
        <v>23845</v>
      </c>
      <c r="E4124" s="32">
        <v>2.00</v>
      </c>
      <c r="F4124" s="33">
        <v>2.34</v>
      </c>
      <c r="G4124" s="34">
        <v/>
      </c>
      <c r="H4124" s="35">
        <v>0.420</v>
      </c>
      <c r="I4124" s="36">
        <f>ROUND(PRODUCT(E4124:H4124),2)</f>
        <v>1.97</v>
      </c>
      <c r="J4124" s="32">
        <v/>
      </c>
      <c r="K4124" s="32">
        <f/>
        <v/>
      </c>
      <c r="L4124" s="32" t="s">
        <v/>
      </c>
      <c r="M4124" s="32" t="s">
        <v/>
      </c>
      <c r="N4124" s="32" t="s">
        <v/>
      </c>
      <!--$VAR_NUOVA_CELLA_PREZZI$-->
    </row>
    <row r="4125" spans="1:16" ht="10.5" customHeight="1" thickTop="1" thickBot="1">
      <c r="B4125" s="32" t="s">
        <v/>
      </c>
      <c r="C4125" s="23" t="s">
        <v/>
      </c>
      <c r="D4125" s="23" t="s">
        <v>23852</v>
      </c>
      <c r="E4125" s="32">
        <v>2.00</v>
      </c>
      <c r="F4125" s="33">
        <v>8.18</v>
      </c>
      <c r="G4125" s="34">
        <v/>
      </c>
      <c r="H4125" s="35">
        <v>0.420</v>
      </c>
      <c r="I4125" s="36">
        <f>ROUND(PRODUCT(E4125:H4125),2)</f>
        <v>6.87</v>
      </c>
      <c r="J4125" s="32">
        <v/>
      </c>
      <c r="K4125" s="32">
        <f/>
        <v/>
      </c>
      <c r="L4125" s="32" t="s">
        <v/>
      </c>
      <c r="M4125" s="32" t="s">
        <v/>
      </c>
      <c r="N4125" s="32" t="s">
        <v/>
      </c>
      <!--$VAR_NUOVA_CELLA_PREZZI$-->
    </row>
    <row r="4126" spans="1:16" ht="10.5" customHeight="1" thickTop="1" thickBot="1">
      <c r="B4126" s="32" t="s">
        <v/>
      </c>
      <c r="C4126" s="23" t="s">
        <v/>
      </c>
      <c r="D4126" s="23" t="s">
        <v>23859</v>
      </c>
      <c r="E4126" s="32">
        <v>2.00</v>
      </c>
      <c r="F4126" s="33">
        <v>1.20</v>
      </c>
      <c r="G4126" s="34">
        <v/>
      </c>
      <c r="H4126" s="35">
        <v>0.420</v>
      </c>
      <c r="I4126" s="36">
        <f>ROUND(PRODUCT(E4126:H4126),2)</f>
        <v>1.01</v>
      </c>
      <c r="J4126" s="32">
        <v/>
      </c>
      <c r="K4126" s="32">
        <f/>
        <v/>
      </c>
      <c r="L4126" s="32" t="s">
        <v/>
      </c>
      <c r="M4126" s="32" t="s">
        <v/>
      </c>
      <c r="N4126" s="32" t="s">
        <v/>
      </c>
      <!--$VAR_NUOVA_CELLA_PREZZI$-->
    </row>
    <row r="4127" spans="1:16" ht="10.5" customHeight="1" thickTop="1" thickBot="1">
      <c r="B4127" s="32" t="s">
        <v/>
      </c>
      <c r="C4127" s="23" t="s">
        <v/>
      </c>
      <c r="D4127" s="23" t="s">
        <v>23866</v>
      </c>
      <c r="E4127" s="32">
        <v>2.00</v>
      </c>
      <c r="F4127" s="33">
        <v>7.80</v>
      </c>
      <c r="G4127" s="34">
        <v/>
      </c>
      <c r="H4127" s="35">
        <v>0.420</v>
      </c>
      <c r="I4127" s="36">
        <f>ROUND(PRODUCT(E4127:H4127),2)</f>
        <v>6.55</v>
      </c>
      <c r="J4127" s="32">
        <v/>
      </c>
      <c r="K4127" s="32">
        <f/>
        <v/>
      </c>
      <c r="L4127" s="32" t="s">
        <v/>
      </c>
      <c r="M4127" s="32" t="s">
        <v/>
      </c>
      <c r="N4127" s="32" t="s">
        <v/>
      </c>
      <!--$VAR_NUOVA_CELLA_PREZZI$-->
    </row>
    <row r="4128" spans="1:16" ht="10.5" customHeight="1" thickTop="1" thickBot="1">
      <c r="B4128" s="32" t="s">
        <v/>
      </c>
      <c r="C4128" s="23" t="s">
        <v/>
      </c>
      <c r="D4128" s="23" t="s">
        <v>23873</v>
      </c>
      <c r="E4128" s="32">
        <v>2.00</v>
      </c>
      <c r="F4128" s="33">
        <v>1.20</v>
      </c>
      <c r="G4128" s="34">
        <v/>
      </c>
      <c r="H4128" s="35">
        <v>0.420</v>
      </c>
      <c r="I4128" s="36">
        <f>ROUND(PRODUCT(E4128:H4128),2)</f>
        <v>1.01</v>
      </c>
      <c r="J4128" s="32">
        <v/>
      </c>
      <c r="K4128" s="32">
        <f/>
        <v/>
      </c>
      <c r="L4128" s="32" t="s">
        <v/>
      </c>
      <c r="M4128" s="32" t="s">
        <v/>
      </c>
      <c r="N4128" s="32" t="s">
        <v/>
      </c>
      <!--$VAR_NUOVA_CELLA_PREZZI$-->
    </row>
    <row r="4129" spans="1:16" ht="10.5" customHeight="1" thickTop="1" thickBot="1">
      <c r="B4129" s="32" t="s">
        <v/>
      </c>
      <c r="C4129" s="23" t="s">
        <v/>
      </c>
      <c r="D4129" s="23" t="s">
        <v>23880</v>
      </c>
      <c r="E4129" s="32">
        <v>2.00</v>
      </c>
      <c r="F4129" s="33">
        <v>7.80</v>
      </c>
      <c r="G4129" s="34">
        <v/>
      </c>
      <c r="H4129" s="35">
        <v>0.420</v>
      </c>
      <c r="I4129" s="36">
        <f>ROUND(PRODUCT(E4129:H4129),2)</f>
        <v>6.55</v>
      </c>
      <c r="J4129" s="32">
        <v/>
      </c>
      <c r="K4129" s="32">
        <f/>
        <v/>
      </c>
      <c r="L4129" s="32" t="s">
        <v/>
      </c>
      <c r="M4129" s="32" t="s">
        <v/>
      </c>
      <c r="N4129" s="32" t="s">
        <v/>
      </c>
      <!--$VAR_NUOVA_CELLA_PREZZI$-->
    </row>
    <row r="4130" spans="1:16" ht="10.5" customHeight="1" thickTop="1" thickBot="1">
      <c r="B4130" s="32" t="s">
        <v/>
      </c>
      <c r="C4130" s="23" t="s">
        <v/>
      </c>
      <c r="D4130" s="23" t="s">
        <v>23887</v>
      </c>
      <c r="E4130" s="32">
        <v>2.00</v>
      </c>
      <c r="F4130" s="33">
        <v>3.24</v>
      </c>
      <c r="G4130" s="34">
        <v/>
      </c>
      <c r="H4130" s="35">
        <v>0.420</v>
      </c>
      <c r="I4130" s="36">
        <f>ROUND(PRODUCT(E4130:H4130),2)</f>
        <v>2.72</v>
      </c>
      <c r="J4130" s="32">
        <v/>
      </c>
      <c r="K4130" s="32">
        <f/>
        <v/>
      </c>
      <c r="L4130" s="32" t="s">
        <v/>
      </c>
      <c r="M4130" s="32" t="s">
        <v/>
      </c>
      <c r="N4130" s="32" t="s">
        <v/>
      </c>
      <!--$VAR_NUOVA_CELLA_PREZZI$-->
    </row>
    <row r="4131" spans="1:16" ht="10.5" customHeight="1" thickTop="1" thickBot="1">
      <c r="B4131" s="32" t="s">
        <v/>
      </c>
      <c r="C4131" s="23" t="s">
        <v/>
      </c>
      <c r="D4131" s="23" t="s">
        <v>23894</v>
      </c>
      <c r="E4131" s="32">
        <v/>
      </c>
      <c r="F4131" s="33">
        <v>13.02</v>
      </c>
      <c r="G4131" s="34">
        <v/>
      </c>
      <c r="H4131" s="35">
        <v>0.420</v>
      </c>
      <c r="I4131" s="36">
        <f>ROUND(PRODUCT(E4131:H4131),2)</f>
        <v>5.47</v>
      </c>
      <c r="J4131" s="32">
        <v/>
      </c>
      <c r="K4131" s="32">
        <f/>
        <v/>
      </c>
      <c r="L4131" s="32" t="s">
        <v/>
      </c>
      <c r="M4131" s="32" t="s">
        <v/>
      </c>
      <c r="N4131" s="32" t="s">
        <v/>
      </c>
      <!--$VAR_NUOVA_CELLA_PREZZI$-->
    </row>
    <row r="4132" spans="1:16" ht="10.5" customHeight="1" thickTop="1" thickBot="1">
      <c r="B4132" s="32" t="s">
        <v/>
      </c>
      <c r="C4132" s="23" t="s">
        <v/>
      </c>
      <c r="D4132" s="23" t="s">
        <v>23901</v>
      </c>
      <c r="E4132" s="32">
        <v/>
      </c>
      <c r="F4132" s="33">
        <v>13.14</v>
      </c>
      <c r="G4132" s="34">
        <v/>
      </c>
      <c r="H4132" s="35">
        <v>0.420</v>
      </c>
      <c r="I4132" s="36">
        <f>ROUND(PRODUCT(E4132:H4132),2)</f>
        <v>5.52</v>
      </c>
      <c r="J4132" s="32">
        <v/>
      </c>
      <c r="K4132" s="32">
        <f/>
        <v/>
      </c>
      <c r="L4132" s="32" t="s">
        <v/>
      </c>
      <c r="M4132" s="32" t="s">
        <v/>
      </c>
      <c r="N4132" s="32" t="s">
        <v/>
      </c>
      <!--$VAR_NUOVA_CELLA_PREZZI$-->
    </row>
    <row r="4133" spans="1:16" ht="10.5" customHeight="1" thickTop="1" thickBot="1">
      <c r="B4133" s="32" t="s">
        <v/>
      </c>
      <c r="C4133" s="23" t="s">
        <v/>
      </c>
      <c r="D4133" s="23" t="s">
        <v>23908</v>
      </c>
      <c r="E4133" s="32">
        <v/>
      </c>
      <c r="F4133" s="33">
        <v>9.28</v>
      </c>
      <c r="G4133" s="34">
        <v/>
      </c>
      <c r="H4133" s="35">
        <v>0.420</v>
      </c>
      <c r="I4133" s="36">
        <f>ROUND(PRODUCT(E4133:H4133),2)</f>
        <v>3.90</v>
      </c>
      <c r="J4133" s="32">
        <v/>
      </c>
      <c r="K4133" s="32">
        <f/>
        <v/>
      </c>
      <c r="L4133" s="32" t="s">
        <v/>
      </c>
      <c r="M4133" s="32" t="s">
        <v/>
      </c>
      <c r="N4133" s="32" t="s">
        <v/>
      </c>
      <!--$VAR_NUOVA_CELLA_PREZZI$-->
    </row>
    <row r="4134" spans="1:16" ht="10.5" customHeight="1" thickTop="1" thickBot="1">
      <c r="B4134" s="32" t="s">
        <v/>
      </c>
      <c r="C4134" s="23" t="s">
        <v/>
      </c>
      <c r="D4134" s="23" t="s">
        <v>23915</v>
      </c>
      <c r="E4134" s="32">
        <v/>
      </c>
      <c r="F4134" s="33">
        <v>9.37</v>
      </c>
      <c r="G4134" s="34">
        <v/>
      </c>
      <c r="H4134" s="35">
        <v>0.420</v>
      </c>
      <c r="I4134" s="36">
        <f>ROUND(PRODUCT(E4134:H4134),2)</f>
        <v>3.94</v>
      </c>
      <c r="J4134" s="32">
        <v/>
      </c>
      <c r="K4134" s="32">
        <f/>
        <v/>
      </c>
      <c r="L4134" s="32" t="s">
        <v/>
      </c>
      <c r="M4134" s="32" t="s">
        <v/>
      </c>
      <c r="N4134" s="32" t="s">
        <v/>
      </c>
      <!--$VAR_NUOVA_CELLA_PREZZI$-->
    </row>
    <row r="4135" spans="1:16" ht="10.5" customHeight="1" thickTop="1" thickBot="1">
      <c r="B4135" s="32" t="s">
        <v/>
      </c>
      <c r="C4135" s="23" t="s">
        <v/>
      </c>
      <c r="D4135" s="23" t="s">
        <v>23922</v>
      </c>
      <c r="E4135" s="32">
        <v>2.00</v>
      </c>
      <c r="F4135" s="33">
        <v>10.60</v>
      </c>
      <c r="G4135" s="34">
        <v/>
      </c>
      <c r="H4135" s="35">
        <v>0.420</v>
      </c>
      <c r="I4135" s="36">
        <f>ROUND(PRODUCT(E4135:H4135),2)</f>
        <v>8.90</v>
      </c>
      <c r="J4135" s="32">
        <v/>
      </c>
      <c r="K4135" s="32">
        <f/>
        <v/>
      </c>
      <c r="L4135" s="32" t="s">
        <v/>
      </c>
      <c r="M4135" s="32" t="s">
        <v/>
      </c>
      <c r="N4135" s="32" t="s">
        <v/>
      </c>
      <!--$VAR_NUOVA_CELLA_PREZZI$-->
    </row>
    <row r="4136" spans="1:16" ht="10.5" customHeight="1" thickTop="1" thickBot="1">
      <c r="B4136" s="32" t="s">
        <v/>
      </c>
      <c r="C4136" s="23" t="s">
        <v/>
      </c>
      <c r="D4136" s="23" t="s">
        <v>23929</v>
      </c>
      <c r="E4136" s="32">
        <v>2.00</v>
      </c>
      <c r="F4136" s="33">
        <v>6.91</v>
      </c>
      <c r="G4136" s="34">
        <v/>
      </c>
      <c r="H4136" s="35">
        <v>0.420</v>
      </c>
      <c r="I4136" s="36">
        <f>ROUND(PRODUCT(E4136:H4136),2)</f>
        <v>5.80</v>
      </c>
      <c r="J4136" s="32">
        <v/>
      </c>
      <c r="K4136" s="32">
        <f/>
        <v/>
      </c>
      <c r="L4136" s="32" t="s">
        <v/>
      </c>
      <c r="M4136" s="32" t="s">
        <v/>
      </c>
      <c r="N4136" s="32" t="s">
        <v/>
      </c>
      <!--$VAR_NUOVA_CELLA_PREZZI$-->
    </row>
    <row r="4137" spans="1:16" ht="10.5" customHeight="1" thickTop="1" thickBot="1">
      <c r="B4137" s="32" t="s">
        <v/>
      </c>
      <c r="C4137" s="23" t="s">
        <v/>
      </c>
      <c r="D4137" s="23" t="s">
        <v>23936</v>
      </c>
      <c r="E4137" s="32">
        <v>2.00</v>
      </c>
      <c r="F4137" s="33">
        <v>10.06</v>
      </c>
      <c r="G4137" s="34">
        <v/>
      </c>
      <c r="H4137" s="35">
        <v>0.420</v>
      </c>
      <c r="I4137" s="36">
        <f>ROUND(PRODUCT(E4137:H4137),2)</f>
        <v>8.45</v>
      </c>
      <c r="J4137" s="32">
        <v/>
      </c>
      <c r="K4137" s="32">
        <f/>
        <v/>
      </c>
      <c r="L4137" s="32" t="s">
        <v/>
      </c>
      <c r="M4137" s="32" t="s">
        <v/>
      </c>
      <c r="N4137" s="32" t="s">
        <v/>
      </c>
      <!--$VAR_NUOVA_CELLA_PREZZI$-->
    </row>
    <row r="4138" spans="1:16" ht="10.5" customHeight="1" thickTop="1" thickBot="1">
      <c r="B4138" s="32" t="s">
        <v/>
      </c>
      <c r="C4138" s="23" t="s">
        <v/>
      </c>
      <c r="D4138" s="23" t="s">
        <v>23943</v>
      </c>
      <c r="E4138" s="32">
        <v>4.00</v>
      </c>
      <c r="F4138" s="33">
        <v>1.20</v>
      </c>
      <c r="G4138" s="34">
        <v/>
      </c>
      <c r="H4138" s="35">
        <v>0.420</v>
      </c>
      <c r="I4138" s="36">
        <f>ROUND(PRODUCT(E4138:H4138),2)</f>
        <v>2.02</v>
      </c>
      <c r="J4138" s="32">
        <v/>
      </c>
      <c r="K4138" s="32">
        <f/>
        <v/>
      </c>
      <c r="L4138" s="32" t="s">
        <v/>
      </c>
      <c r="M4138" s="32" t="s">
        <v/>
      </c>
      <c r="N4138" s="32" t="s">
        <v/>
      </c>
      <!--$VAR_NUOVA_CELLA_PREZZI$-->
    </row>
    <row r="4139" spans="1:16" ht="10.5" customHeight="1" thickTop="1" thickBot="1">
      <c r="B4139" s="32" t="s">
        <v/>
      </c>
      <c r="C4139" s="23" t="s">
        <v/>
      </c>
      <c r="D4139" s="23" t="s">
        <v>23950</v>
      </c>
      <c r="E4139" s="32">
        <v>2.00</v>
      </c>
      <c r="F4139" s="33">
        <v>10.09</v>
      </c>
      <c r="G4139" s="34">
        <v/>
      </c>
      <c r="H4139" s="35">
        <v>0.420</v>
      </c>
      <c r="I4139" s="36">
        <f>ROUND(PRODUCT(E4139:H4139),2)</f>
        <v>8.48</v>
      </c>
      <c r="J4139" s="32">
        <v/>
      </c>
      <c r="K4139" s="32">
        <f/>
        <v/>
      </c>
      <c r="L4139" s="32" t="s">
        <v/>
      </c>
      <c r="M4139" s="32" t="s">
        <v/>
      </c>
      <c r="N4139" s="32" t="s">
        <v/>
      </c>
      <!--$VAR_NUOVA_CELLA_PREZZI$-->
    </row>
    <row r="4140" spans="1:16" ht="10.5" customHeight="1" thickTop="1" thickBot="1">
      <c r="B4140" s="32" t="s">
        <v/>
      </c>
      <c r="C4140" s="23" t="s">
        <v/>
      </c>
      <c r="D4140" s="23" t="s">
        <v>23957</v>
      </c>
      <c r="E4140" s="32">
        <v>4.00</v>
      </c>
      <c r="F4140" s="33">
        <v>6.65</v>
      </c>
      <c r="G4140" s="34">
        <v/>
      </c>
      <c r="H4140" s="35">
        <v>0.420</v>
      </c>
      <c r="I4140" s="36">
        <f>ROUND(PRODUCT(E4140:H4140),2)</f>
        <v>11.17</v>
      </c>
      <c r="J4140" s="32">
        <v/>
      </c>
      <c r="K4140" s="32">
        <f/>
        <v/>
      </c>
      <c r="L4140" s="32" t="s">
        <v/>
      </c>
      <c r="M4140" s="32" t="s">
        <v/>
      </c>
      <c r="N4140" s="32" t="s">
        <v/>
      </c>
      <!--$VAR_NUOVA_CELLA_PREZZI$-->
    </row>
    <row r="4141" spans="1:16" ht="10.5" customHeight="1" thickTop="1" thickBot="1">
      <c r="B4141" s="32" t="s">
        <v/>
      </c>
      <c r="C4141" s="23" t="s">
        <v/>
      </c>
      <c r="D4141" s="23" t="s">
        <v>23964</v>
      </c>
      <c r="E4141" s="32">
        <v>4.00</v>
      </c>
      <c r="F4141" s="33">
        <v>1.20</v>
      </c>
      <c r="G4141" s="34">
        <v/>
      </c>
      <c r="H4141" s="35">
        <v>0.420</v>
      </c>
      <c r="I4141" s="36">
        <f>ROUND(PRODUCT(E4141:H4141),2)</f>
        <v>2.02</v>
      </c>
      <c r="J4141" s="32">
        <v/>
      </c>
      <c r="K4141" s="32">
        <f/>
        <v/>
      </c>
      <c r="L4141" s="32" t="s">
        <v/>
      </c>
      <c r="M4141" s="32" t="s">
        <v/>
      </c>
      <c r="N4141" s="32" t="s">
        <v/>
      </c>
      <!--$VAR_NUOVA_CELLA_PREZZI$-->
    </row>
    <row r="4142" spans="1:16" ht="10.5" customHeight="1" thickTop="1" thickBot="1">
      <c r="B4142" s="32" t="s">
        <v/>
      </c>
      <c r="C4142" s="23" t="s">
        <v/>
      </c>
      <c r="D4142" s="23" t="s">
        <v>23971</v>
      </c>
      <c r="E4142" s="32">
        <v>2.00</v>
      </c>
      <c r="F4142" s="33">
        <v>1.20</v>
      </c>
      <c r="G4142" s="34">
        <v/>
      </c>
      <c r="H4142" s="35">
        <v>0.420</v>
      </c>
      <c r="I4142" s="36">
        <f>ROUND(PRODUCT(E4142:H4142),2)</f>
        <v>1.01</v>
      </c>
      <c r="J4142" s="32">
        <v/>
      </c>
      <c r="K4142" s="32">
        <f/>
        <v/>
      </c>
      <c r="L4142" s="32" t="s">
        <v/>
      </c>
      <c r="M4142" s="32" t="s">
        <v/>
      </c>
      <c r="N4142" s="32" t="s">
        <v/>
      </c>
      <!--$VAR_NUOVA_CELLA_PREZZI$-->
    </row>
    <row r="4143" spans="1:16" ht="10.5" customHeight="1" thickTop="1" thickBot="1">
      <c r="B4143" s="32" t="s">
        <v/>
      </c>
      <c r="C4143" s="23" t="s">
        <v/>
      </c>
      <c r="D4143" s="23" t="s">
        <v>23978</v>
      </c>
      <c r="E4143" s="32">
        <v>2.00</v>
      </c>
      <c r="F4143" s="33">
        <v>3.97</v>
      </c>
      <c r="G4143" s="34">
        <v/>
      </c>
      <c r="H4143" s="35">
        <v>0.420</v>
      </c>
      <c r="I4143" s="36">
        <f>ROUND(PRODUCT(E4143:H4143),2)</f>
        <v>3.33</v>
      </c>
      <c r="J4143" s="32">
        <v/>
      </c>
      <c r="K4143" s="32">
        <f/>
        <v/>
      </c>
      <c r="L4143" s="32" t="s">
        <v/>
      </c>
      <c r="M4143" s="32" t="s">
        <v/>
      </c>
      <c r="N4143" s="32" t="s">
        <v/>
      </c>
      <!--$VAR_NUOVA_CELLA_PREZZI$-->
    </row>
    <row r="4144" spans="1:16" ht="10.5" customHeight="1" thickTop="1" thickBot="1">
      <c r="B4144" s="32" t="s">
        <v/>
      </c>
      <c r="C4144" s="23" t="s">
        <v/>
      </c>
      <c r="D4144" s="32" t="s">
        <v/>
      </c>
      <c r="E4144" s="32">
        <v/>
      </c>
      <c r="F4144" s="33">
        <v/>
      </c>
      <c r="G4144" s="34">
        <v/>
      </c>
      <c r="H4144" s="35">
        <v/>
      </c>
      <c r="I4144" s="36">
        <f/>
        <v/>
      </c>
      <c r="J4144" s="32">
        <v/>
      </c>
      <c r="K4144" s="32">
        <f/>
        <v/>
      </c>
      <c r="L4144" s="32" t="s">
        <v/>
      </c>
      <c r="M4144" s="32" t="s">
        <v/>
      </c>
      <c r="N4144" s="32" t="s">
        <v>23985</v>
      </c>
      <!--$VAR_NUOVA_CELLA_PREZZI$-->
    </row>
    <row r="4145" spans="1:16" ht="10.5" customHeight="1" thickTop="1" thickBot="1">
      <c r="B4145" s="32" t="s">
        <v/>
      </c>
      <c r="C4145" s="23" t="s">
        <v/>
      </c>
      <c r="D4145" s="32" t="s">
        <v>23986</v>
      </c>
      <c r="E4145" s="32">
        <v/>
      </c>
      <c r="F4145" s="33">
        <v/>
      </c>
      <c r="G4145" s="34">
        <v/>
      </c>
      <c r="H4145" s="35">
        <v/>
      </c>
      <c r="I4145" s="36">
        <f>ROUND(SUM(I4120:I4144),2)</f>
        <v>97.70</v>
      </c>
      <c r="J4145" s="32">
        <v>21.87</v>
      </c>
      <c r="K4145" s="32">
        <f>ROUND(PRODUCT(I4145:J4145),2)</f>
        <v>2136.70</v>
      </c>
      <c r="L4145" s="32" t="s">
        <v/>
      </c>
      <c r="M4145" s="32" t="s">
        <v/>
      </c>
      <c r="N4145" s="32" t="s">
        <v/>
      </c>
      <!--$VAR_NUOVA_CELLA_PREZZI$-->
    </row>
    <row r="4146" spans="1:16" ht="10.5" customHeight="1" thickTop="1" thickBot="1">
      <c r="B4146" s="32" t="s">
        <v/>
      </c>
      <c r="C4146" s="23" t="s">
        <v/>
      </c>
      <c r="D4146" s="32" t="s">
        <v>23992</v>
      </c>
      <c r="E4146" s="32">
        <v/>
      </c>
      <c r="F4146" s="33">
        <v/>
      </c>
      <c r="G4146" s="34">
        <v/>
      </c>
      <c r="H4146" s="35">
        <v/>
      </c>
      <c r="I4146" s="36">
        <f/>
        <v/>
      </c>
      <c r="J4146" s="32">
        <v/>
      </c>
      <c r="K4146" s="32">
        <f/>
        <v/>
      </c>
      <c r="L4146" s="32" t="s">
        <v/>
      </c>
      <c r="M4146" s="32" t="s">
        <v/>
      </c>
      <c r="N4146" s="32" t="s">
        <v/>
      </c>
      <!--$VAR_NUOVA_CELLA_PREZZI$-->
    </row>
    <row r="4147" spans="1:16" ht="63.3333333333333" customHeight="1" thickTop="1" thickBot="1">
      <c r="B4147" s="32" t="s">
        <v>23993</v>
      </c>
      <c r="C4147" s="23" t="s">
        <v>23994</v>
      </c>
      <c r="D4147" s="62" t="s">
        <v>23995</v>
      </c>
      <c r="E4147" s="32">
        <v/>
      </c>
      <c r="F4147" s="33">
        <v/>
      </c>
      <c r="G4147" s="34">
        <v/>
      </c>
      <c r="H4147" s="35">
        <v/>
      </c>
      <c r="I4147" s="36">
        <f/>
        <v/>
      </c>
      <c r="J4147" s="32">
        <v/>
      </c>
      <c r="K4147" s="32">
        <f/>
        <v/>
      </c>
      <c r="L4147" s="32" t="s">
        <v/>
      </c>
      <c r="M4147" s="32" t="s">
        <v/>
      </c>
      <c r="N4147" s="32" t="s">
        <v/>
      </c>
      <!--$VAR_NUOVA_CELLA_PREZZI$-->
    </row>
    <row r="4148" spans="1:16" ht="10.5" customHeight="1" thickTop="1" thickBot="1">
      <c r="B4148" s="32" t="s">
        <v/>
      </c>
      <c r="C4148" s="23" t="s">
        <v/>
      </c>
      <c r="D4148" s="23" t="s">
        <v>23996</v>
      </c>
      <c r="E4148" s="32">
        <v/>
      </c>
      <c r="F4148" s="33">
        <v/>
      </c>
      <c r="G4148" s="34">
        <v/>
      </c>
      <c r="H4148" s="35">
        <v/>
      </c>
      <c r="I4148" s="36">
        <f/>
        <v/>
      </c>
      <c r="J4148" s="32">
        <v/>
      </c>
      <c r="K4148" s="32">
        <f/>
        <v/>
      </c>
      <c r="L4148" s="32" t="s">
        <v/>
      </c>
      <c r="M4148" s="32" t="s">
        <v/>
      </c>
      <c r="N4148" s="32" t="s">
        <v/>
      </c>
      <!--$VAR_NUOVA_CELLA_PREZZI$-->
    </row>
    <row r="4149" spans="1:16" ht="10.5" customHeight="1" thickTop="1" thickBot="1">
      <c r="B4149" s="32" t="s">
        <v/>
      </c>
      <c r="C4149" s="23" t="s">
        <v/>
      </c>
      <c r="D4149" s="23" t="s">
        <v>23997</v>
      </c>
      <c r="E4149" s="32">
        <v/>
      </c>
      <c r="F4149" s="33">
        <v/>
      </c>
      <c r="G4149" s="34">
        <v/>
      </c>
      <c r="H4149" s="35">
        <v>0</v>
      </c>
      <c r="I4149" s="36">
        <f>ROUND(PRODUCT(E4149:H4149),2)</f>
        <v>0.00</v>
      </c>
      <c r="J4149" s="32">
        <v/>
      </c>
      <c r="K4149" s="32">
        <f/>
        <v/>
      </c>
      <c r="L4149" s="32" t="s">
        <v/>
      </c>
      <c r="M4149" s="32" t="s">
        <v/>
      </c>
      <c r="N4149" s="32" t="s">
        <v/>
      </c>
      <!--$VAR_NUOVA_CELLA_PREZZI$-->
    </row>
    <row r="4150" spans="1:16" ht="10.5" customHeight="1" thickTop="1" thickBot="1">
      <c r="B4150" s="32" t="s">
        <v/>
      </c>
      <c r="C4150" s="23" t="s">
        <v/>
      </c>
      <c r="D4150" s="23" t="s">
        <v>24004</v>
      </c>
      <c r="E4150" s="32">
        <v/>
      </c>
      <c r="F4150" s="33">
        <v/>
      </c>
      <c r="G4150" s="34">
        <v/>
      </c>
      <c r="H4150" s="35">
        <v>0</v>
      </c>
      <c r="I4150" s="36">
        <f>ROUND(PRODUCT(E4150:H4150),2)</f>
        <v>0.00</v>
      </c>
      <c r="J4150" s="32">
        <v/>
      </c>
      <c r="K4150" s="32">
        <f/>
        <v/>
      </c>
      <c r="L4150" s="32" t="s">
        <v/>
      </c>
      <c r="M4150" s="32" t="s">
        <v/>
      </c>
      <c r="N4150" s="32" t="s">
        <v/>
      </c>
      <!--$VAR_NUOVA_CELLA_PREZZI$-->
    </row>
    <row r="4151" spans="1:16" ht="10.5" customHeight="1" thickTop="1" thickBot="1">
      <c r="B4151" s="32" t="s">
        <v/>
      </c>
      <c r="C4151" s="23" t="s">
        <v/>
      </c>
      <c r="D4151" s="23" t="s">
        <v>24011</v>
      </c>
      <c r="E4151" s="32">
        <v/>
      </c>
      <c r="F4151" s="33">
        <v/>
      </c>
      <c r="G4151" s="34">
        <v/>
      </c>
      <c r="H4151" s="35">
        <v>34.280</v>
      </c>
      <c r="I4151" s="36">
        <f>ROUND(PRODUCT(E4151:H4151,97.70),2)</f>
        <v>3349.16</v>
      </c>
      <c r="J4151" s="32">
        <v/>
      </c>
      <c r="K4151" s="32">
        <f/>
        <v/>
      </c>
      <c r="L4151" s="32" t="s">
        <v/>
      </c>
      <c r="M4151" s="32" t="s">
        <v/>
      </c>
      <c r="N4151" s="32" t="s">
        <v/>
      </c>
      <!--$VAR_NUOVA_CELLA_PREZZI$-->
    </row>
    <row r="4152" spans="1:16" ht="10.5" customHeight="1" thickTop="1" thickBot="1">
      <c r="B4152" s="32" t="s">
        <v/>
      </c>
      <c r="C4152" s="23" t="s">
        <v/>
      </c>
      <c r="D4152" s="32" t="s">
        <v/>
      </c>
      <c r="E4152" s="32">
        <v/>
      </c>
      <c r="F4152" s="33">
        <v/>
      </c>
      <c r="G4152" s="34">
        <v/>
      </c>
      <c r="H4152" s="35">
        <v/>
      </c>
      <c r="I4152" s="36">
        <f/>
        <v/>
      </c>
      <c r="J4152" s="32">
        <v/>
      </c>
      <c r="K4152" s="32">
        <f/>
        <v/>
      </c>
      <c r="L4152" s="32" t="s">
        <v/>
      </c>
      <c r="M4152" s="32" t="s">
        <v/>
      </c>
      <c r="N4152" s="32" t="s">
        <v>24018</v>
      </c>
      <!--$VAR_NUOVA_CELLA_PREZZI$-->
    </row>
    <row r="4153" spans="1:16" ht="10.5" customHeight="1" thickTop="1" thickBot="1">
      <c r="B4153" s="32" t="s">
        <v/>
      </c>
      <c r="C4153" s="23" t="s">
        <v/>
      </c>
      <c r="D4153" s="32" t="s">
        <v>24019</v>
      </c>
      <c r="E4153" s="32">
        <v/>
      </c>
      <c r="F4153" s="33">
        <v/>
      </c>
      <c r="G4153" s="34">
        <v/>
      </c>
      <c r="H4153" s="35">
        <v/>
      </c>
      <c r="I4153" s="36">
        <f>ROUND(SUM(I4148:I4152),2)</f>
        <v>3349.16</v>
      </c>
      <c r="J4153" s="32">
        <v>2.20</v>
      </c>
      <c r="K4153" s="32">
        <f>ROUND(PRODUCT(I4153:J4153),2)</f>
        <v>7368.15</v>
      </c>
      <c r="L4153" s="32" t="s">
        <v/>
      </c>
      <c r="M4153" s="32" t="s">
        <v/>
      </c>
      <c r="N4153" s="32" t="s">
        <v/>
      </c>
      <!--$VAR_NUOVA_CELLA_PREZZI$-->
    </row>
    <row r="4154" spans="1:16" ht="10.5" customHeight="1" thickTop="1" thickBot="1">
      <c r="B4154" s="32" t="s">
        <v/>
      </c>
      <c r="C4154" s="23" t="s">
        <v/>
      </c>
      <c r="D4154" s="32" t="s">
        <v>24025</v>
      </c>
      <c r="E4154" s="32">
        <v/>
      </c>
      <c r="F4154" s="33">
        <v/>
      </c>
      <c r="G4154" s="34">
        <v/>
      </c>
      <c r="H4154" s="35">
        <v/>
      </c>
      <c r="I4154" s="36">
        <f/>
        <v/>
      </c>
      <c r="J4154" s="32">
        <v/>
      </c>
      <c r="K4154" s="32">
        <f/>
        <v/>
      </c>
      <c r="L4154" s="32" t="s">
        <v/>
      </c>
      <c r="M4154" s="32" t="s">
        <v/>
      </c>
      <c r="N4154" s="32" t="s">
        <v/>
      </c>
      <!--$VAR_NUOVA_CELLA_PREZZI$-->
    </row>
    <row r="4155" spans="1:16" ht="107.5" customHeight="1" thickTop="1" thickBot="1">
      <c r="B4155" s="32" t="s">
        <v>24026</v>
      </c>
      <c r="C4155" s="23" t="s">
        <v>24027</v>
      </c>
      <c r="D4155" s="62" t="s">
        <v>24028</v>
      </c>
      <c r="E4155" s="32">
        <v/>
      </c>
      <c r="F4155" s="33">
        <v/>
      </c>
      <c r="G4155" s="34">
        <v/>
      </c>
      <c r="H4155" s="35">
        <v/>
      </c>
      <c r="I4155" s="36">
        <f/>
        <v/>
      </c>
      <c r="J4155" s="32">
        <v/>
      </c>
      <c r="K4155" s="32">
        <f/>
        <v/>
      </c>
      <c r="L4155" s="32" t="s">
        <v/>
      </c>
      <c r="M4155" s="32" t="s">
        <v/>
      </c>
      <c r="N4155" s="32" t="s">
        <v/>
      </c>
      <!--$VAR_NUOVA_CELLA_PREZZI$-->
    </row>
    <row r="4156" spans="1:16" ht="10.5" customHeight="1" thickTop="1" thickBot="1">
      <c r="B4156" s="32" t="s">
        <v/>
      </c>
      <c r="C4156" s="23" t="s">
        <v/>
      </c>
      <c r="D4156" s="23" t="s">
        <v>24029</v>
      </c>
      <c r="E4156" s="32">
        <v/>
      </c>
      <c r="F4156" s="33">
        <v/>
      </c>
      <c r="G4156" s="34">
        <v/>
      </c>
      <c r="H4156" s="35">
        <v/>
      </c>
      <c r="I4156" s="36">
        <f/>
        <v/>
      </c>
      <c r="J4156" s="32">
        <v/>
      </c>
      <c r="K4156" s="32">
        <f/>
        <v/>
      </c>
      <c r="L4156" s="32" t="s">
        <v/>
      </c>
      <c r="M4156" s="32" t="s">
        <v/>
      </c>
      <c r="N4156" s="32" t="s">
        <v/>
      </c>
      <!--$VAR_NUOVA_CELLA_PREZZI$-->
    </row>
    <row r="4157" spans="1:16" ht="10.5" customHeight="1" thickTop="1" thickBot="1">
      <c r="B4157" s="32" t="s">
        <v/>
      </c>
      <c r="C4157" s="23" t="s">
        <v/>
      </c>
      <c r="D4157" s="23" t="s">
        <v>24030</v>
      </c>
      <c r="E4157" s="32">
        <v/>
      </c>
      <c r="F4157" s="33">
        <v/>
      </c>
      <c r="G4157" s="34">
        <v/>
      </c>
      <c r="H4157" s="35">
        <v>0</v>
      </c>
      <c r="I4157" s="36">
        <f>ROUND(PRODUCT(E4157:H4157),2)</f>
        <v>0.00</v>
      </c>
      <c r="J4157" s="32">
        <v/>
      </c>
      <c r="K4157" s="32">
        <f/>
        <v/>
      </c>
      <c r="L4157" s="32" t="s">
        <v/>
      </c>
      <c r="M4157" s="32" t="s">
        <v/>
      </c>
      <c r="N4157" s="32" t="s">
        <v/>
      </c>
      <!--$VAR_NUOVA_CELLA_PREZZI$-->
    </row>
    <row r="4158" spans="1:16" ht="10.5" customHeight="1" thickTop="1" thickBot="1">
      <c r="B4158" s="32" t="s">
        <v/>
      </c>
      <c r="C4158" s="23" t="s">
        <v/>
      </c>
      <c r="D4158" s="23" t="s">
        <v>24037</v>
      </c>
      <c r="E4158" s="32">
        <v/>
      </c>
      <c r="F4158" s="33">
        <v>0.80</v>
      </c>
      <c r="G4158" s="34">
        <v/>
      </c>
      <c r="H4158" s="35">
        <v/>
      </c>
      <c r="I4158" s="36">
        <f>ROUND(PRODUCT(E4158:H4158),2)</f>
        <v>0.80</v>
      </c>
      <c r="J4158" s="32">
        <v/>
      </c>
      <c r="K4158" s="32">
        <f/>
        <v/>
      </c>
      <c r="L4158" s="32" t="s">
        <v/>
      </c>
      <c r="M4158" s="32" t="s">
        <v/>
      </c>
      <c r="N4158" s="32" t="s">
        <v/>
      </c>
      <!--$VAR_NUOVA_CELLA_PREZZI$-->
    </row>
    <row r="4159" spans="1:16" ht="10.5" customHeight="1" thickTop="1" thickBot="1">
      <c r="B4159" s="32" t="s">
        <v/>
      </c>
      <c r="C4159" s="23" t="s">
        <v/>
      </c>
      <c r="D4159" s="23" t="s">
        <v>24044</v>
      </c>
      <c r="E4159" s="32">
        <v/>
      </c>
      <c r="F4159" s="33">
        <v>0.84</v>
      </c>
      <c r="G4159" s="34">
        <v/>
      </c>
      <c r="H4159" s="35">
        <v/>
      </c>
      <c r="I4159" s="36">
        <f>ROUND(PRODUCT(E4159:H4159),2)</f>
        <v>0.84</v>
      </c>
      <c r="J4159" s="32">
        <v/>
      </c>
      <c r="K4159" s="32">
        <f/>
        <v/>
      </c>
      <c r="L4159" s="32" t="s">
        <v/>
      </c>
      <c r="M4159" s="32" t="s">
        <v/>
      </c>
      <c r="N4159" s="32" t="s">
        <v/>
      </c>
      <!--$VAR_NUOVA_CELLA_PREZZI$-->
    </row>
    <row r="4160" spans="1:16" ht="10.5" customHeight="1" thickTop="1" thickBot="1">
      <c r="B4160" s="32" t="s">
        <v/>
      </c>
      <c r="C4160" s="23" t="s">
        <v/>
      </c>
      <c r="D4160" s="23" t="s">
        <v>24051</v>
      </c>
      <c r="E4160" s="32">
        <v/>
      </c>
      <c r="F4160" s="33">
        <v>1.11</v>
      </c>
      <c r="G4160" s="34">
        <v/>
      </c>
      <c r="H4160" s="35">
        <v/>
      </c>
      <c r="I4160" s="36">
        <f>ROUND(PRODUCT(E4160:H4160),2)</f>
        <v>1.11</v>
      </c>
      <c r="J4160" s="32">
        <v/>
      </c>
      <c r="K4160" s="32">
        <f/>
        <v/>
      </c>
      <c r="L4160" s="32" t="s">
        <v/>
      </c>
      <c r="M4160" s="32" t="s">
        <v/>
      </c>
      <c r="N4160" s="32" t="s">
        <v/>
      </c>
      <!--$VAR_NUOVA_CELLA_PREZZI$-->
    </row>
    <row r="4161" spans="1:16" ht="10.5" customHeight="1" thickTop="1" thickBot="1">
      <c r="B4161" s="32" t="s">
        <v/>
      </c>
      <c r="C4161" s="23" t="s">
        <v/>
      </c>
      <c r="D4161" s="23" t="s">
        <v>24058</v>
      </c>
      <c r="E4161" s="32">
        <v/>
      </c>
      <c r="F4161" s="33">
        <v>1.13</v>
      </c>
      <c r="G4161" s="34">
        <v/>
      </c>
      <c r="H4161" s="35">
        <v/>
      </c>
      <c r="I4161" s="36">
        <f>ROUND(PRODUCT(E4161:H4161),2)</f>
        <v>1.13</v>
      </c>
      <c r="J4161" s="32">
        <v/>
      </c>
      <c r="K4161" s="32">
        <f/>
        <v/>
      </c>
      <c r="L4161" s="32" t="s">
        <v/>
      </c>
      <c r="M4161" s="32" t="s">
        <v/>
      </c>
      <c r="N4161" s="32" t="s">
        <v/>
      </c>
      <!--$VAR_NUOVA_CELLA_PREZZI$-->
    </row>
    <row r="4162" spans="1:16" ht="10.5" customHeight="1" thickTop="1" thickBot="1">
      <c r="B4162" s="32" t="s">
        <v/>
      </c>
      <c r="C4162" s="23" t="s">
        <v/>
      </c>
      <c r="D4162" s="23" t="s">
        <v>24065</v>
      </c>
      <c r="E4162" s="32">
        <v/>
      </c>
      <c r="F4162" s="33">
        <v>0.68</v>
      </c>
      <c r="G4162" s="34">
        <v/>
      </c>
      <c r="H4162" s="35">
        <v/>
      </c>
      <c r="I4162" s="36">
        <f>ROUND(PRODUCT(E4162:H4162),2)</f>
        <v>0.68</v>
      </c>
      <c r="J4162" s="32">
        <v/>
      </c>
      <c r="K4162" s="32">
        <f/>
        <v/>
      </c>
      <c r="L4162" s="32" t="s">
        <v/>
      </c>
      <c r="M4162" s="32" t="s">
        <v/>
      </c>
      <c r="N4162" s="32" t="s">
        <v/>
      </c>
      <!--$VAR_NUOVA_CELLA_PREZZI$-->
    </row>
    <row r="4163" spans="1:16" ht="10.5" customHeight="1" thickTop="1" thickBot="1">
      <c r="B4163" s="32" t="s">
        <v/>
      </c>
      <c r="C4163" s="23" t="s">
        <v/>
      </c>
      <c r="D4163" s="23" t="s">
        <v>24072</v>
      </c>
      <c r="E4163" s="32">
        <v>2.00</v>
      </c>
      <c r="F4163" s="33">
        <v>1.10</v>
      </c>
      <c r="G4163" s="34">
        <v/>
      </c>
      <c r="H4163" s="35">
        <v/>
      </c>
      <c r="I4163" s="36">
        <f>ROUND(PRODUCT(E4163:H4163),2)</f>
        <v>2.20</v>
      </c>
      <c r="J4163" s="32">
        <v/>
      </c>
      <c r="K4163" s="32">
        <f/>
        <v/>
      </c>
      <c r="L4163" s="32" t="s">
        <v/>
      </c>
      <c r="M4163" s="32" t="s">
        <v/>
      </c>
      <c r="N4163" s="32" t="s">
        <v/>
      </c>
      <!--$VAR_NUOVA_CELLA_PREZZI$-->
    </row>
    <row r="4164" spans="1:16" ht="10.5" customHeight="1" thickTop="1" thickBot="1">
      <c r="B4164" s="32" t="s">
        <v/>
      </c>
      <c r="C4164" s="23" t="s">
        <v/>
      </c>
      <c r="D4164" s="23" t="s">
        <v>24079</v>
      </c>
      <c r="E4164" s="32">
        <v>2.00</v>
      </c>
      <c r="F4164" s="33">
        <v>1.60</v>
      </c>
      <c r="G4164" s="34">
        <v/>
      </c>
      <c r="H4164" s="35">
        <v/>
      </c>
      <c r="I4164" s="36">
        <f>ROUND(PRODUCT(E4164:H4164),2)</f>
        <v>3.20</v>
      </c>
      <c r="J4164" s="32">
        <v/>
      </c>
      <c r="K4164" s="32">
        <f/>
        <v/>
      </c>
      <c r="L4164" s="32" t="s">
        <v/>
      </c>
      <c r="M4164" s="32" t="s">
        <v/>
      </c>
      <c r="N4164" s="32" t="s">
        <v/>
      </c>
      <!--$VAR_NUOVA_CELLA_PREZZI$-->
    </row>
    <row r="4165" spans="1:16" ht="10.5" customHeight="1" thickTop="1" thickBot="1">
      <c r="B4165" s="32" t="s">
        <v/>
      </c>
      <c r="C4165" s="23" t="s">
        <v/>
      </c>
      <c r="D4165" s="23" t="s">
        <v>24086</v>
      </c>
      <c r="E4165" s="32">
        <v/>
      </c>
      <c r="F4165" s="33">
        <v>0.91</v>
      </c>
      <c r="G4165" s="34">
        <v/>
      </c>
      <c r="H4165" s="35">
        <v/>
      </c>
      <c r="I4165" s="36">
        <f>ROUND(PRODUCT(E4165:H4165),2)</f>
        <v>0.91</v>
      </c>
      <c r="J4165" s="32">
        <v/>
      </c>
      <c r="K4165" s="32">
        <f/>
        <v/>
      </c>
      <c r="L4165" s="32" t="s">
        <v/>
      </c>
      <c r="M4165" s="32" t="s">
        <v/>
      </c>
      <c r="N4165" s="32" t="s">
        <v/>
      </c>
      <!--$VAR_NUOVA_CELLA_PREZZI$-->
    </row>
    <row r="4166" spans="1:16" ht="10.5" customHeight="1" thickTop="1" thickBot="1">
      <c r="B4166" s="32" t="s">
        <v/>
      </c>
      <c r="C4166" s="23" t="s">
        <v/>
      </c>
      <c r="D4166" s="23" t="s">
        <v>24093</v>
      </c>
      <c r="E4166" s="32">
        <v/>
      </c>
      <c r="F4166" s="33">
        <v>1.14</v>
      </c>
      <c r="G4166" s="34">
        <v/>
      </c>
      <c r="H4166" s="35">
        <v/>
      </c>
      <c r="I4166" s="36">
        <f>ROUND(PRODUCT(E4166:H4166),2)</f>
        <v>1.14</v>
      </c>
      <c r="J4166" s="32">
        <v/>
      </c>
      <c r="K4166" s="32">
        <f/>
        <v/>
      </c>
      <c r="L4166" s="32" t="s">
        <v/>
      </c>
      <c r="M4166" s="32" t="s">
        <v/>
      </c>
      <c r="N4166" s="32" t="s">
        <v/>
      </c>
      <!--$VAR_NUOVA_CELLA_PREZZI$-->
    </row>
    <row r="4167" spans="1:16" ht="10.5" customHeight="1" thickTop="1" thickBot="1">
      <c r="B4167" s="32" t="s">
        <v/>
      </c>
      <c r="C4167" s="23" t="s">
        <v/>
      </c>
      <c r="D4167" s="23" t="s">
        <v>24100</v>
      </c>
      <c r="E4167" s="32">
        <v/>
      </c>
      <c r="F4167" s="33">
        <v>1.17</v>
      </c>
      <c r="G4167" s="34">
        <v/>
      </c>
      <c r="H4167" s="35">
        <v/>
      </c>
      <c r="I4167" s="36">
        <f>ROUND(PRODUCT(E4167:H4167),2)</f>
        <v>1.17</v>
      </c>
      <c r="J4167" s="32">
        <v/>
      </c>
      <c r="K4167" s="32">
        <f/>
        <v/>
      </c>
      <c r="L4167" s="32" t="s">
        <v/>
      </c>
      <c r="M4167" s="32" t="s">
        <v/>
      </c>
      <c r="N4167" s="32" t="s">
        <v/>
      </c>
      <!--$VAR_NUOVA_CELLA_PREZZI$-->
    </row>
    <row r="4168" spans="1:16" ht="10.5" customHeight="1" thickTop="1" thickBot="1">
      <c r="B4168" s="32" t="s">
        <v/>
      </c>
      <c r="C4168" s="23" t="s">
        <v/>
      </c>
      <c r="D4168" s="23" t="s">
        <v>24107</v>
      </c>
      <c r="E4168" s="32">
        <v/>
      </c>
      <c r="F4168" s="33">
        <v>1.16</v>
      </c>
      <c r="G4168" s="34">
        <v/>
      </c>
      <c r="H4168" s="35">
        <v/>
      </c>
      <c r="I4168" s="36">
        <f>ROUND(PRODUCT(E4168:H4168),2)</f>
        <v>1.16</v>
      </c>
      <c r="J4168" s="32">
        <v/>
      </c>
      <c r="K4168" s="32">
        <f/>
        <v/>
      </c>
      <c r="L4168" s="32" t="s">
        <v/>
      </c>
      <c r="M4168" s="32" t="s">
        <v/>
      </c>
      <c r="N4168" s="32" t="s">
        <v/>
      </c>
      <!--$VAR_NUOVA_CELLA_PREZZI$-->
    </row>
    <row r="4169" spans="1:16" ht="10.5" customHeight="1" thickTop="1" thickBot="1">
      <c r="B4169" s="32" t="s">
        <v/>
      </c>
      <c r="C4169" s="23" t="s">
        <v/>
      </c>
      <c r="D4169" s="23" t="s">
        <v>24114</v>
      </c>
      <c r="E4169" s="32">
        <v/>
      </c>
      <c r="F4169" s="33">
        <v>1.17</v>
      </c>
      <c r="G4169" s="34">
        <v/>
      </c>
      <c r="H4169" s="35">
        <v/>
      </c>
      <c r="I4169" s="36">
        <f>ROUND(PRODUCT(E4169:H4169),2)</f>
        <v>1.17</v>
      </c>
      <c r="J4169" s="32">
        <v/>
      </c>
      <c r="K4169" s="32">
        <f/>
        <v/>
      </c>
      <c r="L4169" s="32" t="s">
        <v/>
      </c>
      <c r="M4169" s="32" t="s">
        <v/>
      </c>
      <c r="N4169" s="32" t="s">
        <v/>
      </c>
      <!--$VAR_NUOVA_CELLA_PREZZI$-->
    </row>
    <row r="4170" spans="1:16" ht="10.5" customHeight="1" thickTop="1" thickBot="1">
      <c r="B4170" s="32" t="s">
        <v/>
      </c>
      <c r="C4170" s="23" t="s">
        <v/>
      </c>
      <c r="D4170" s="23" t="s">
        <v>24121</v>
      </c>
      <c r="E4170" s="32">
        <v/>
      </c>
      <c r="F4170" s="33">
        <v>1.08</v>
      </c>
      <c r="G4170" s="34">
        <v/>
      </c>
      <c r="H4170" s="35">
        <v/>
      </c>
      <c r="I4170" s="36">
        <f>ROUND(PRODUCT(E4170:H4170),2)</f>
        <v>1.08</v>
      </c>
      <c r="J4170" s="32">
        <v/>
      </c>
      <c r="K4170" s="32">
        <f/>
        <v/>
      </c>
      <c r="L4170" s="32" t="s">
        <v/>
      </c>
      <c r="M4170" s="32" t="s">
        <v/>
      </c>
      <c r="N4170" s="32" t="s">
        <v/>
      </c>
      <!--$VAR_NUOVA_CELLA_PREZZI$-->
    </row>
    <row r="4171" spans="1:16" ht="10.5" customHeight="1" thickTop="1" thickBot="1">
      <c r="B4171" s="32" t="s">
        <v/>
      </c>
      <c r="C4171" s="23" t="s">
        <v/>
      </c>
      <c r="D4171" s="32" t="s">
        <v/>
      </c>
      <c r="E4171" s="32">
        <v/>
      </c>
      <c r="F4171" s="33">
        <v/>
      </c>
      <c r="G4171" s="34">
        <v/>
      </c>
      <c r="H4171" s="35">
        <v/>
      </c>
      <c r="I4171" s="36">
        <f/>
        <v/>
      </c>
      <c r="J4171" s="32">
        <v/>
      </c>
      <c r="K4171" s="32">
        <f/>
        <v/>
      </c>
      <c r="L4171" s="32" t="s">
        <v/>
      </c>
      <c r="M4171" s="32" t="s">
        <v/>
      </c>
      <c r="N4171" s="32" t="s">
        <v>24128</v>
      </c>
      <!--$VAR_NUOVA_CELLA_PREZZI$-->
    </row>
    <row r="4172" spans="1:16" ht="10.5" customHeight="1" thickTop="1" thickBot="1">
      <c r="B4172" s="32" t="s">
        <v/>
      </c>
      <c r="C4172" s="23" t="s">
        <v/>
      </c>
      <c r="D4172" s="32" t="s">
        <v>24129</v>
      </c>
      <c r="E4172" s="32">
        <v/>
      </c>
      <c r="F4172" s="33">
        <v/>
      </c>
      <c r="G4172" s="34">
        <v/>
      </c>
      <c r="H4172" s="35">
        <v/>
      </c>
      <c r="I4172" s="36">
        <f>ROUND(SUM(I4156:I4171),2)</f>
        <v>16.59</v>
      </c>
      <c r="J4172" s="32">
        <v>90.88</v>
      </c>
      <c r="K4172" s="32">
        <f>ROUND(PRODUCT(I4172:J4172),2)</f>
        <v>1507.70</v>
      </c>
      <c r="L4172" s="32" t="s">
        <v/>
      </c>
      <c r="M4172" s="32" t="s">
        <v/>
      </c>
      <c r="N4172" s="32" t="s">
        <v/>
      </c>
      <!--$VAR_NUOVA_CELLA_PREZZI$-->
    </row>
    <row r="4173" spans="1:16" ht="10.5" customHeight="1" thickTop="1" thickBot="1">
      <c r="B4173" s="32" t="s">
        <v/>
      </c>
      <c r="C4173" s="23" t="s">
        <v/>
      </c>
      <c r="D4173" s="32" t="s">
        <v>24135</v>
      </c>
      <c r="E4173" s="32">
        <v/>
      </c>
      <c r="F4173" s="33">
        <v/>
      </c>
      <c r="G4173" s="34">
        <v/>
      </c>
      <c r="H4173" s="35">
        <v/>
      </c>
      <c r="I4173" s="36">
        <f/>
        <v/>
      </c>
      <c r="J4173" s="32">
        <v/>
      </c>
      <c r="K4173" s="32">
        <f/>
        <v/>
      </c>
      <c r="L4173" s="32" t="s">
        <v/>
      </c>
      <c r="M4173" s="32" t="s">
        <v/>
      </c>
      <c r="N4173" s="32" t="s">
        <v/>
      </c>
      <!--$VAR_NUOVA_CELLA_PREZZI$-->
    </row>
    <row r="4174" spans="1:16" ht="168.5" customHeight="1" thickTop="1" thickBot="1">
      <c r="B4174" s="32" t="s">
        <v>24136</v>
      </c>
      <c r="C4174" s="23" t="s">
        <v>24137</v>
      </c>
      <c r="D4174" s="62" t="s">
        <v>24138</v>
      </c>
      <c r="E4174" s="32">
        <v/>
      </c>
      <c r="F4174" s="33">
        <v/>
      </c>
      <c r="G4174" s="34">
        <v/>
      </c>
      <c r="H4174" s="35">
        <v/>
      </c>
      <c r="I4174" s="36">
        <f/>
        <v/>
      </c>
      <c r="J4174" s="32">
        <v/>
      </c>
      <c r="K4174" s="32">
        <f/>
        <v/>
      </c>
      <c r="L4174" s="32" t="s">
        <v/>
      </c>
      <c r="M4174" s="32" t="s">
        <v/>
      </c>
      <c r="N4174" s="32" t="s">
        <v/>
      </c>
      <!--$VAR_NUOVA_CELLA_PREZZI$-->
    </row>
    <row r="4175" spans="1:16" ht="10.5" customHeight="1" thickTop="1" thickBot="1">
      <c r="B4175" s="32" t="s">
        <v/>
      </c>
      <c r="C4175" s="23" t="s">
        <v/>
      </c>
      <c r="D4175" s="23" t="s">
        <v>24139</v>
      </c>
      <c r="E4175" s="32">
        <v/>
      </c>
      <c r="F4175" s="33">
        <v/>
      </c>
      <c r="G4175" s="34">
        <v/>
      </c>
      <c r="H4175" s="35">
        <v/>
      </c>
      <c r="I4175" s="36">
        <f/>
        <v/>
      </c>
      <c r="J4175" s="32">
        <v/>
      </c>
      <c r="K4175" s="32">
        <f/>
        <v/>
      </c>
      <c r="L4175" s="32" t="s">
        <v/>
      </c>
      <c r="M4175" s="32" t="s">
        <v/>
      </c>
      <c r="N4175" s="32" t="s">
        <v/>
      </c>
      <!--$VAR_NUOVA_CELLA_PREZZI$-->
    </row>
    <row r="4176" spans="1:16" ht="10.5" customHeight="1" thickTop="1" thickBot="1">
      <c r="B4176" s="32" t="s">
        <v/>
      </c>
      <c r="C4176" s="23" t="s">
        <v/>
      </c>
      <c r="D4176" s="23" t="s">
        <v>24140</v>
      </c>
      <c r="E4176" s="32">
        <v/>
      </c>
      <c r="F4176" s="33">
        <v/>
      </c>
      <c r="G4176" s="34">
        <v/>
      </c>
      <c r="H4176" s="35">
        <v>0</v>
      </c>
      <c r="I4176" s="36">
        <f>ROUND(PRODUCT(E4176:H4176),2)</f>
        <v>0.00</v>
      </c>
      <c r="J4176" s="32">
        <v/>
      </c>
      <c r="K4176" s="32">
        <f/>
        <v/>
      </c>
      <c r="L4176" s="32" t="s">
        <v/>
      </c>
      <c r="M4176" s="32" t="s">
        <v/>
      </c>
      <c r="N4176" s="32" t="s">
        <v/>
      </c>
      <!--$VAR_NUOVA_CELLA_PREZZI$-->
    </row>
    <row r="4177" spans="1:16" ht="10.5" customHeight="1" thickTop="1" thickBot="1">
      <c r="B4177" s="32" t="s">
        <v/>
      </c>
      <c r="C4177" s="23" t="s">
        <v/>
      </c>
      <c r="D4177" s="23" t="s">
        <v>24147</v>
      </c>
      <c r="E4177" s="32">
        <v/>
      </c>
      <c r="F4177" s="33">
        <v/>
      </c>
      <c r="G4177" s="34">
        <v/>
      </c>
      <c r="H4177" s="35">
        <v>0</v>
      </c>
      <c r="I4177" s="36">
        <f>ROUND(PRODUCT(E4177:H4177),2)</f>
        <v>0.00</v>
      </c>
      <c r="J4177" s="32">
        <v/>
      </c>
      <c r="K4177" s="32">
        <f/>
        <v/>
      </c>
      <c r="L4177" s="32" t="s">
        <v/>
      </c>
      <c r="M4177" s="32" t="s">
        <v/>
      </c>
      <c r="N4177" s="32" t="s">
        <v/>
      </c>
      <!--$VAR_NUOVA_CELLA_PREZZI$-->
    </row>
    <row r="4178" spans="1:16" ht="10.5" customHeight="1" thickTop="1" thickBot="1">
      <c r="B4178" s="32" t="s">
        <v/>
      </c>
      <c r="C4178" s="23" t="s">
        <v/>
      </c>
      <c r="D4178" s="23" t="s">
        <v>24154</v>
      </c>
      <c r="E4178" s="32">
        <v/>
      </c>
      <c r="F4178" s="33">
        <v>3.55</v>
      </c>
      <c r="G4178" s="34">
        <v>3.660</v>
      </c>
      <c r="H4178" s="35">
        <v/>
      </c>
      <c r="I4178" s="36">
        <f>ROUND(PRODUCT(E4178:H4178),2)</f>
        <v>12.99</v>
      </c>
      <c r="J4178" s="32">
        <v/>
      </c>
      <c r="K4178" s="32">
        <f/>
        <v/>
      </c>
      <c r="L4178" s="32" t="s">
        <v/>
      </c>
      <c r="M4178" s="32" t="s">
        <v/>
      </c>
      <c r="N4178" s="32" t="s">
        <v/>
      </c>
      <!--$VAR_NUOVA_CELLA_PREZZI$-->
    </row>
    <row r="4179" spans="1:16" ht="10.5" customHeight="1" thickTop="1" thickBot="1">
      <c r="B4179" s="32" t="s">
        <v/>
      </c>
      <c r="C4179" s="23" t="s">
        <v/>
      </c>
      <c r="D4179" s="32" t="s">
        <v/>
      </c>
      <c r="E4179" s="32">
        <v/>
      </c>
      <c r="F4179" s="33">
        <v/>
      </c>
      <c r="G4179" s="34">
        <v/>
      </c>
      <c r="H4179" s="35">
        <v/>
      </c>
      <c r="I4179" s="36">
        <f/>
        <v/>
      </c>
      <c r="J4179" s="32">
        <v/>
      </c>
      <c r="K4179" s="32">
        <f/>
        <v/>
      </c>
      <c r="L4179" s="32" t="s">
        <v/>
      </c>
      <c r="M4179" s="32" t="s">
        <v/>
      </c>
      <c r="N4179" s="32" t="s">
        <v>24161</v>
      </c>
      <!--$VAR_NUOVA_CELLA_PREZZI$-->
    </row>
    <row r="4180" spans="1:16" ht="10.5" customHeight="1" thickTop="1" thickBot="1">
      <c r="B4180" s="32" t="s">
        <v/>
      </c>
      <c r="C4180" s="23" t="s">
        <v/>
      </c>
      <c r="D4180" s="32" t="s">
        <v>24162</v>
      </c>
      <c r="E4180" s="32">
        <v/>
      </c>
      <c r="F4180" s="33">
        <v/>
      </c>
      <c r="G4180" s="34">
        <v/>
      </c>
      <c r="H4180" s="35">
        <v/>
      </c>
      <c r="I4180" s="36">
        <f>ROUND(SUM(I4175:I4179),2)</f>
        <v>12.99</v>
      </c>
      <c r="J4180" s="32">
        <v>195.24</v>
      </c>
      <c r="K4180" s="32">
        <f>ROUND(PRODUCT(I4180:J4180),2)</f>
        <v>2536.17</v>
      </c>
      <c r="L4180" s="32" t="s">
        <v/>
      </c>
      <c r="M4180" s="32" t="s">
        <v/>
      </c>
      <c r="N4180" s="32" t="s">
        <v/>
      </c>
      <!--$VAR_NUOVA_CELLA_PREZZI$-->
    </row>
    <row r="4181" spans="1:16" ht="10.5" customHeight="1" thickTop="1" thickBot="1">
      <c r="B4181" s="32" t="s">
        <v/>
      </c>
      <c r="C4181" s="23" t="s">
        <v/>
      </c>
      <c r="D4181" s="32" t="s">
        <v>24168</v>
      </c>
      <c r="E4181" s="32">
        <v/>
      </c>
      <c r="F4181" s="33">
        <v/>
      </c>
      <c r="G4181" s="34">
        <v/>
      </c>
      <c r="H4181" s="35">
        <v/>
      </c>
      <c r="I4181" s="36">
        <f/>
        <v/>
      </c>
      <c r="J4181" s="32">
        <v/>
      </c>
      <c r="K4181" s="32">
        <f/>
        <v/>
      </c>
      <c r="L4181" s="32" t="s">
        <v/>
      </c>
      <c r="M4181" s="32" t="s">
        <v/>
      </c>
      <c r="N4181" s="32" t="s">
        <v/>
      </c>
      <!--$VAR_NUOVA_CELLA_PREZZI$-->
    </row>
    <row r="4182" spans="1:16" ht="98.1666666666667" customHeight="1" thickTop="1" thickBot="1">
      <c r="B4182" s="32" t="s">
        <v>24169</v>
      </c>
      <c r="C4182" s="23" t="s">
        <v>24170</v>
      </c>
      <c r="D4182" s="62" t="s">
        <v>24171</v>
      </c>
      <c r="E4182" s="32">
        <v/>
      </c>
      <c r="F4182" s="33">
        <v/>
      </c>
      <c r="G4182" s="34">
        <v/>
      </c>
      <c r="H4182" s="35">
        <v/>
      </c>
      <c r="I4182" s="36">
        <f/>
        <v/>
      </c>
      <c r="J4182" s="32">
        <v/>
      </c>
      <c r="K4182" s="32">
        <f/>
        <v/>
      </c>
      <c r="L4182" s="32" t="s">
        <v/>
      </c>
      <c r="M4182" s="32" t="s">
        <v/>
      </c>
      <c r="N4182" s="32" t="s">
        <v/>
      </c>
      <!--$VAR_NUOVA_CELLA_PREZZI$-->
    </row>
    <row r="4183" spans="1:16" ht="10.5" customHeight="1" thickTop="1" thickBot="1">
      <c r="B4183" s="32" t="s">
        <v/>
      </c>
      <c r="C4183" s="23" t="s">
        <v/>
      </c>
      <c r="D4183" s="23" t="s">
        <v>24172</v>
      </c>
      <c r="E4183" s="32">
        <v/>
      </c>
      <c r="F4183" s="33">
        <v/>
      </c>
      <c r="G4183" s="34">
        <v/>
      </c>
      <c r="H4183" s="35">
        <v/>
      </c>
      <c r="I4183" s="36">
        <f/>
        <v/>
      </c>
      <c r="J4183" s="32">
        <v/>
      </c>
      <c r="K4183" s="32">
        <f/>
        <v/>
      </c>
      <c r="L4183" s="32" t="s">
        <v/>
      </c>
      <c r="M4183" s="32" t="s">
        <v/>
      </c>
      <c r="N4183" s="32" t="s">
        <v/>
      </c>
      <!--$VAR_NUOVA_CELLA_PREZZI$-->
    </row>
    <row r="4184" spans="1:16" ht="10.5" customHeight="1" thickTop="1" thickBot="1">
      <c r="B4184" s="32" t="s">
        <v/>
      </c>
      <c r="C4184" s="23" t="s">
        <v/>
      </c>
      <c r="D4184" s="23" t="s">
        <v>24173</v>
      </c>
      <c r="E4184" s="32">
        <v/>
      </c>
      <c r="F4184" s="33">
        <v/>
      </c>
      <c r="G4184" s="34">
        <v/>
      </c>
      <c r="H4184" s="35">
        <v>0</v>
      </c>
      <c r="I4184" s="36">
        <f>ROUND(PRODUCT(E4184:H4184),2)</f>
        <v>0.00</v>
      </c>
      <c r="J4184" s="32">
        <v/>
      </c>
      <c r="K4184" s="32">
        <f/>
        <v/>
      </c>
      <c r="L4184" s="32" t="s">
        <v/>
      </c>
      <c r="M4184" s="32" t="s">
        <v/>
      </c>
      <c r="N4184" s="32" t="s">
        <v/>
      </c>
      <!--$VAR_NUOVA_CELLA_PREZZI$-->
    </row>
    <row r="4185" spans="1:16" ht="10.5" customHeight="1" thickTop="1" thickBot="1">
      <c r="B4185" s="32" t="s">
        <v/>
      </c>
      <c r="C4185" s="23" t="s">
        <v/>
      </c>
      <c r="D4185" s="23" t="s">
        <v>24180</v>
      </c>
      <c r="E4185" s="32">
        <v/>
      </c>
      <c r="F4185" s="33">
        <v/>
      </c>
      <c r="G4185" s="34">
        <v/>
      </c>
      <c r="H4185" s="35">
        <v>0</v>
      </c>
      <c r="I4185" s="36">
        <f>ROUND(PRODUCT(E4185:H4185),2)</f>
        <v>0.00</v>
      </c>
      <c r="J4185" s="32">
        <v/>
      </c>
      <c r="K4185" s="32">
        <f/>
        <v/>
      </c>
      <c r="L4185" s="32" t="s">
        <v/>
      </c>
      <c r="M4185" s="32" t="s">
        <v/>
      </c>
      <c r="N4185" s="32" t="s">
        <v/>
      </c>
      <!--$VAR_NUOVA_CELLA_PREZZI$-->
    </row>
    <row r="4186" spans="1:16" ht="10.5" customHeight="1" thickTop="1" thickBot="1">
      <c r="B4186" s="32" t="s">
        <v/>
      </c>
      <c r="C4186" s="23" t="s">
        <v/>
      </c>
      <c r="D4186" s="23" t="s">
        <v>24187</v>
      </c>
      <c r="E4186" s="32">
        <v>84.00</v>
      </c>
      <c r="F4186" s="33">
        <v/>
      </c>
      <c r="G4186" s="34">
        <v/>
      </c>
      <c r="H4186" s="35">
        <v/>
      </c>
      <c r="I4186" s="36">
        <f>ROUND(PRODUCT(E4186:H4186),2)</f>
        <v>84.00</v>
      </c>
      <c r="J4186" s="32">
        <v/>
      </c>
      <c r="K4186" s="32">
        <f/>
        <v/>
      </c>
      <c r="L4186" s="32" t="s">
        <v/>
      </c>
      <c r="M4186" s="32" t="s">
        <v/>
      </c>
      <c r="N4186" s="32" t="s">
        <v/>
      </c>
      <!--$VAR_NUOVA_CELLA_PREZZI$-->
    </row>
    <row r="4187" spans="1:16" ht="10.5" customHeight="1" thickTop="1" thickBot="1">
      <c r="B4187" s="32" t="s">
        <v/>
      </c>
      <c r="C4187" s="23" t="s">
        <v/>
      </c>
      <c r="D4187" s="32" t="s">
        <v/>
      </c>
      <c r="E4187" s="32">
        <v/>
      </c>
      <c r="F4187" s="33">
        <v/>
      </c>
      <c r="G4187" s="34">
        <v/>
      </c>
      <c r="H4187" s="35">
        <v/>
      </c>
      <c r="I4187" s="36">
        <f/>
        <v/>
      </c>
      <c r="J4187" s="32">
        <v/>
      </c>
      <c r="K4187" s="32">
        <f/>
        <v/>
      </c>
      <c r="L4187" s="32" t="s">
        <v/>
      </c>
      <c r="M4187" s="32" t="s">
        <v/>
      </c>
      <c r="N4187" s="32" t="s">
        <v>24194</v>
      </c>
      <!--$VAR_NUOVA_CELLA_PREZZI$-->
    </row>
    <row r="4188" spans="1:16" ht="10.5" customHeight="1" thickTop="1" thickBot="1">
      <c r="B4188" s="32" t="s">
        <v/>
      </c>
      <c r="C4188" s="23" t="s">
        <v/>
      </c>
      <c r="D4188" s="32" t="s">
        <v>24195</v>
      </c>
      <c r="E4188" s="32">
        <v/>
      </c>
      <c r="F4188" s="33">
        <v/>
      </c>
      <c r="G4188" s="34">
        <v/>
      </c>
      <c r="H4188" s="35">
        <v/>
      </c>
      <c r="I4188" s="36">
        <f>ROUND(SUM(I4183:I4187),2)</f>
        <v>84.00</v>
      </c>
      <c r="J4188" s="32">
        <v>38.44</v>
      </c>
      <c r="K4188" s="32">
        <f>ROUND(PRODUCT(I4188:J4188),2)</f>
        <v>3228.96</v>
      </c>
      <c r="L4188" s="32" t="s">
        <v/>
      </c>
      <c r="M4188" s="32" t="s">
        <v/>
      </c>
      <c r="N4188" s="32" t="s">
        <v/>
      </c>
      <!--$VAR_NUOVA_CELLA_PREZZI$-->
    </row>
    <row r="4189" spans="1:16" ht="10.5" customHeight="1" thickTop="1" thickBot="1">
      <c r="B4189" s="32" t="s">
        <v/>
      </c>
      <c r="C4189" s="23" t="s">
        <v/>
      </c>
      <c r="D4189" s="32" t="s">
        <v>24201</v>
      </c>
      <c r="E4189" s="32">
        <v/>
      </c>
      <c r="F4189" s="33">
        <v/>
      </c>
      <c r="G4189" s="34">
        <v/>
      </c>
      <c r="H4189" s="35">
        <v/>
      </c>
      <c r="I4189" s="36">
        <f/>
        <v/>
      </c>
      <c r="J4189" s="32">
        <v/>
      </c>
      <c r="K4189" s="32">
        <f/>
        <v/>
      </c>
      <c r="L4189" s="32" t="s">
        <v/>
      </c>
      <c r="M4189" s="32" t="s">
        <v/>
      </c>
      <c r="N4189" s="32" t="s">
        <v/>
      </c>
      <!--$VAR_NUOVA_CELLA_PREZZI$-->
    </row>
    <row r="4190" spans="1:16" ht="98.1666666666667" customHeight="1" thickTop="1" thickBot="1">
      <c r="B4190" s="32" t="s">
        <v>24202</v>
      </c>
      <c r="C4190" s="23" t="s">
        <v>24203</v>
      </c>
      <c r="D4190" s="62" t="s">
        <v>24204</v>
      </c>
      <c r="E4190" s="32">
        <v/>
      </c>
      <c r="F4190" s="33">
        <v/>
      </c>
      <c r="G4190" s="34">
        <v/>
      </c>
      <c r="H4190" s="35">
        <v/>
      </c>
      <c r="I4190" s="36">
        <f/>
        <v/>
      </c>
      <c r="J4190" s="32">
        <v/>
      </c>
      <c r="K4190" s="32">
        <f/>
        <v/>
      </c>
      <c r="L4190" s="32" t="s">
        <v/>
      </c>
      <c r="M4190" s="32" t="s">
        <v/>
      </c>
      <c r="N4190" s="32" t="s">
        <v/>
      </c>
      <!--$VAR_NUOVA_CELLA_PREZZI$-->
    </row>
    <row r="4191" spans="1:16" ht="10.5" customHeight="1" thickTop="1" thickBot="1">
      <c r="B4191" s="32" t="s">
        <v/>
      </c>
      <c r="C4191" s="23" t="s">
        <v/>
      </c>
      <c r="D4191" s="23" t="s">
        <v>24205</v>
      </c>
      <c r="E4191" s="32">
        <v/>
      </c>
      <c r="F4191" s="33">
        <v/>
      </c>
      <c r="G4191" s="34">
        <v/>
      </c>
      <c r="H4191" s="35">
        <v/>
      </c>
      <c r="I4191" s="36">
        <f/>
        <v/>
      </c>
      <c r="J4191" s="32">
        <v/>
      </c>
      <c r="K4191" s="32">
        <f/>
        <v/>
      </c>
      <c r="L4191" s="32" t="s">
        <v/>
      </c>
      <c r="M4191" s="32" t="s">
        <v/>
      </c>
      <c r="N4191" s="32" t="s">
        <v/>
      </c>
      <!--$VAR_NUOVA_CELLA_PREZZI$-->
    </row>
    <row r="4192" spans="1:16" ht="10.5" customHeight="1" thickTop="1" thickBot="1">
      <c r="B4192" s="32" t="s">
        <v/>
      </c>
      <c r="C4192" s="23" t="s">
        <v/>
      </c>
      <c r="D4192" s="23" t="s">
        <v>24206</v>
      </c>
      <c r="E4192" s="32">
        <v/>
      </c>
      <c r="F4192" s="33">
        <v/>
      </c>
      <c r="G4192" s="34">
        <v/>
      </c>
      <c r="H4192" s="35">
        <v>0</v>
      </c>
      <c r="I4192" s="36">
        <f>ROUND(PRODUCT(E4192:H4192),2)</f>
        <v>0.00</v>
      </c>
      <c r="J4192" s="32">
        <v/>
      </c>
      <c r="K4192" s="32">
        <f/>
        <v/>
      </c>
      <c r="L4192" s="32" t="s">
        <v/>
      </c>
      <c r="M4192" s="32" t="s">
        <v/>
      </c>
      <c r="N4192" s="32" t="s">
        <v/>
      </c>
      <!--$VAR_NUOVA_CELLA_PREZZI$-->
    </row>
    <row r="4193" spans="1:16" ht="10.5" customHeight="1" thickTop="1" thickBot="1">
      <c r="B4193" s="32" t="s">
        <v/>
      </c>
      <c r="C4193" s="23" t="s">
        <v/>
      </c>
      <c r="D4193" s="23" t="s">
        <v>24213</v>
      </c>
      <c r="E4193" s="32">
        <v/>
      </c>
      <c r="F4193" s="33">
        <v/>
      </c>
      <c r="G4193" s="34">
        <v/>
      </c>
      <c r="H4193" s="35">
        <v>0</v>
      </c>
      <c r="I4193" s="36">
        <f>ROUND(PRODUCT(E4193:H4193),2)</f>
        <v>0.00</v>
      </c>
      <c r="J4193" s="32">
        <v/>
      </c>
      <c r="K4193" s="32">
        <f/>
        <v/>
      </c>
      <c r="L4193" s="32" t="s">
        <v/>
      </c>
      <c r="M4193" s="32" t="s">
        <v/>
      </c>
      <c r="N4193" s="32" t="s">
        <v/>
      </c>
      <!--$VAR_NUOVA_CELLA_PREZZI$-->
    </row>
    <row r="4194" spans="1:16" ht="10.5" customHeight="1" thickTop="1" thickBot="1">
      <c r="B4194" s="32" t="s">
        <v/>
      </c>
      <c r="C4194" s="23" t="s">
        <v/>
      </c>
      <c r="D4194" s="23" t="s">
        <v>24220</v>
      </c>
      <c r="E4194" s="32">
        <v>890.00</v>
      </c>
      <c r="F4194" s="33">
        <v/>
      </c>
      <c r="G4194" s="34">
        <v/>
      </c>
      <c r="H4194" s="35">
        <v/>
      </c>
      <c r="I4194" s="36">
        <f>ROUND(PRODUCT(E4194:H4194),2)</f>
        <v>890.00</v>
      </c>
      <c r="J4194" s="32">
        <v/>
      </c>
      <c r="K4194" s="32">
        <f/>
        <v/>
      </c>
      <c r="L4194" s="32" t="s">
        <v/>
      </c>
      <c r="M4194" s="32" t="s">
        <v/>
      </c>
      <c r="N4194" s="32" t="s">
        <v/>
      </c>
      <!--$VAR_NUOVA_CELLA_PREZZI$-->
    </row>
    <row r="4195" spans="1:16" ht="10.5" customHeight="1" thickTop="1" thickBot="1">
      <c r="B4195" s="32" t="s">
        <v/>
      </c>
      <c r="C4195" s="23" t="s">
        <v/>
      </c>
      <c r="D4195" s="32" t="s">
        <v/>
      </c>
      <c r="E4195" s="32">
        <v/>
      </c>
      <c r="F4195" s="33">
        <v/>
      </c>
      <c r="G4195" s="34">
        <v/>
      </c>
      <c r="H4195" s="35">
        <v/>
      </c>
      <c r="I4195" s="36">
        <f/>
        <v/>
      </c>
      <c r="J4195" s="32">
        <v/>
      </c>
      <c r="K4195" s="32">
        <f/>
        <v/>
      </c>
      <c r="L4195" s="32" t="s">
        <v/>
      </c>
      <c r="M4195" s="32" t="s">
        <v/>
      </c>
      <c r="N4195" s="32" t="s">
        <v>24227</v>
      </c>
      <!--$VAR_NUOVA_CELLA_PREZZI$-->
    </row>
    <row r="4196" spans="1:16" ht="10.5" customHeight="1" thickTop="1" thickBot="1">
      <c r="B4196" s="32" t="s">
        <v/>
      </c>
      <c r="C4196" s="23" t="s">
        <v/>
      </c>
      <c r="D4196" s="32" t="s">
        <v>24228</v>
      </c>
      <c r="E4196" s="32">
        <v/>
      </c>
      <c r="F4196" s="33">
        <v/>
      </c>
      <c r="G4196" s="34">
        <v/>
      </c>
      <c r="H4196" s="35">
        <v/>
      </c>
      <c r="I4196" s="36">
        <f>ROUND(SUM(I4191:I4195),2)</f>
        <v>890.00</v>
      </c>
      <c r="J4196" s="32">
        <v>38.44</v>
      </c>
      <c r="K4196" s="32">
        <f>ROUND(PRODUCT(I4196:J4196),2)</f>
        <v>34211.60</v>
      </c>
      <c r="L4196" s="32" t="s">
        <v/>
      </c>
      <c r="M4196" s="32" t="s">
        <v/>
      </c>
      <c r="N4196" s="32" t="s">
        <v/>
      </c>
      <!--$VAR_NUOVA_CELLA_PREZZI$-->
    </row>
    <row r="4197" spans="1:16" ht="10.5" customHeight="1" thickTop="1" thickBot="1">
      <c r="B4197" s="32" t="s">
        <v/>
      </c>
      <c r="C4197" s="23" t="s">
        <v/>
      </c>
      <c r="D4197" s="32" t="s">
        <v>24234</v>
      </c>
      <c r="E4197" s="32">
        <v/>
      </c>
      <c r="F4197" s="33">
        <v/>
      </c>
      <c r="G4197" s="34">
        <v/>
      </c>
      <c r="H4197" s="35">
        <v/>
      </c>
      <c r="I4197" s="36">
        <f/>
        <v/>
      </c>
      <c r="J4197" s="32">
        <v/>
      </c>
      <c r="K4197" s="32">
        <f/>
        <v/>
      </c>
      <c r="L4197" s="32" t="s">
        <v/>
      </c>
      <c r="M4197" s="32" t="s">
        <v/>
      </c>
      <c r="N4197" s="32" t="s">
        <v/>
      </c>
      <!--$VAR_NUOVA_CELLA_PREZZI$-->
    </row>
    <row r="4198" spans="1:16" ht="36.8333333333333" customHeight="1" thickTop="1" thickBot="1">
      <c r="B4198" s="32" t="s">
        <v>24235</v>
      </c>
      <c r="C4198" s="23" t="s">
        <v>24236</v>
      </c>
      <c r="D4198" s="62" t="s">
        <v>24237</v>
      </c>
      <c r="E4198" s="32">
        <v/>
      </c>
      <c r="F4198" s="33">
        <v/>
      </c>
      <c r="G4198" s="34">
        <v/>
      </c>
      <c r="H4198" s="35">
        <v/>
      </c>
      <c r="I4198" s="36">
        <f/>
        <v/>
      </c>
      <c r="J4198" s="32">
        <v/>
      </c>
      <c r="K4198" s="32">
        <f/>
        <v/>
      </c>
      <c r="L4198" s="32" t="s">
        <v/>
      </c>
      <c r="M4198" s="32" t="s">
        <v/>
      </c>
      <c r="N4198" s="32" t="s">
        <v/>
      </c>
      <!--$VAR_NUOVA_CELLA_PREZZI$-->
    </row>
    <row r="4199" spans="1:16" ht="10.5" customHeight="1" thickTop="1" thickBot="1">
      <c r="B4199" s="32" t="s">
        <v/>
      </c>
      <c r="C4199" s="23" t="s">
        <v/>
      </c>
      <c r="D4199" s="23" t="s">
        <v>24238</v>
      </c>
      <c r="E4199" s="32">
        <v/>
      </c>
      <c r="F4199" s="33">
        <v/>
      </c>
      <c r="G4199" s="34">
        <v/>
      </c>
      <c r="H4199" s="35">
        <v/>
      </c>
      <c r="I4199" s="36">
        <f/>
        <v/>
      </c>
      <c r="J4199" s="32">
        <v/>
      </c>
      <c r="K4199" s="32">
        <f/>
        <v/>
      </c>
      <c r="L4199" s="32" t="s">
        <v/>
      </c>
      <c r="M4199" s="32" t="s">
        <v/>
      </c>
      <c r="N4199" s="32" t="s">
        <v/>
      </c>
      <!--$VAR_NUOVA_CELLA_PREZZI$-->
    </row>
    <row r="4200" spans="1:16" ht="10.5" customHeight="1" thickTop="1" thickBot="1">
      <c r="B4200" s="32" t="s">
        <v/>
      </c>
      <c r="C4200" s="23" t="s">
        <v/>
      </c>
      <c r="D4200" s="23" t="s">
        <v>24239</v>
      </c>
      <c r="E4200" s="32">
        <v/>
      </c>
      <c r="F4200" s="33">
        <v>72.00</v>
      </c>
      <c r="G4200" s="34">
        <v/>
      </c>
      <c r="H4200" s="35">
        <v/>
      </c>
      <c r="I4200" s="36">
        <f>ROUND(PRODUCT(E4200:H4200),2)</f>
        <v>72.00</v>
      </c>
      <c r="J4200" s="32">
        <v/>
      </c>
      <c r="K4200" s="32">
        <f/>
        <v/>
      </c>
      <c r="L4200" s="32" t="s">
        <v/>
      </c>
      <c r="M4200" s="32" t="s">
        <v/>
      </c>
      <c r="N4200" s="32" t="s">
        <v/>
      </c>
      <!--$VAR_NUOVA_CELLA_PREZZI$-->
    </row>
    <row r="4201" spans="1:16" ht="10.5" customHeight="1" thickTop="1" thickBot="1">
      <c r="B4201" s="32" t="s">
        <v/>
      </c>
      <c r="C4201" s="23" t="s">
        <v/>
      </c>
      <c r="D4201" s="32" t="s">
        <v/>
      </c>
      <c r="E4201" s="32">
        <v/>
      </c>
      <c r="F4201" s="33">
        <v/>
      </c>
      <c r="G4201" s="34">
        <v/>
      </c>
      <c r="H4201" s="35">
        <v/>
      </c>
      <c r="I4201" s="36">
        <f/>
        <v/>
      </c>
      <c r="J4201" s="32">
        <v/>
      </c>
      <c r="K4201" s="32">
        <f/>
        <v/>
      </c>
      <c r="L4201" s="32" t="s">
        <v/>
      </c>
      <c r="M4201" s="32" t="s">
        <v/>
      </c>
      <c r="N4201" s="32" t="s">
        <v>24246</v>
      </c>
      <!--$VAR_NUOVA_CELLA_PREZZI$-->
    </row>
    <row r="4202" spans="1:16" ht="10.5" customHeight="1" thickTop="1" thickBot="1">
      <c r="B4202" s="32" t="s">
        <v/>
      </c>
      <c r="C4202" s="23" t="s">
        <v/>
      </c>
      <c r="D4202" s="32" t="s">
        <v>24247</v>
      </c>
      <c r="E4202" s="32">
        <v/>
      </c>
      <c r="F4202" s="33">
        <v/>
      </c>
      <c r="G4202" s="34">
        <v/>
      </c>
      <c r="H4202" s="35">
        <v/>
      </c>
      <c r="I4202" s="36">
        <f>ROUND(SUM(I4199:I4201),2)</f>
        <v>72.00</v>
      </c>
      <c r="J4202" s="32">
        <v>26.91</v>
      </c>
      <c r="K4202" s="32">
        <f>ROUND(PRODUCT(I4202:J4202),2)</f>
        <v>1937.52</v>
      </c>
      <c r="L4202" s="32" t="s">
        <v/>
      </c>
      <c r="M4202" s="32" t="s">
        <v/>
      </c>
      <c r="N4202" s="32" t="s">
        <v/>
      </c>
      <!--$VAR_NUOVA_CELLA_PREZZI$-->
    </row>
    <row r="4203" spans="1:16" ht="10.5" customHeight="1" thickTop="1" thickBot="1">
      <c r="B4203" s="32" t="s">
        <v/>
      </c>
      <c r="C4203" s="23" t="s">
        <v/>
      </c>
      <c r="D4203" s="32" t="s">
        <v>24253</v>
      </c>
      <c r="E4203" s="32">
        <v/>
      </c>
      <c r="F4203" s="33">
        <v/>
      </c>
      <c r="G4203" s="34">
        <v/>
      </c>
      <c r="H4203" s="35">
        <v/>
      </c>
      <c r="I4203" s="36">
        <f/>
        <v/>
      </c>
      <c r="J4203" s="32">
        <v/>
      </c>
      <c r="K4203" s="32">
        <f/>
        <v/>
      </c>
      <c r="L4203" s="32" t="s">
        <v/>
      </c>
      <c r="M4203" s="32" t="s">
        <v/>
      </c>
      <c r="N4203" s="32" t="s">
        <v/>
      </c>
      <!--$VAR_NUOVA_CELLA_PREZZI$-->
    </row>
    <row r="4204" spans="1:16" ht="30" customHeight="1" thickTop="1" thickBot="1">
      <c r="B4204" s="32" t="s">
        <v>24254</v>
      </c>
      <c r="C4204" s="23" t="s">
        <v>24255</v>
      </c>
      <c r="D4204" s="62" t="s">
        <v>24256</v>
      </c>
      <c r="E4204" s="32">
        <v/>
      </c>
      <c r="F4204" s="33">
        <v/>
      </c>
      <c r="G4204" s="34">
        <v/>
      </c>
      <c r="H4204" s="35">
        <v/>
      </c>
      <c r="I4204" s="36">
        <f/>
        <v/>
      </c>
      <c r="J4204" s="32">
        <v/>
      </c>
      <c r="K4204" s="32">
        <f/>
        <v/>
      </c>
      <c r="L4204" s="32" t="s">
        <v/>
      </c>
      <c r="M4204" s="32" t="s">
        <v/>
      </c>
      <c r="N4204" s="32" t="s">
        <v/>
      </c>
      <!--$VAR_NUOVA_CELLA_PREZZI$-->
    </row>
    <row r="4205" spans="1:16" ht="10.5" customHeight="1" thickTop="1" thickBot="1">
      <c r="B4205" s="32" t="s">
        <v/>
      </c>
      <c r="C4205" s="23" t="s">
        <v/>
      </c>
      <c r="D4205" s="23" t="s">
        <v>24257</v>
      </c>
      <c r="E4205" s="32">
        <v/>
      </c>
      <c r="F4205" s="33">
        <v/>
      </c>
      <c r="G4205" s="34">
        <v/>
      </c>
      <c r="H4205" s="35">
        <v/>
      </c>
      <c r="I4205" s="36">
        <f/>
        <v/>
      </c>
      <c r="J4205" s="32">
        <v/>
      </c>
      <c r="K4205" s="32">
        <f/>
        <v/>
      </c>
      <c r="L4205" s="32" t="s">
        <v/>
      </c>
      <c r="M4205" s="32" t="s">
        <v/>
      </c>
      <c r="N4205" s="32" t="s">
        <v/>
      </c>
      <!--$VAR_NUOVA_CELLA_PREZZI$-->
    </row>
    <row r="4206" spans="1:16" ht="10.5" customHeight="1" thickTop="1" thickBot="1">
      <c r="B4206" s="32" t="s">
        <v/>
      </c>
      <c r="C4206" s="23" t="s">
        <v/>
      </c>
      <c r="D4206" s="23" t="s">
        <v>24258</v>
      </c>
      <c r="E4206" s="32">
        <v/>
      </c>
      <c r="F4206" s="33">
        <v/>
      </c>
      <c r="G4206" s="34">
        <v/>
      </c>
      <c r="H4206" s="35">
        <v>0</v>
      </c>
      <c r="I4206" s="36">
        <f>ROUND(PRODUCT(E4206:H4206),2)</f>
        <v>0.00</v>
      </c>
      <c r="J4206" s="32">
        <v/>
      </c>
      <c r="K4206" s="32">
        <f/>
        <v/>
      </c>
      <c r="L4206" s="32" t="s">
        <v/>
      </c>
      <c r="M4206" s="32" t="s">
        <v/>
      </c>
      <c r="N4206" s="32" t="s">
        <v/>
      </c>
      <!--$VAR_NUOVA_CELLA_PREZZI$-->
    </row>
    <row r="4207" spans="1:16" ht="10.5" customHeight="1" thickTop="1" thickBot="1">
      <c r="B4207" s="32" t="s">
        <v/>
      </c>
      <c r="C4207" s="23" t="s">
        <v/>
      </c>
      <c r="D4207" s="23" t="s">
        <v>24265</v>
      </c>
      <c r="E4207" s="32">
        <v/>
      </c>
      <c r="F4207" s="33">
        <v/>
      </c>
      <c r="G4207" s="34">
        <v>0.500</v>
      </c>
      <c r="H4207" s="35">
        <v>0.100</v>
      </c>
      <c r="I4207" s="36">
        <f>ROUND(PRODUCT(E4207:H4207,72.00),2)</f>
        <v>3.60</v>
      </c>
      <c r="J4207" s="32">
        <v/>
      </c>
      <c r="K4207" s="32">
        <f/>
        <v/>
      </c>
      <c r="L4207" s="32" t="s">
        <v/>
      </c>
      <c r="M4207" s="32" t="s">
        <v/>
      </c>
      <c r="N4207" s="32" t="s">
        <v/>
      </c>
      <!--$VAR_NUOVA_CELLA_PREZZI$-->
    </row>
    <row r="4208" spans="1:16" ht="10.5" customHeight="1" thickTop="1" thickBot="1">
      <c r="B4208" s="32" t="s">
        <v/>
      </c>
      <c r="C4208" s="23" t="s">
        <v/>
      </c>
      <c r="D4208" s="32" t="s">
        <v/>
      </c>
      <c r="E4208" s="32">
        <v/>
      </c>
      <c r="F4208" s="33">
        <v/>
      </c>
      <c r="G4208" s="34">
        <v/>
      </c>
      <c r="H4208" s="35">
        <v/>
      </c>
      <c r="I4208" s="36">
        <f/>
        <v/>
      </c>
      <c r="J4208" s="32">
        <v/>
      </c>
      <c r="K4208" s="32">
        <f/>
        <v/>
      </c>
      <c r="L4208" s="32" t="s">
        <v/>
      </c>
      <c r="M4208" s="32" t="s">
        <v/>
      </c>
      <c r="N4208" s="32" t="s">
        <v>24272</v>
      </c>
      <!--$VAR_NUOVA_CELLA_PREZZI$-->
    </row>
    <row r="4209" spans="1:16" ht="10.5" customHeight="1" thickTop="1" thickBot="1">
      <c r="B4209" s="32" t="s">
        <v/>
      </c>
      <c r="C4209" s="23" t="s">
        <v/>
      </c>
      <c r="D4209" s="32" t="s">
        <v>24273</v>
      </c>
      <c r="E4209" s="32">
        <v/>
      </c>
      <c r="F4209" s="33">
        <v/>
      </c>
      <c r="G4209" s="34">
        <v/>
      </c>
      <c r="H4209" s="35">
        <v/>
      </c>
      <c r="I4209" s="36">
        <f>ROUND(SUM(I4205:I4208),2)</f>
        <v>3.60</v>
      </c>
      <c r="J4209" s="32">
        <v>154.94</v>
      </c>
      <c r="K4209" s="32">
        <f>ROUND(PRODUCT(I4209:J4209),2)</f>
        <v>557.78</v>
      </c>
      <c r="L4209" s="32" t="s">
        <v/>
      </c>
      <c r="M4209" s="32" t="s">
        <v/>
      </c>
      <c r="N4209" s="32" t="s">
        <v/>
      </c>
      <!--$VAR_NUOVA_CELLA_PREZZI$-->
    </row>
    <row r="4210" spans="1:16" ht="10.5" customHeight="1" thickTop="1" thickBot="1">
      <c r="B4210" s="32" t="s">
        <v/>
      </c>
      <c r="C4210" s="23" t="s">
        <v/>
      </c>
      <c r="D4210" s="32" t="s">
        <v>24279</v>
      </c>
      <c r="E4210" s="32">
        <v/>
      </c>
      <c r="F4210" s="33">
        <v/>
      </c>
      <c r="G4210" s="34">
        <v/>
      </c>
      <c r="H4210" s="35">
        <v/>
      </c>
      <c r="I4210" s="36">
        <f/>
        <v/>
      </c>
      <c r="J4210" s="32">
        <v/>
      </c>
      <c r="K4210" s="32">
        <f/>
        <v/>
      </c>
      <c r="L4210" s="32" t="s">
        <v/>
      </c>
      <c r="M4210" s="32" t="s">
        <v/>
      </c>
      <c r="N4210" s="32" t="s">
        <v/>
      </c>
      <!--$VAR_NUOVA_CELLA_PREZZI$-->
    </row>
    <row r="4211" spans="1:16" ht="63.5" customHeight="1" thickTop="1" thickBot="1">
      <c r="B4211" s="32" t="s">
        <v>24280</v>
      </c>
      <c r="C4211" s="23" t="s">
        <v>24281</v>
      </c>
      <c r="D4211" s="62" t="s">
        <v>24282</v>
      </c>
      <c r="E4211" s="32">
        <v/>
      </c>
      <c r="F4211" s="33">
        <v/>
      </c>
      <c r="G4211" s="34">
        <v/>
      </c>
      <c r="H4211" s="35">
        <v/>
      </c>
      <c r="I4211" s="36">
        <f/>
        <v/>
      </c>
      <c r="J4211" s="32">
        <v/>
      </c>
      <c r="K4211" s="32">
        <f/>
        <v/>
      </c>
      <c r="L4211" s="32" t="s">
        <v/>
      </c>
      <c r="M4211" s="32" t="s">
        <v/>
      </c>
      <c r="N4211" s="32" t="s">
        <v/>
      </c>
      <!--$VAR_NUOVA_CELLA_PREZZI$-->
    </row>
    <row r="4212" spans="1:16" ht="10.5" customHeight="1" thickTop="1" thickBot="1">
      <c r="B4212" s="32" t="s">
        <v/>
      </c>
      <c r="C4212" s="23" t="s">
        <v/>
      </c>
      <c r="D4212" s="23" t="s">
        <v>24283</v>
      </c>
      <c r="E4212" s="32">
        <v/>
      </c>
      <c r="F4212" s="33">
        <v/>
      </c>
      <c r="G4212" s="34">
        <v/>
      </c>
      <c r="H4212" s="35">
        <v/>
      </c>
      <c r="I4212" s="36">
        <f/>
        <v/>
      </c>
      <c r="J4212" s="32">
        <v/>
      </c>
      <c r="K4212" s="32">
        <f/>
        <v/>
      </c>
      <c r="L4212" s="32" t="s">
        <v/>
      </c>
      <c r="M4212" s="32" t="s">
        <v/>
      </c>
      <c r="N4212" s="32" t="s">
        <v/>
      </c>
      <!--$VAR_NUOVA_CELLA_PREZZI$-->
    </row>
    <row r="4213" spans="1:16" ht="10.5" customHeight="1" thickTop="1" thickBot="1">
      <c r="B4213" s="32" t="s">
        <v/>
      </c>
      <c r="C4213" s="23" t="s">
        <v/>
      </c>
      <c r="D4213" s="23" t="s">
        <v>24284</v>
      </c>
      <c r="E4213" s="32">
        <v/>
      </c>
      <c r="F4213" s="33">
        <v/>
      </c>
      <c r="G4213" s="34">
        <v/>
      </c>
      <c r="H4213" s="35">
        <v>0</v>
      </c>
      <c r="I4213" s="36">
        <f>ROUND(PRODUCT(E4213:H4213),2)</f>
        <v>0.00</v>
      </c>
      <c r="J4213" s="32">
        <v/>
      </c>
      <c r="K4213" s="32">
        <f/>
        <v/>
      </c>
      <c r="L4213" s="32" t="s">
        <v/>
      </c>
      <c r="M4213" s="32" t="s">
        <v/>
      </c>
      <c r="N4213" s="32" t="s">
        <v/>
      </c>
      <!--$VAR_NUOVA_CELLA_PREZZI$-->
    </row>
    <row r="4214" spans="1:16" ht="10.5" customHeight="1" thickTop="1" thickBot="1">
      <c r="B4214" s="32" t="s">
        <v/>
      </c>
      <c r="C4214" s="23" t="s">
        <v/>
      </c>
      <c r="D4214" s="23" t="s">
        <v>24291</v>
      </c>
      <c r="E4214" s="32">
        <v>3.14</v>
      </c>
      <c r="F4214" s="33">
        <v/>
      </c>
      <c r="G4214" s="34">
        <v>0.250</v>
      </c>
      <c r="H4214" s="35">
        <v/>
      </c>
      <c r="I4214" s="36">
        <f>ROUND(PRODUCT(E4214:H4214,72.00),2)</f>
        <v>56.52</v>
      </c>
      <c r="J4214" s="32">
        <v/>
      </c>
      <c r="K4214" s="32">
        <f/>
        <v/>
      </c>
      <c r="L4214" s="32" t="s">
        <v/>
      </c>
      <c r="M4214" s="32" t="s">
        <v/>
      </c>
      <c r="N4214" s="32" t="s">
        <v/>
      </c>
      <!--$VAR_NUOVA_CELLA_PREZZI$-->
    </row>
    <row r="4215" spans="1:16" ht="10.5" customHeight="1" thickTop="1" thickBot="1">
      <c r="B4215" s="32" t="s">
        <v/>
      </c>
      <c r="C4215" s="23" t="s">
        <v/>
      </c>
      <c r="D4215" s="32" t="s">
        <v/>
      </c>
      <c r="E4215" s="32">
        <v/>
      </c>
      <c r="F4215" s="33">
        <v/>
      </c>
      <c r="G4215" s="34">
        <v/>
      </c>
      <c r="H4215" s="35">
        <v/>
      </c>
      <c r="I4215" s="36">
        <f/>
        <v/>
      </c>
      <c r="J4215" s="32">
        <v/>
      </c>
      <c r="K4215" s="32">
        <f/>
        <v/>
      </c>
      <c r="L4215" s="32" t="s">
        <v/>
      </c>
      <c r="M4215" s="32" t="s">
        <v/>
      </c>
      <c r="N4215" s="32" t="s">
        <v>24298</v>
      </c>
      <!--$VAR_NUOVA_CELLA_PREZZI$-->
    </row>
    <row r="4216" spans="1:16" ht="10.5" customHeight="1" thickTop="1" thickBot="1">
      <c r="B4216" s="32" t="s">
        <v/>
      </c>
      <c r="C4216" s="23" t="s">
        <v/>
      </c>
      <c r="D4216" s="32" t="s">
        <v>24299</v>
      </c>
      <c r="E4216" s="32">
        <v/>
      </c>
      <c r="F4216" s="33">
        <v/>
      </c>
      <c r="G4216" s="34">
        <v/>
      </c>
      <c r="H4216" s="35">
        <v/>
      </c>
      <c r="I4216" s="36">
        <f>ROUND(SUM(I4212:I4215),2)</f>
        <v>56.52</v>
      </c>
      <c r="J4216" s="32">
        <v>6.22</v>
      </c>
      <c r="K4216" s="32">
        <f>ROUND(PRODUCT(I4216:J4216),2)</f>
        <v>351.55</v>
      </c>
      <c r="L4216" s="32" t="s">
        <v/>
      </c>
      <c r="M4216" s="32" t="s">
        <v/>
      </c>
      <c r="N4216" s="32" t="s">
        <v/>
      </c>
      <!--$VAR_NUOVA_CELLA_PREZZI$-->
    </row>
    <row r="4217" spans="1:16" ht="10.5" customHeight="1" thickTop="1" thickBot="1">
      <c r="B4217" s="32" t="s">
        <v/>
      </c>
      <c r="C4217" s="23" t="s">
        <v/>
      </c>
      <c r="D4217" s="32" t="s">
        <v>24305</v>
      </c>
      <c r="E4217" s="32">
        <v/>
      </c>
      <c r="F4217" s="33">
        <v/>
      </c>
      <c r="G4217" s="34">
        <v/>
      </c>
      <c r="H4217" s="35">
        <v/>
      </c>
      <c r="I4217" s="36">
        <f/>
        <v/>
      </c>
      <c r="J4217" s="32">
        <v/>
      </c>
      <c r="K4217" s="32">
        <f/>
        <v/>
      </c>
      <c r="L4217" s="32" t="s">
        <v/>
      </c>
      <c r="M4217" s="32" t="s">
        <v/>
      </c>
      <c r="N4217" s="32" t="s">
        <v/>
      </c>
      <!--$VAR_NUOVA_CELLA_PREZZI$-->
    </row>
    <row r="4218" spans="1:16" ht="32.8333333333333" customHeight="1" thickTop="1" thickBot="1">
      <c r="B4218" s="32" t="s">
        <v>24306</v>
      </c>
      <c r="C4218" s="23" t="s">
        <v>24307</v>
      </c>
      <c r="D4218" s="62" t="s">
        <v>24308</v>
      </c>
      <c r="E4218" s="32">
        <v/>
      </c>
      <c r="F4218" s="33">
        <v/>
      </c>
      <c r="G4218" s="34">
        <v/>
      </c>
      <c r="H4218" s="35">
        <v/>
      </c>
      <c r="I4218" s="36">
        <f/>
        <v/>
      </c>
      <c r="J4218" s="32">
        <v/>
      </c>
      <c r="K4218" s="32">
        <f/>
        <v/>
      </c>
      <c r="L4218" s="32" t="s">
        <v/>
      </c>
      <c r="M4218" s="32" t="s">
        <v/>
      </c>
      <c r="N4218" s="32" t="s">
        <v/>
      </c>
      <!--$VAR_NUOVA_CELLA_PREZZI$-->
    </row>
    <row r="4219" spans="1:16" ht="10.5" customHeight="1" thickTop="1" thickBot="1">
      <c r="B4219" s="32" t="s">
        <v/>
      </c>
      <c r="C4219" s="23" t="s">
        <v/>
      </c>
      <c r="D4219" s="23" t="s">
        <v>24309</v>
      </c>
      <c r="E4219" s="32">
        <v/>
      </c>
      <c r="F4219" s="33">
        <v/>
      </c>
      <c r="G4219" s="34">
        <v/>
      </c>
      <c r="H4219" s="35">
        <v/>
      </c>
      <c r="I4219" s="36">
        <f/>
        <v/>
      </c>
      <c r="J4219" s="32">
        <v/>
      </c>
      <c r="K4219" s="32">
        <f/>
        <v/>
      </c>
      <c r="L4219" s="32" t="s">
        <v/>
      </c>
      <c r="M4219" s="32" t="s">
        <v/>
      </c>
      <c r="N4219" s="32" t="s">
        <v/>
      </c>
      <!--$VAR_NUOVA_CELLA_PREZZI$-->
    </row>
    <row r="4220" spans="1:16" ht="10.5" customHeight="1" thickTop="1" thickBot="1">
      <c r="B4220" s="32" t="s">
        <v/>
      </c>
      <c r="C4220" s="23" t="s">
        <v/>
      </c>
      <c r="D4220" s="23" t="s">
        <v>24310</v>
      </c>
      <c r="E4220" s="32">
        <v/>
      </c>
      <c r="F4220" s="33">
        <v/>
      </c>
      <c r="G4220" s="34">
        <v/>
      </c>
      <c r="H4220" s="35">
        <v>0</v>
      </c>
      <c r="I4220" s="36">
        <f>ROUND(PRODUCT(E4220:H4220),2)</f>
        <v>0.00</v>
      </c>
      <c r="J4220" s="32">
        <v/>
      </c>
      <c r="K4220" s="32">
        <f/>
        <v/>
      </c>
      <c r="L4220" s="32" t="s">
        <v/>
      </c>
      <c r="M4220" s="32" t="s">
        <v/>
      </c>
      <c r="N4220" s="32" t="s">
        <v/>
      </c>
      <!--$VAR_NUOVA_CELLA_PREZZI$-->
    </row>
    <row r="4221" spans="1:16" ht="10.5" customHeight="1" thickTop="1" thickBot="1">
      <c r="B4221" s="32" t="s">
        <v/>
      </c>
      <c r="C4221" s="23" t="s">
        <v/>
      </c>
      <c r="D4221" s="23" t="s">
        <v>24317</v>
      </c>
      <c r="E4221" s="32">
        <v/>
      </c>
      <c r="F4221" s="33">
        <v>0.50</v>
      </c>
      <c r="G4221" s="34">
        <v>0.500</v>
      </c>
      <c r="H4221" s="35">
        <v/>
      </c>
      <c r="I4221" s="36">
        <f>ROUND(PRODUCT(E4221:H4221,72.00),2)</f>
        <v>18.00</v>
      </c>
      <c r="J4221" s="32">
        <v/>
      </c>
      <c r="K4221" s="32">
        <f/>
        <v/>
      </c>
      <c r="L4221" s="32" t="s">
        <v/>
      </c>
      <c r="M4221" s="32" t="s">
        <v/>
      </c>
      <c r="N4221" s="32" t="s">
        <v/>
      </c>
      <!--$VAR_NUOVA_CELLA_PREZZI$-->
    </row>
    <row r="4222" spans="1:16" ht="10.5" customHeight="1" thickTop="1" thickBot="1">
      <c r="B4222" s="32" t="s">
        <v/>
      </c>
      <c r="C4222" s="23" t="s">
        <v/>
      </c>
      <c r="D4222" s="32" t="s">
        <v/>
      </c>
      <c r="E4222" s="32">
        <v/>
      </c>
      <c r="F4222" s="33">
        <v/>
      </c>
      <c r="G4222" s="34">
        <v/>
      </c>
      <c r="H4222" s="35">
        <v/>
      </c>
      <c r="I4222" s="36">
        <f/>
        <v/>
      </c>
      <c r="J4222" s="32">
        <v/>
      </c>
      <c r="K4222" s="32">
        <f/>
        <v/>
      </c>
      <c r="L4222" s="32" t="s">
        <v/>
      </c>
      <c r="M4222" s="32" t="s">
        <v/>
      </c>
      <c r="N4222" s="32" t="s">
        <v>24324</v>
      </c>
      <!--$VAR_NUOVA_CELLA_PREZZI$-->
    </row>
    <row r="4223" spans="1:16" ht="10.5" customHeight="1" thickTop="1" thickBot="1">
      <c r="B4223" s="32" t="s">
        <v/>
      </c>
      <c r="C4223" s="23" t="s">
        <v/>
      </c>
      <c r="D4223" s="32" t="s">
        <v>24325</v>
      </c>
      <c r="E4223" s="32">
        <v/>
      </c>
      <c r="F4223" s="33">
        <v/>
      </c>
      <c r="G4223" s="34">
        <v/>
      </c>
      <c r="H4223" s="35">
        <v/>
      </c>
      <c r="I4223" s="36">
        <f>ROUND(SUM(I4219:I4222),2)</f>
        <v>18.00</v>
      </c>
      <c r="J4223" s="32">
        <v>33.73</v>
      </c>
      <c r="K4223" s="32">
        <f>ROUND(PRODUCT(I4223:J4223),2)</f>
        <v>607.14</v>
      </c>
      <c r="L4223" s="32" t="s">
        <v/>
      </c>
      <c r="M4223" s="32" t="s">
        <v/>
      </c>
      <c r="N4223" s="32" t="s">
        <v/>
      </c>
      <!--$VAR_NUOVA_CELLA_PREZZI$-->
    </row>
    <row r="4224" spans="1:16" ht="10.5" customHeight="1" thickTop="1" thickBot="1">
      <c r="B4224" s="32" t="s">
        <v/>
      </c>
      <c r="C4224" s="23" t="s">
        <v/>
      </c>
      <c r="D4224" s="32" t="s">
        <v>24331</v>
      </c>
      <c r="E4224" s="32">
        <v/>
      </c>
      <c r="F4224" s="33">
        <v/>
      </c>
      <c r="G4224" s="34">
        <v/>
      </c>
      <c r="H4224" s="35">
        <v/>
      </c>
      <c r="I4224" s="36">
        <f/>
        <v/>
      </c>
      <c r="J4224" s="32">
        <v/>
      </c>
      <c r="K4224" s="32">
        <f/>
        <v/>
      </c>
      <c r="L4224" s="32" t="s">
        <v/>
      </c>
      <c r="M4224" s="32" t="s">
        <v/>
      </c>
      <c r="N4224" s="32" t="s">
        <v/>
      </c>
      <!--$VAR_NUOVA_CELLA_PREZZI$-->
    </row>
    <row r="4225" spans="1:16" ht="39.8333333333333" customHeight="1" thickTop="1" thickBot="1">
      <c r="B4225" s="32" t="s">
        <v>24332</v>
      </c>
      <c r="C4225" s="23" t="s">
        <v>24333</v>
      </c>
      <c r="D4225" s="62" t="s">
        <v>24334</v>
      </c>
      <c r="E4225" s="32">
        <v/>
      </c>
      <c r="F4225" s="33">
        <v/>
      </c>
      <c r="G4225" s="34">
        <v/>
      </c>
      <c r="H4225" s="35">
        <v/>
      </c>
      <c r="I4225" s="36">
        <f/>
        <v/>
      </c>
      <c r="J4225" s="32">
        <v/>
      </c>
      <c r="K4225" s="32">
        <f/>
        <v/>
      </c>
      <c r="L4225" s="32" t="s">
        <v/>
      </c>
      <c r="M4225" s="32" t="s">
        <v/>
      </c>
      <c r="N4225" s="32" t="s">
        <v/>
      </c>
      <!--$VAR_NUOVA_CELLA_PREZZI$-->
    </row>
    <row r="4226" spans="1:16" ht="10.5" customHeight="1" thickTop="1" thickBot="1">
      <c r="B4226" s="32" t="s">
        <v/>
      </c>
      <c r="C4226" s="23" t="s">
        <v/>
      </c>
      <c r="D4226" s="23" t="s">
        <v>24335</v>
      </c>
      <c r="E4226" s="32">
        <v/>
      </c>
      <c r="F4226" s="33">
        <v/>
      </c>
      <c r="G4226" s="34">
        <v/>
      </c>
      <c r="H4226" s="35">
        <v/>
      </c>
      <c r="I4226" s="36">
        <f/>
        <v/>
      </c>
      <c r="J4226" s="32">
        <v/>
      </c>
      <c r="K4226" s="32">
        <f/>
        <v/>
      </c>
      <c r="L4226" s="32" t="s">
        <v/>
      </c>
      <c r="M4226" s="32" t="s">
        <v/>
      </c>
      <c r="N4226" s="32" t="s">
        <v/>
      </c>
      <!--$VAR_NUOVA_CELLA_PREZZI$-->
    </row>
    <row r="4227" spans="1:16" ht="10.5" customHeight="1" thickTop="1" thickBot="1">
      <c r="B4227" s="32" t="s">
        <v/>
      </c>
      <c r="C4227" s="23" t="s">
        <v/>
      </c>
      <c r="D4227" s="23" t="s">
        <v>24336</v>
      </c>
      <c r="E4227" s="32">
        <v/>
      </c>
      <c r="F4227" s="33">
        <v/>
      </c>
      <c r="G4227" s="34">
        <v/>
      </c>
      <c r="H4227" s="35">
        <v/>
      </c>
      <c r="I4227" s="36">
        <f>ROUND(PRODUCT(E4227:H4227,72.00),2)</f>
        <v>72.00</v>
      </c>
      <c r="J4227" s="32">
        <v/>
      </c>
      <c r="K4227" s="32">
        <f/>
        <v/>
      </c>
      <c r="L4227" s="32" t="s">
        <v/>
      </c>
      <c r="M4227" s="32" t="s">
        <v/>
      </c>
      <c r="N4227" s="32" t="s">
        <v/>
      </c>
      <!--$VAR_NUOVA_CELLA_PREZZI$-->
    </row>
    <row r="4228" spans="1:16" ht="10.5" customHeight="1" thickTop="1" thickBot="1">
      <c r="B4228" s="32" t="s">
        <v/>
      </c>
      <c r="C4228" s="23" t="s">
        <v/>
      </c>
      <c r="D4228" s="32" t="s">
        <v/>
      </c>
      <c r="E4228" s="32">
        <v/>
      </c>
      <c r="F4228" s="33">
        <v/>
      </c>
      <c r="G4228" s="34">
        <v/>
      </c>
      <c r="H4228" s="35">
        <v/>
      </c>
      <c r="I4228" s="36">
        <f/>
        <v/>
      </c>
      <c r="J4228" s="32">
        <v/>
      </c>
      <c r="K4228" s="32">
        <f/>
        <v/>
      </c>
      <c r="L4228" s="32" t="s">
        <v/>
      </c>
      <c r="M4228" s="32" t="s">
        <v/>
      </c>
      <c r="N4228" s="32" t="s">
        <v>24343</v>
      </c>
      <!--$VAR_NUOVA_CELLA_PREZZI$-->
    </row>
    <row r="4229" spans="1:16" ht="10.5" customHeight="1" thickTop="1" thickBot="1">
      <c r="B4229" s="32" t="s">
        <v/>
      </c>
      <c r="C4229" s="23" t="s">
        <v/>
      </c>
      <c r="D4229" s="32" t="s">
        <v>24344</v>
      </c>
      <c r="E4229" s="32">
        <v/>
      </c>
      <c r="F4229" s="33">
        <v/>
      </c>
      <c r="G4229" s="34">
        <v/>
      </c>
      <c r="H4229" s="35">
        <v/>
      </c>
      <c r="I4229" s="36">
        <f>ROUND(SUM(I4226:I4228),2)</f>
        <v>72.00</v>
      </c>
      <c r="J4229" s="32">
        <v>49.16</v>
      </c>
      <c r="K4229" s="32">
        <f>ROUND(PRODUCT(I4229:J4229),2)</f>
        <v>3539.52</v>
      </c>
      <c r="L4229" s="32" t="s">
        <v/>
      </c>
      <c r="M4229" s="32" t="s">
        <v/>
      </c>
      <c r="N4229" s="32" t="s">
        <v/>
      </c>
      <!--$VAR_NUOVA_CELLA_PREZZI$-->
    </row>
    <row r="4230" spans="1:16" ht="10.5" customHeight="1" thickTop="1" thickBot="1">
      <c r="B4230" s="32" t="s">
        <v/>
      </c>
      <c r="C4230" s="23" t="s">
        <v/>
      </c>
      <c r="D4230" s="32" t="s">
        <v>24350</v>
      </c>
      <c r="E4230" s="32">
        <v/>
      </c>
      <c r="F4230" s="33">
        <v/>
      </c>
      <c r="G4230" s="34">
        <v/>
      </c>
      <c r="H4230" s="35">
        <v/>
      </c>
      <c r="I4230" s="36">
        <f/>
        <v/>
      </c>
      <c r="J4230" s="32">
        <v/>
      </c>
      <c r="K4230" s="32">
        <f/>
        <v/>
      </c>
      <c r="L4230" s="32" t="s">
        <v/>
      </c>
      <c r="M4230" s="32" t="s">
        <v/>
      </c>
      <c r="N4230" s="32" t="s">
        <v/>
      </c>
      <!--$VAR_NUOVA_CELLA_PREZZI$-->
    </row>
    <row r="4231" spans="1:16" ht="209.666666666667" customHeight="1" thickTop="1" thickBot="1">
      <c r="B4231" s="32" t="s">
        <v>24351</v>
      </c>
      <c r="C4231" s="23" t="s">
        <v>24352</v>
      </c>
      <c r="D4231" s="62" t="s">
        <v>24353</v>
      </c>
      <c r="E4231" s="32">
        <v/>
      </c>
      <c r="F4231" s="33">
        <v/>
      </c>
      <c r="G4231" s="34">
        <v/>
      </c>
      <c r="H4231" s="35">
        <v/>
      </c>
      <c r="I4231" s="36">
        <f/>
        <v/>
      </c>
      <c r="J4231" s="32">
        <v/>
      </c>
      <c r="K4231" s="32">
        <f/>
        <v/>
      </c>
      <c r="L4231" s="32" t="s">
        <v/>
      </c>
      <c r="M4231" s="32" t="s">
        <v/>
      </c>
      <c r="N4231" s="32" t="s">
        <v/>
      </c>
      <!--$VAR_NUOVA_CELLA_PREZZI$-->
    </row>
    <row r="4232" spans="1:16" ht="10.5" customHeight="1" thickTop="1" thickBot="1">
      <c r="B4232" s="32" t="s">
        <v/>
      </c>
      <c r="C4232" s="23" t="s">
        <v/>
      </c>
      <c r="D4232" s="23" t="s">
        <v>24354</v>
      </c>
      <c r="E4232" s="32">
        <v/>
      </c>
      <c r="F4232" s="33">
        <v/>
      </c>
      <c r="G4232" s="34">
        <v/>
      </c>
      <c r="H4232" s="35">
        <v/>
      </c>
      <c r="I4232" s="36">
        <f/>
        <v/>
      </c>
      <c r="J4232" s="32">
        <v/>
      </c>
      <c r="K4232" s="32">
        <f/>
        <v/>
      </c>
      <c r="L4232" s="32" t="s">
        <v/>
      </c>
      <c r="M4232" s="32" t="s">
        <v/>
      </c>
      <c r="N4232" s="32" t="s">
        <v/>
      </c>
      <!--$VAR_NUOVA_CELLA_PREZZI$-->
    </row>
    <row r="4233" spans="1:16" ht="10.5" customHeight="1" thickTop="1" thickBot="1">
      <c r="B4233" s="32" t="s">
        <v/>
      </c>
      <c r="C4233" s="23" t="s">
        <v/>
      </c>
      <c r="D4233" s="23" t="s">
        <v>24355</v>
      </c>
      <c r="E4233" s="32">
        <v/>
      </c>
      <c r="F4233" s="33">
        <v/>
      </c>
      <c r="G4233" s="34">
        <v/>
      </c>
      <c r="H4233" s="35">
        <v>0</v>
      </c>
      <c r="I4233" s="36">
        <f>ROUND(PRODUCT(E4233:H4233),2)</f>
        <v>0.00</v>
      </c>
      <c r="J4233" s="32">
        <v/>
      </c>
      <c r="K4233" s="32">
        <f/>
        <v/>
      </c>
      <c r="L4233" s="32" t="s">
        <v/>
      </c>
      <c r="M4233" s="32" t="s">
        <v/>
      </c>
      <c r="N4233" s="32" t="s">
        <v/>
      </c>
      <!--$VAR_NUOVA_CELLA_PREZZI$-->
    </row>
    <row r="4234" spans="1:16" ht="10.5" customHeight="1" thickTop="1" thickBot="1">
      <c r="B4234" s="32" t="s">
        <v/>
      </c>
      <c r="C4234" s="23" t="s">
        <v/>
      </c>
      <c r="D4234" s="23" t="s">
        <v>24362</v>
      </c>
      <c r="E4234" s="32">
        <v>1.00</v>
      </c>
      <c r="F4234" s="33">
        <v/>
      </c>
      <c r="G4234" s="34">
        <v/>
      </c>
      <c r="H4234" s="35">
        <v/>
      </c>
      <c r="I4234" s="36">
        <f>ROUND(PRODUCT(E4234:H4234),2)</f>
        <v>1.00</v>
      </c>
      <c r="J4234" s="32">
        <v/>
      </c>
      <c r="K4234" s="32">
        <f/>
        <v/>
      </c>
      <c r="L4234" s="32" t="s">
        <v/>
      </c>
      <c r="M4234" s="32" t="s">
        <v/>
      </c>
      <c r="N4234" s="32" t="s">
        <v/>
      </c>
      <!--$VAR_NUOVA_CELLA_PREZZI$-->
    </row>
    <row r="4235" spans="1:16" ht="10.5" customHeight="1" thickTop="1" thickBot="1">
      <c r="B4235" s="32" t="s">
        <v/>
      </c>
      <c r="C4235" s="23" t="s">
        <v/>
      </c>
      <c r="D4235" s="32" t="s">
        <v/>
      </c>
      <c r="E4235" s="32">
        <v/>
      </c>
      <c r="F4235" s="33">
        <v/>
      </c>
      <c r="G4235" s="34">
        <v/>
      </c>
      <c r="H4235" s="35">
        <v/>
      </c>
      <c r="I4235" s="36">
        <f/>
        <v/>
      </c>
      <c r="J4235" s="32">
        <v/>
      </c>
      <c r="K4235" s="32">
        <f/>
        <v/>
      </c>
      <c r="L4235" s="32" t="s">
        <v/>
      </c>
      <c r="M4235" s="32" t="s">
        <v/>
      </c>
      <c r="N4235" s="32" t="s">
        <v>24369</v>
      </c>
      <!--$VAR_NUOVA_CELLA_PREZZI$-->
    </row>
    <row r="4236" spans="1:16" ht="10.5" customHeight="1" thickTop="1" thickBot="1">
      <c r="B4236" s="32" t="s">
        <v/>
      </c>
      <c r="C4236" s="23" t="s">
        <v/>
      </c>
      <c r="D4236" s="32" t="s">
        <v>24370</v>
      </c>
      <c r="E4236" s="32">
        <v/>
      </c>
      <c r="F4236" s="33">
        <v/>
      </c>
      <c r="G4236" s="34">
        <v/>
      </c>
      <c r="H4236" s="35">
        <v/>
      </c>
      <c r="I4236" s="36">
        <f>ROUND(SUM(I4232:I4235),2)</f>
        <v>1.00</v>
      </c>
      <c r="J4236" s="32">
        <v>5808.68</v>
      </c>
      <c r="K4236" s="32">
        <f>ROUND(PRODUCT(I4236:J4236),2)</f>
        <v>5808.68</v>
      </c>
      <c r="L4236" s="32" t="s">
        <v/>
      </c>
      <c r="M4236" s="32" t="s">
        <v/>
      </c>
      <c r="N4236" s="32" t="s">
        <v/>
      </c>
      <!--$VAR_NUOVA_CELLA_PREZZI$-->
    </row>
    <row r="4237" spans="1:16" ht="10.5" customHeight="1" thickTop="1" thickBot="1">
      <c r="B4237" s="32" t="s">
        <v/>
      </c>
      <c r="C4237" s="23" t="s">
        <v/>
      </c>
      <c r="D4237" s="32" t="s">
        <v>24376</v>
      </c>
      <c r="E4237" s="32">
        <v/>
      </c>
      <c r="F4237" s="33">
        <v/>
      </c>
      <c r="G4237" s="34">
        <v/>
      </c>
      <c r="H4237" s="35">
        <v/>
      </c>
      <c r="I4237" s="36">
        <f/>
        <v/>
      </c>
      <c r="J4237" s="32">
        <v/>
      </c>
      <c r="K4237" s="32">
        <f/>
        <v/>
      </c>
      <c r="L4237" s="32" t="s">
        <v/>
      </c>
      <c r="M4237" s="32" t="s">
        <v/>
      </c>
      <c r="N4237" s="32" t="s">
        <v/>
      </c>
      <!--$VAR_NUOVA_CELLA_PREZZI$-->
    </row>
    <row r="4238" spans="1:16" ht="59.3333333333333" customHeight="1" thickTop="1" thickBot="1">
      <c r="B4238" s="32" t="s">
        <v>24377</v>
      </c>
      <c r="C4238" s="23" t="s">
        <v>24378</v>
      </c>
      <c r="D4238" s="62" t="s">
        <v>24379</v>
      </c>
      <c r="E4238" s="32">
        <v/>
      </c>
      <c r="F4238" s="33">
        <v/>
      </c>
      <c r="G4238" s="34">
        <v/>
      </c>
      <c r="H4238" s="35">
        <v/>
      </c>
      <c r="I4238" s="36">
        <f/>
        <v/>
      </c>
      <c r="J4238" s="32">
        <v/>
      </c>
      <c r="K4238" s="32">
        <f/>
        <v/>
      </c>
      <c r="L4238" s="32" t="s">
        <v/>
      </c>
      <c r="M4238" s="32" t="s">
        <v/>
      </c>
      <c r="N4238" s="32" t="s">
        <v/>
      </c>
      <!--$VAR_NUOVA_CELLA_PREZZI$-->
    </row>
    <row r="4239" spans="1:16" ht="10.5" customHeight="1" thickTop="1" thickBot="1">
      <c r="B4239" s="32" t="s">
        <v/>
      </c>
      <c r="C4239" s="23" t="s">
        <v/>
      </c>
      <c r="D4239" s="23" t="s">
        <v>24380</v>
      </c>
      <c r="E4239" s="32">
        <v/>
      </c>
      <c r="F4239" s="33">
        <v/>
      </c>
      <c r="G4239" s="34">
        <v/>
      </c>
      <c r="H4239" s="35">
        <v/>
      </c>
      <c r="I4239" s="36">
        <f/>
        <v/>
      </c>
      <c r="J4239" s="32">
        <v/>
      </c>
      <c r="K4239" s="32">
        <f/>
        <v/>
      </c>
      <c r="L4239" s="32" t="s">
        <v/>
      </c>
      <c r="M4239" s="32" t="s">
        <v/>
      </c>
      <c r="N4239" s="32" t="s">
        <v/>
      </c>
      <!--$VAR_NUOVA_CELLA_PREZZI$-->
    </row>
    <row r="4240" spans="1:16" ht="10.5" customHeight="1" thickTop="1" thickBot="1">
      <c r="B4240" s="32" t="s">
        <v/>
      </c>
      <c r="C4240" s="23" t="s">
        <v/>
      </c>
      <c r="D4240" s="23" t="s">
        <v>24381</v>
      </c>
      <c r="E4240" s="32">
        <v/>
      </c>
      <c r="F4240" s="33">
        <v/>
      </c>
      <c r="G4240" s="34">
        <v/>
      </c>
      <c r="H4240" s="35">
        <v>0</v>
      </c>
      <c r="I4240" s="36">
        <f>ROUND(PRODUCT(E4240:H4240),2)</f>
        <v>0.00</v>
      </c>
      <c r="J4240" s="32">
        <v/>
      </c>
      <c r="K4240" s="32">
        <f/>
        <v/>
      </c>
      <c r="L4240" s="32" t="s">
        <v/>
      </c>
      <c r="M4240" s="32" t="s">
        <v/>
      </c>
      <c r="N4240" s="32" t="s">
        <v/>
      </c>
      <!--$VAR_NUOVA_CELLA_PREZZI$-->
    </row>
    <row r="4241" spans="1:16" ht="10.5" customHeight="1" thickTop="1" thickBot="1">
      <c r="B4241" s="32" t="s">
        <v/>
      </c>
      <c r="C4241" s="23" t="s">
        <v/>
      </c>
      <c r="D4241" s="23" t="s">
        <v>24388</v>
      </c>
      <c r="E4241" s="32">
        <v/>
      </c>
      <c r="F4241" s="33">
        <v>7.58</v>
      </c>
      <c r="G4241" s="34">
        <v/>
      </c>
      <c r="H4241" s="35">
        <v>25.000</v>
      </c>
      <c r="I4241" s="36">
        <f>ROUND(PRODUCT(E4241:H4241),2)</f>
        <v>189.50</v>
      </c>
      <c r="J4241" s="32">
        <v/>
      </c>
      <c r="K4241" s="32">
        <f/>
        <v/>
      </c>
      <c r="L4241" s="32" t="s">
        <v/>
      </c>
      <c r="M4241" s="32" t="s">
        <v/>
      </c>
      <c r="N4241" s="32" t="s">
        <v/>
      </c>
      <!--$VAR_NUOVA_CELLA_PREZZI$-->
    </row>
    <row r="4242" spans="1:16" ht="10.5" customHeight="1" thickTop="1" thickBot="1">
      <c r="B4242" s="32" t="s">
        <v/>
      </c>
      <c r="C4242" s="23" t="s">
        <v/>
      </c>
      <c r="D4242" s="23" t="s">
        <v>24395</v>
      </c>
      <c r="E4242" s="32">
        <v/>
      </c>
      <c r="F4242" s="33">
        <v/>
      </c>
      <c r="G4242" s="34">
        <v/>
      </c>
      <c r="H4242" s="35">
        <v>0</v>
      </c>
      <c r="I4242" s="36">
        <f>ROUND(PRODUCT(E4242:H4242),2)</f>
        <v>0.00</v>
      </c>
      <c r="J4242" s="32">
        <v/>
      </c>
      <c r="K4242" s="32">
        <f/>
        <v/>
      </c>
      <c r="L4242" s="32" t="s">
        <v/>
      </c>
      <c r="M4242" s="32" t="s">
        <v/>
      </c>
      <c r="N4242" s="32" t="s">
        <v/>
      </c>
      <!--$VAR_NUOVA_CELLA_PREZZI$-->
    </row>
    <row r="4243" spans="1:16" ht="10.5" customHeight="1" thickTop="1" thickBot="1">
      <c r="B4243" s="32" t="s">
        <v/>
      </c>
      <c r="C4243" s="23" t="s">
        <v/>
      </c>
      <c r="D4243" s="23" t="s">
        <v>24402</v>
      </c>
      <c r="E4243" s="32">
        <v/>
      </c>
      <c r="F4243" s="33">
        <v>3.00</v>
      </c>
      <c r="G4243" s="34">
        <v/>
      </c>
      <c r="H4243" s="35">
        <v>25.000</v>
      </c>
      <c r="I4243" s="36">
        <f>ROUND(PRODUCT(E4243:H4243),2)</f>
        <v>75.00</v>
      </c>
      <c r="J4243" s="32">
        <v/>
      </c>
      <c r="K4243" s="32">
        <f/>
        <v/>
      </c>
      <c r="L4243" s="32" t="s">
        <v/>
      </c>
      <c r="M4243" s="32" t="s">
        <v/>
      </c>
      <c r="N4243" s="32" t="s">
        <v/>
      </c>
      <!--$VAR_NUOVA_CELLA_PREZZI$-->
    </row>
    <row r="4244" spans="1:16" ht="10.5" customHeight="1" thickTop="1" thickBot="1">
      <c r="B4244" s="32" t="s">
        <v/>
      </c>
      <c r="C4244" s="23" t="s">
        <v/>
      </c>
      <c r="D4244" s="32" t="s">
        <v/>
      </c>
      <c r="E4244" s="32">
        <v/>
      </c>
      <c r="F4244" s="33">
        <v/>
      </c>
      <c r="G4244" s="34">
        <v/>
      </c>
      <c r="H4244" s="35">
        <v/>
      </c>
      <c r="I4244" s="36">
        <f/>
        <v/>
      </c>
      <c r="J4244" s="32">
        <v/>
      </c>
      <c r="K4244" s="32">
        <f/>
        <v/>
      </c>
      <c r="L4244" s="32" t="s">
        <v/>
      </c>
      <c r="M4244" s="32" t="s">
        <v/>
      </c>
      <c r="N4244" s="32" t="s">
        <v>24409</v>
      </c>
      <!--$VAR_NUOVA_CELLA_PREZZI$-->
    </row>
    <row r="4245" spans="1:16" ht="10.5" customHeight="1" thickTop="1" thickBot="1">
      <c r="B4245" s="32" t="s">
        <v/>
      </c>
      <c r="C4245" s="23" t="s">
        <v/>
      </c>
      <c r="D4245" s="32" t="s">
        <v>24410</v>
      </c>
      <c r="E4245" s="32">
        <v/>
      </c>
      <c r="F4245" s="33">
        <v/>
      </c>
      <c r="G4245" s="34">
        <v/>
      </c>
      <c r="H4245" s="35">
        <v/>
      </c>
      <c r="I4245" s="36">
        <f>ROUND(SUM(I4239:I4244),2)</f>
        <v>264.50</v>
      </c>
      <c r="J4245" s="32">
        <v>8.80</v>
      </c>
      <c r="K4245" s="32">
        <f>ROUND(PRODUCT(I4245:J4245),2)</f>
        <v>2327.60</v>
      </c>
      <c r="L4245" s="32" t="s">
        <v/>
      </c>
      <c r="M4245" s="32" t="s">
        <v/>
      </c>
      <c r="N4245" s="32" t="s">
        <v/>
      </c>
      <!--$VAR_NUOVA_CELLA_PREZZI$-->
    </row>
    <row r="4246" spans="1:16" ht="10.5" customHeight="1" thickTop="1" thickBot="1">
      <c r="B4246" s="32" t="s">
        <v/>
      </c>
      <c r="C4246" s="23" t="s">
        <v/>
      </c>
      <c r="D4246" s="32" t="s">
        <v>24416</v>
      </c>
      <c r="E4246" s="32">
        <v/>
      </c>
      <c r="F4246" s="33">
        <v/>
      </c>
      <c r="G4246" s="34">
        <v/>
      </c>
      <c r="H4246" s="35">
        <v/>
      </c>
      <c r="I4246" s="36">
        <f/>
        <v/>
      </c>
      <c r="J4246" s="32">
        <v/>
      </c>
      <c r="K4246" s="32">
        <f/>
        <v/>
      </c>
      <c r="L4246" s="32" t="s">
        <v/>
      </c>
      <c r="M4246" s="32" t="s">
        <v/>
      </c>
      <c r="N4246" s="32" t="s">
        <v/>
      </c>
      <!--$VAR_NUOVA_CELLA_PREZZI$-->
    </row>
    <row r="4247" spans="1:16" ht="37" customHeight="1" thickTop="1" thickBot="1">
      <c r="B4247" s="32" t="s">
        <v>24417</v>
      </c>
      <c r="C4247" s="23" t="s">
        <v>24418</v>
      </c>
      <c r="D4247" s="62" t="s">
        <v>24419</v>
      </c>
      <c r="E4247" s="32">
        <v/>
      </c>
      <c r="F4247" s="33">
        <v/>
      </c>
      <c r="G4247" s="34">
        <v/>
      </c>
      <c r="H4247" s="35">
        <v/>
      </c>
      <c r="I4247" s="36">
        <f/>
        <v/>
      </c>
      <c r="J4247" s="32">
        <v/>
      </c>
      <c r="K4247" s="32">
        <f/>
        <v/>
      </c>
      <c r="L4247" s="32" t="s">
        <v/>
      </c>
      <c r="M4247" s="32" t="s">
        <v/>
      </c>
      <c r="N4247" s="32" t="s">
        <v/>
      </c>
      <!--$VAR_NUOVA_CELLA_PREZZI$-->
    </row>
    <row r="4248" spans="1:16" ht="10.5" customHeight="1" thickTop="1" thickBot="1">
      <c r="B4248" s="32" t="s">
        <v/>
      </c>
      <c r="C4248" s="23" t="s">
        <v/>
      </c>
      <c r="D4248" s="23" t="s">
        <v>24420</v>
      </c>
      <c r="E4248" s="32">
        <v/>
      </c>
      <c r="F4248" s="33">
        <v/>
      </c>
      <c r="G4248" s="34">
        <v/>
      </c>
      <c r="H4248" s="35">
        <v/>
      </c>
      <c r="I4248" s="36">
        <f/>
        <v/>
      </c>
      <c r="J4248" s="32">
        <v/>
      </c>
      <c r="K4248" s="32">
        <f/>
        <v/>
      </c>
      <c r="L4248" s="32" t="s">
        <v/>
      </c>
      <c r="M4248" s="32" t="s">
        <v/>
      </c>
      <c r="N4248" s="32" t="s">
        <v/>
      </c>
      <!--$VAR_NUOVA_CELLA_PREZZI$-->
    </row>
    <row r="4249" spans="1:16" ht="10.5" customHeight="1" thickTop="1" thickBot="1">
      <c r="B4249" s="32" t="s">
        <v/>
      </c>
      <c r="C4249" s="23" t="s">
        <v/>
      </c>
      <c r="D4249" s="23" t="s">
        <v>24421</v>
      </c>
      <c r="E4249" s="32">
        <v/>
      </c>
      <c r="F4249" s="33">
        <v/>
      </c>
      <c r="G4249" s="34">
        <v/>
      </c>
      <c r="H4249" s="35">
        <v/>
      </c>
      <c r="I4249" s="36">
        <f>ROUND(PRODUCT(E4249:H4249,117.84),2)</f>
        <v>117.84</v>
      </c>
      <c r="J4249" s="32">
        <v/>
      </c>
      <c r="K4249" s="32">
        <f/>
        <v/>
      </c>
      <c r="L4249" s="32" t="s">
        <v/>
      </c>
      <c r="M4249" s="32" t="s">
        <v/>
      </c>
      <c r="N4249" s="32" t="s">
        <v/>
      </c>
      <!--$VAR_NUOVA_CELLA_PREZZI$-->
    </row>
    <row r="4250" spans="1:16" ht="10.5" customHeight="1" thickTop="1" thickBot="1">
      <c r="B4250" s="32" t="s">
        <v/>
      </c>
      <c r="C4250" s="23" t="s">
        <v/>
      </c>
      <c r="D4250" s="23" t="s">
        <v>24428</v>
      </c>
      <c r="E4250" s="32">
        <v>2.00</v>
      </c>
      <c r="F4250" s="33">
        <v/>
      </c>
      <c r="G4250" s="34">
        <v/>
      </c>
      <c r="H4250" s="35">
        <v/>
      </c>
      <c r="I4250" s="36">
        <f>ROUND(PRODUCT(E4250:H4250,9.45),2)</f>
        <v>18.90</v>
      </c>
      <c r="J4250" s="32">
        <v/>
      </c>
      <c r="K4250" s="32">
        <f/>
        <v/>
      </c>
      <c r="L4250" s="32" t="s">
        <v/>
      </c>
      <c r="M4250" s="32" t="s">
        <v/>
      </c>
      <c r="N4250" s="32" t="s">
        <v/>
      </c>
      <!--$VAR_NUOVA_CELLA_PREZZI$-->
    </row>
    <row r="4251" spans="1:16" ht="10.5" customHeight="1" thickTop="1" thickBot="1">
      <c r="B4251" s="32" t="s">
        <v/>
      </c>
      <c r="C4251" s="23" t="s">
        <v/>
      </c>
      <c r="D4251" s="23" t="s">
        <v>24435</v>
      </c>
      <c r="E4251" s="32">
        <v>2.00</v>
      </c>
      <c r="F4251" s="33">
        <v/>
      </c>
      <c r="G4251" s="34">
        <v/>
      </c>
      <c r="H4251" s="35">
        <v/>
      </c>
      <c r="I4251" s="36">
        <f>ROUND(PRODUCT(E4251:H4251,8.60),2)</f>
        <v>17.20</v>
      </c>
      <c r="J4251" s="32">
        <v/>
      </c>
      <c r="K4251" s="32">
        <f/>
        <v/>
      </c>
      <c r="L4251" s="32" t="s">
        <v/>
      </c>
      <c r="M4251" s="32" t="s">
        <v/>
      </c>
      <c r="N4251" s="32" t="s">
        <v/>
      </c>
      <!--$VAR_NUOVA_CELLA_PREZZI$-->
    </row>
    <row r="4252" spans="1:16" ht="10.5" customHeight="1" thickTop="1" thickBot="1">
      <c r="B4252" s="32" t="s">
        <v/>
      </c>
      <c r="C4252" s="23" t="s">
        <v/>
      </c>
      <c r="D4252" s="23" t="s">
        <v>24442</v>
      </c>
      <c r="E4252" s="32">
        <v>2.00</v>
      </c>
      <c r="F4252" s="33">
        <v/>
      </c>
      <c r="G4252" s="34">
        <v/>
      </c>
      <c r="H4252" s="35">
        <v/>
      </c>
      <c r="I4252" s="36">
        <f>ROUND(PRODUCT(E4252:H4252,19.64),2)</f>
        <v>39.28</v>
      </c>
      <c r="J4252" s="32">
        <v/>
      </c>
      <c r="K4252" s="32">
        <f/>
        <v/>
      </c>
      <c r="L4252" s="32" t="s">
        <v/>
      </c>
      <c r="M4252" s="32" t="s">
        <v/>
      </c>
      <c r="N4252" s="32" t="s">
        <v/>
      </c>
      <!--$VAR_NUOVA_CELLA_PREZZI$-->
    </row>
    <row r="4253" spans="1:16" ht="10.5" customHeight="1" thickTop="1" thickBot="1">
      <c r="B4253" s="32" t="s">
        <v/>
      </c>
      <c r="C4253" s="23" t="s">
        <v/>
      </c>
      <c r="D4253" s="23" t="s">
        <v>24449</v>
      </c>
      <c r="E4253" s="32">
        <v/>
      </c>
      <c r="F4253" s="33">
        <v/>
      </c>
      <c r="G4253" s="34">
        <v/>
      </c>
      <c r="H4253" s="35">
        <v/>
      </c>
      <c r="I4253" s="36">
        <f>ROUND(PRODUCT(E4253:H4253,4.89),2)</f>
        <v>4.89</v>
      </c>
      <c r="J4253" s="32">
        <v/>
      </c>
      <c r="K4253" s="32">
        <f/>
        <v/>
      </c>
      <c r="L4253" s="32" t="s">
        <v/>
      </c>
      <c r="M4253" s="32" t="s">
        <v/>
      </c>
      <c r="N4253" s="32" t="s">
        <v/>
      </c>
      <!--$VAR_NUOVA_CELLA_PREZZI$-->
    </row>
    <row r="4254" spans="1:16" ht="10.5" customHeight="1" thickTop="1" thickBot="1">
      <c r="B4254" s="32" t="s">
        <v/>
      </c>
      <c r="C4254" s="23" t="s">
        <v/>
      </c>
      <c r="D4254" s="32" t="s">
        <v/>
      </c>
      <c r="E4254" s="32">
        <v/>
      </c>
      <c r="F4254" s="33">
        <v/>
      </c>
      <c r="G4254" s="34">
        <v/>
      </c>
      <c r="H4254" s="35">
        <v/>
      </c>
      <c r="I4254" s="36">
        <f/>
        <v/>
      </c>
      <c r="J4254" s="32">
        <v/>
      </c>
      <c r="K4254" s="32">
        <f/>
        <v/>
      </c>
      <c r="L4254" s="32" t="s">
        <v/>
      </c>
      <c r="M4254" s="32" t="s">
        <v/>
      </c>
      <c r="N4254" s="32" t="s">
        <v>24456</v>
      </c>
      <!--$VAR_NUOVA_CELLA_PREZZI$-->
    </row>
    <row r="4255" spans="1:16" ht="10.5" customHeight="1" thickTop="1" thickBot="1">
      <c r="B4255" s="32" t="s">
        <v/>
      </c>
      <c r="C4255" s="23" t="s">
        <v/>
      </c>
      <c r="D4255" s="32" t="s">
        <v>24457</v>
      </c>
      <c r="E4255" s="32">
        <v/>
      </c>
      <c r="F4255" s="33">
        <v/>
      </c>
      <c r="G4255" s="34">
        <v/>
      </c>
      <c r="H4255" s="35">
        <v/>
      </c>
      <c r="I4255" s="36">
        <f>ROUND(SUM(I4248:I4254),2)</f>
        <v>198.11</v>
      </c>
      <c r="J4255" s="32">
        <v>4.37</v>
      </c>
      <c r="K4255" s="32">
        <f>ROUND(PRODUCT(I4255:J4255),2)</f>
        <v>865.74</v>
      </c>
      <c r="L4255" s="32" t="s">
        <v/>
      </c>
      <c r="M4255" s="32" t="s">
        <v/>
      </c>
      <c r="N4255" s="32" t="s">
        <v/>
      </c>
      <!--$VAR_NUOVA_CELLA_PREZZI$-->
    </row>
    <row r="4256" spans="1:16" ht="10.5" customHeight="1" thickTop="1" thickBot="1">
      <c r="B4256" s="32" t="s">
        <v/>
      </c>
      <c r="C4256" s="23" t="s">
        <v/>
      </c>
      <c r="D4256" s="32" t="s">
        <v>24463</v>
      </c>
      <c r="E4256" s="32">
        <v/>
      </c>
      <c r="F4256" s="33">
        <v/>
      </c>
      <c r="G4256" s="34">
        <v/>
      </c>
      <c r="H4256" s="35">
        <v/>
      </c>
      <c r="I4256" s="36">
        <f/>
        <v/>
      </c>
      <c r="J4256" s="32">
        <v/>
      </c>
      <c r="K4256" s="32">
        <f/>
        <v/>
      </c>
      <c r="L4256" s="32" t="s">
        <v/>
      </c>
      <c r="M4256" s="32" t="s">
        <v/>
      </c>
      <c r="N4256" s="32" t="s">
        <v/>
      </c>
      <!--$VAR_NUOVA_CELLA_PREZZI$-->
    </row>
    <row r="4257" spans="1:16" ht="207" customHeight="1" thickTop="1" thickBot="1">
      <c r="B4257" s="32" t="s">
        <v>24464</v>
      </c>
      <c r="C4257" s="23" t="s">
        <v>24465</v>
      </c>
      <c r="D4257" s="62" t="s">
        <v>24466</v>
      </c>
      <c r="E4257" s="32">
        <v/>
      </c>
      <c r="F4257" s="33">
        <v/>
      </c>
      <c r="G4257" s="34">
        <v/>
      </c>
      <c r="H4257" s="35">
        <v/>
      </c>
      <c r="I4257" s="36">
        <f/>
        <v/>
      </c>
      <c r="J4257" s="32">
        <v/>
      </c>
      <c r="K4257" s="32">
        <f/>
        <v/>
      </c>
      <c r="L4257" s="32" t="s">
        <v/>
      </c>
      <c r="M4257" s="32" t="s">
        <v/>
      </c>
      <c r="N4257" s="32" t="s">
        <v/>
      </c>
      <!--$VAR_NUOVA_CELLA_PREZZI$-->
    </row>
    <row r="4258" spans="1:16" ht="10.5" customHeight="1" thickTop="1" thickBot="1">
      <c r="B4258" s="32" t="s">
        <v/>
      </c>
      <c r="C4258" s="23" t="s">
        <v/>
      </c>
      <c r="D4258" s="23" t="s">
        <v>24467</v>
      </c>
      <c r="E4258" s="32">
        <v/>
      </c>
      <c r="F4258" s="33">
        <v/>
      </c>
      <c r="G4258" s="34">
        <v/>
      </c>
      <c r="H4258" s="35">
        <v/>
      </c>
      <c r="I4258" s="36">
        <f/>
        <v/>
      </c>
      <c r="J4258" s="32">
        <v/>
      </c>
      <c r="K4258" s="32">
        <f/>
        <v/>
      </c>
      <c r="L4258" s="32" t="s">
        <v/>
      </c>
      <c r="M4258" s="32" t="s">
        <v/>
      </c>
      <c r="N4258" s="32" t="s">
        <v/>
      </c>
      <!--$VAR_NUOVA_CELLA_PREZZI$-->
    </row>
    <row r="4259" spans="1:16" ht="10.5" customHeight="1" thickTop="1" thickBot="1">
      <c r="B4259" s="32" t="s">
        <v/>
      </c>
      <c r="C4259" s="23" t="s">
        <v/>
      </c>
      <c r="D4259" s="23" t="s">
        <v>24468</v>
      </c>
      <c r="E4259" s="32">
        <v/>
      </c>
      <c r="F4259" s="33">
        <v/>
      </c>
      <c r="G4259" s="34">
        <v/>
      </c>
      <c r="H4259" s="35">
        <v>0</v>
      </c>
      <c r="I4259" s="36">
        <f>ROUND(PRODUCT(E4259:H4259),2)</f>
        <v>0.00</v>
      </c>
      <c r="J4259" s="32">
        <v/>
      </c>
      <c r="K4259" s="32">
        <f/>
        <v/>
      </c>
      <c r="L4259" s="32" t="s">
        <v/>
      </c>
      <c r="M4259" s="32" t="s">
        <v/>
      </c>
      <c r="N4259" s="32" t="s">
        <v/>
      </c>
      <!--$VAR_NUOVA_CELLA_PREZZI$-->
    </row>
    <row r="4260" spans="1:16" ht="10.5" customHeight="1" thickTop="1" thickBot="1">
      <c r="B4260" s="32" t="s">
        <v/>
      </c>
      <c r="C4260" s="23" t="s">
        <v/>
      </c>
      <c r="D4260" s="23" t="s">
        <v>24475</v>
      </c>
      <c r="E4260" s="32">
        <v>1.00</v>
      </c>
      <c r="F4260" s="33">
        <v/>
      </c>
      <c r="G4260" s="34">
        <v/>
      </c>
      <c r="H4260" s="35">
        <v/>
      </c>
      <c r="I4260" s="36">
        <f>ROUND(PRODUCT(E4260:H4260),2)</f>
        <v>1.00</v>
      </c>
      <c r="J4260" s="32">
        <v/>
      </c>
      <c r="K4260" s="32">
        <f/>
        <v/>
      </c>
      <c r="L4260" s="32" t="s">
        <v/>
      </c>
      <c r="M4260" s="32" t="s">
        <v/>
      </c>
      <c r="N4260" s="32" t="s">
        <v/>
      </c>
      <!--$VAR_NUOVA_CELLA_PREZZI$-->
    </row>
    <row r="4261" spans="1:16" ht="10.5" customHeight="1" thickTop="1" thickBot="1">
      <c r="B4261" s="32" t="s">
        <v/>
      </c>
      <c r="C4261" s="23" t="s">
        <v/>
      </c>
      <c r="D4261" s="32" t="s">
        <v/>
      </c>
      <c r="E4261" s="32">
        <v/>
      </c>
      <c r="F4261" s="33">
        <v/>
      </c>
      <c r="G4261" s="34">
        <v/>
      </c>
      <c r="H4261" s="35">
        <v/>
      </c>
      <c r="I4261" s="36">
        <f/>
        <v/>
      </c>
      <c r="J4261" s="32">
        <v/>
      </c>
      <c r="K4261" s="32">
        <f/>
        <v/>
      </c>
      <c r="L4261" s="32" t="s">
        <v/>
      </c>
      <c r="M4261" s="32" t="s">
        <v/>
      </c>
      <c r="N4261" s="32" t="s">
        <v>24482</v>
      </c>
      <!--$VAR_NUOVA_CELLA_PREZZI$-->
    </row>
    <row r="4262" spans="1:16" ht="10.5" customHeight="1" thickTop="1" thickBot="1">
      <c r="B4262" s="32" t="s">
        <v/>
      </c>
      <c r="C4262" s="23" t="s">
        <v/>
      </c>
      <c r="D4262" s="32" t="s">
        <v>24483</v>
      </c>
      <c r="E4262" s="32">
        <v/>
      </c>
      <c r="F4262" s="33">
        <v/>
      </c>
      <c r="G4262" s="34">
        <v/>
      </c>
      <c r="H4262" s="35">
        <v/>
      </c>
      <c r="I4262" s="36">
        <f>ROUND(SUM(I4258:I4261),2)</f>
        <v>1.00</v>
      </c>
      <c r="J4262" s="32">
        <v>40500.15</v>
      </c>
      <c r="K4262" s="32">
        <f>ROUND(PRODUCT(I4262:J4262),2)</f>
        <v>40500.15</v>
      </c>
      <c r="L4262" s="32" t="s">
        <v/>
      </c>
      <c r="M4262" s="32" t="s">
        <v/>
      </c>
      <c r="N4262" s="32" t="s">
        <v/>
      </c>
      <!--$VAR_NUOVA_CELLA_PREZZI$-->
    </row>
    <row r="4263" spans="1:16" ht="10.5" customHeight="1" thickTop="1" thickBot="1">
      <c r="B4263" s="32" t="s">
        <v/>
      </c>
      <c r="C4263" s="23" t="s">
        <v/>
      </c>
      <c r="D4263" s="32" t="s">
        <v>24489</v>
      </c>
      <c r="E4263" s="32">
        <v/>
      </c>
      <c r="F4263" s="33">
        <v/>
      </c>
      <c r="G4263" s="34">
        <v/>
      </c>
      <c r="H4263" s="35">
        <v/>
      </c>
      <c r="I4263" s="36">
        <f/>
        <v/>
      </c>
      <c r="J4263" s="32">
        <v/>
      </c>
      <c r="K4263" s="32">
        <f/>
        <v/>
      </c>
      <c r="L4263" s="32" t="s">
        <v/>
      </c>
      <c r="M4263" s="32" t="s">
        <v/>
      </c>
      <c r="N4263" s="32" t="s">
        <v/>
      </c>
      <!--$VAR_NUOVA_CELLA_PREZZI$-->
    </row>
    <row r="4264" spans="1:16" ht="342.666666666667" customHeight="1" thickTop="1" thickBot="1">
      <c r="B4264" s="32" t="s">
        <v>24490</v>
      </c>
      <c r="C4264" s="23" t="s">
        <v>24491</v>
      </c>
      <c r="D4264" s="62" t="s">
        <v>24492</v>
      </c>
      <c r="E4264" s="32">
        <v/>
      </c>
      <c r="F4264" s="33">
        <v/>
      </c>
      <c r="G4264" s="34">
        <v/>
      </c>
      <c r="H4264" s="35">
        <v/>
      </c>
      <c r="I4264" s="36">
        <f/>
        <v/>
      </c>
      <c r="J4264" s="32">
        <v/>
      </c>
      <c r="K4264" s="32">
        <f/>
        <v/>
      </c>
      <c r="L4264" s="32" t="s">
        <v/>
      </c>
      <c r="M4264" s="32" t="s">
        <v/>
      </c>
      <c r="N4264" s="32" t="s">
        <v/>
      </c>
      <!--$VAR_NUOVA_CELLA_PREZZI$-->
    </row>
    <row r="4265" spans="1:16" ht="10.5" customHeight="1" thickTop="1" thickBot="1">
      <c r="B4265" s="32" t="s">
        <v/>
      </c>
      <c r="C4265" s="23" t="s">
        <v/>
      </c>
      <c r="D4265" s="23" t="s">
        <v>24493</v>
      </c>
      <c r="E4265" s="32">
        <v/>
      </c>
      <c r="F4265" s="33">
        <v/>
      </c>
      <c r="G4265" s="34">
        <v/>
      </c>
      <c r="H4265" s="35">
        <v/>
      </c>
      <c r="I4265" s="36">
        <f/>
        <v/>
      </c>
      <c r="J4265" s="32">
        <v/>
      </c>
      <c r="K4265" s="32">
        <f/>
        <v/>
      </c>
      <c r="L4265" s="32" t="s">
        <v/>
      </c>
      <c r="M4265" s="32" t="s">
        <v/>
      </c>
      <c r="N4265" s="32" t="s">
        <v/>
      </c>
      <!--$VAR_NUOVA_CELLA_PREZZI$-->
    </row>
    <row r="4266" spans="1:16" ht="10.5" customHeight="1" thickTop="1" thickBot="1">
      <c r="B4266" s="32" t="s">
        <v/>
      </c>
      <c r="C4266" s="23" t="s">
        <v/>
      </c>
      <c r="D4266" s="23" t="s">
        <v>24494</v>
      </c>
      <c r="E4266" s="32">
        <v/>
      </c>
      <c r="F4266" s="33">
        <v/>
      </c>
      <c r="G4266" s="34">
        <v/>
      </c>
      <c r="H4266" s="35">
        <v>0</v>
      </c>
      <c r="I4266" s="36">
        <f>ROUND(PRODUCT(E4266:H4266),2)</f>
        <v>0.00</v>
      </c>
      <c r="J4266" s="32">
        <v/>
      </c>
      <c r="K4266" s="32">
        <f/>
        <v/>
      </c>
      <c r="L4266" s="32" t="s">
        <v/>
      </c>
      <c r="M4266" s="32" t="s">
        <v/>
      </c>
      <c r="N4266" s="32" t="s">
        <v/>
      </c>
      <!--$VAR_NUOVA_CELLA_PREZZI$-->
    </row>
    <row r="4267" spans="1:16" ht="10.5" customHeight="1" thickTop="1" thickBot="1">
      <c r="B4267" s="32" t="s">
        <v/>
      </c>
      <c r="C4267" s="23" t="s">
        <v/>
      </c>
      <c r="D4267" s="23" t="s">
        <v>24501</v>
      </c>
      <c r="E4267" s="32">
        <v>1.00</v>
      </c>
      <c r="F4267" s="33">
        <v/>
      </c>
      <c r="G4267" s="34">
        <v/>
      </c>
      <c r="H4267" s="35">
        <v/>
      </c>
      <c r="I4267" s="36">
        <f>ROUND(PRODUCT(E4267:H4267),2)</f>
        <v>1.00</v>
      </c>
      <c r="J4267" s="32">
        <v/>
      </c>
      <c r="K4267" s="32">
        <f/>
        <v/>
      </c>
      <c r="L4267" s="32" t="s">
        <v/>
      </c>
      <c r="M4267" s="32" t="s">
        <v/>
      </c>
      <c r="N4267" s="32" t="s">
        <v/>
      </c>
      <!--$VAR_NUOVA_CELLA_PREZZI$-->
    </row>
    <row r="4268" spans="1:16" ht="10.5" customHeight="1" thickTop="1" thickBot="1">
      <c r="B4268" s="32" t="s">
        <v/>
      </c>
      <c r="C4268" s="23" t="s">
        <v/>
      </c>
      <c r="D4268" s="32" t="s">
        <v/>
      </c>
      <c r="E4268" s="32">
        <v/>
      </c>
      <c r="F4268" s="33">
        <v/>
      </c>
      <c r="G4268" s="34">
        <v/>
      </c>
      <c r="H4268" s="35">
        <v/>
      </c>
      <c r="I4268" s="36">
        <f/>
        <v/>
      </c>
      <c r="J4268" s="32">
        <v/>
      </c>
      <c r="K4268" s="32">
        <f/>
        <v/>
      </c>
      <c r="L4268" s="32" t="s">
        <v/>
      </c>
      <c r="M4268" s="32" t="s">
        <v/>
      </c>
      <c r="N4268" s="32" t="s">
        <v>24508</v>
      </c>
      <!--$VAR_NUOVA_CELLA_PREZZI$-->
    </row>
    <row r="4269" spans="1:16" ht="10.5" customHeight="1" thickTop="1" thickBot="1">
      <c r="B4269" s="32" t="s">
        <v/>
      </c>
      <c r="C4269" s="23" t="s">
        <v/>
      </c>
      <c r="D4269" s="32" t="s">
        <v>24509</v>
      </c>
      <c r="E4269" s="32">
        <v/>
      </c>
      <c r="F4269" s="33">
        <v/>
      </c>
      <c r="G4269" s="34">
        <v/>
      </c>
      <c r="H4269" s="35">
        <v/>
      </c>
      <c r="I4269" s="36">
        <f>ROUND(SUM(I4265:I4268),2)</f>
        <v>1.00</v>
      </c>
      <c r="J4269" s="32">
        <v>77797.50</v>
      </c>
      <c r="K4269" s="32">
        <f>ROUND(PRODUCT(I4269:J4269),2)</f>
        <v>77797.50</v>
      </c>
      <c r="L4269" s="32" t="s">
        <v/>
      </c>
      <c r="M4269" s="32" t="s">
        <v/>
      </c>
      <c r="N4269" s="32" t="s">
        <v/>
      </c>
      <!--$VAR_NUOVA_CELLA_PREZZI$-->
    </row>
    <row r="4270" spans="1:16" ht="10.5" customHeight="1" thickTop="1" thickBot="1">
      <c r="B4270" s="32" t="s">
        <v/>
      </c>
      <c r="C4270" s="23" t="s">
        <v/>
      </c>
      <c r="D4270" s="32" t="s">
        <v>24515</v>
      </c>
      <c r="E4270" s="32">
        <v/>
      </c>
      <c r="F4270" s="33">
        <v/>
      </c>
      <c r="G4270" s="34">
        <v/>
      </c>
      <c r="H4270" s="35">
        <v/>
      </c>
      <c r="I4270" s="36">
        <f/>
        <v/>
      </c>
      <c r="J4270" s="32">
        <v/>
      </c>
      <c r="K4270" s="32">
        <f/>
        <v/>
      </c>
      <c r="L4270" s="32" t="s">
        <v/>
      </c>
      <c r="M4270" s="32" t="s">
        <v/>
      </c>
      <c r="N4270" s="32" t="s">
        <v/>
      </c>
      <!--$VAR_NUOVA_CELLA_PREZZI$-->
    </row>
    <row r="4271" spans="1:16" ht="103.5" customHeight="1" thickTop="1" thickBot="1">
      <c r="B4271" s="32" t="s">
        <v>24516</v>
      </c>
      <c r="C4271" s="23" t="s">
        <v>24517</v>
      </c>
      <c r="D4271" s="62" t="s">
        <v>24518</v>
      </c>
      <c r="E4271" s="32">
        <v/>
      </c>
      <c r="F4271" s="33">
        <v/>
      </c>
      <c r="G4271" s="34">
        <v/>
      </c>
      <c r="H4271" s="35">
        <v/>
      </c>
      <c r="I4271" s="36">
        <f/>
        <v/>
      </c>
      <c r="J4271" s="32">
        <v/>
      </c>
      <c r="K4271" s="32">
        <f/>
        <v/>
      </c>
      <c r="L4271" s="32" t="s">
        <v/>
      </c>
      <c r="M4271" s="32" t="s">
        <v/>
      </c>
      <c r="N4271" s="32" t="s">
        <v/>
      </c>
      <!--$VAR_NUOVA_CELLA_PREZZI$-->
    </row>
    <row r="4272" spans="1:16" ht="10.5" customHeight="1" thickTop="1" thickBot="1">
      <c r="B4272" s="32" t="s">
        <v/>
      </c>
      <c r="C4272" s="23" t="s">
        <v/>
      </c>
      <c r="D4272" s="23" t="s">
        <v>24519</v>
      </c>
      <c r="E4272" s="32">
        <v/>
      </c>
      <c r="F4272" s="33">
        <v/>
      </c>
      <c r="G4272" s="34">
        <v/>
      </c>
      <c r="H4272" s="35">
        <v/>
      </c>
      <c r="I4272" s="36">
        <f/>
        <v/>
      </c>
      <c r="J4272" s="32">
        <v/>
      </c>
      <c r="K4272" s="32">
        <f/>
        <v/>
      </c>
      <c r="L4272" s="32" t="s">
        <v/>
      </c>
      <c r="M4272" s="32" t="s">
        <v/>
      </c>
      <c r="N4272" s="32" t="s">
        <v/>
      </c>
      <!--$VAR_NUOVA_CELLA_PREZZI$-->
    </row>
    <row r="4273" spans="1:16" ht="10.5" customHeight="1" thickTop="1" thickBot="1">
      <c r="B4273" s="32" t="s">
        <v/>
      </c>
      <c r="C4273" s="23" t="s">
        <v/>
      </c>
      <c r="D4273" s="23" t="s">
        <v>24520</v>
      </c>
      <c r="E4273" s="32">
        <v/>
      </c>
      <c r="F4273" s="33">
        <v/>
      </c>
      <c r="G4273" s="34">
        <v/>
      </c>
      <c r="H4273" s="35">
        <v/>
      </c>
      <c r="I4273" s="36">
        <f>ROUND(PRODUCT(E4273:H4273,352.48),2)</f>
        <v>352.48</v>
      </c>
      <c r="J4273" s="32">
        <v/>
      </c>
      <c r="K4273" s="32">
        <f/>
        <v/>
      </c>
      <c r="L4273" s="32" t="s">
        <v/>
      </c>
      <c r="M4273" s="32" t="s">
        <v/>
      </c>
      <c r="N4273" s="32" t="s">
        <v/>
      </c>
      <!--$VAR_NUOVA_CELLA_PREZZI$-->
    </row>
    <row r="4274" spans="1:16" ht="10.5" customHeight="1" thickTop="1" thickBot="1">
      <c r="B4274" s="32" t="s">
        <v/>
      </c>
      <c r="C4274" s="23" t="s">
        <v/>
      </c>
      <c r="D4274" s="32" t="s">
        <v/>
      </c>
      <c r="E4274" s="32">
        <v/>
      </c>
      <c r="F4274" s="33">
        <v/>
      </c>
      <c r="G4274" s="34">
        <v/>
      </c>
      <c r="H4274" s="35">
        <v/>
      </c>
      <c r="I4274" s="36">
        <f/>
        <v/>
      </c>
      <c r="J4274" s="32">
        <v/>
      </c>
      <c r="K4274" s="32">
        <f/>
        <v/>
      </c>
      <c r="L4274" s="32" t="s">
        <v/>
      </c>
      <c r="M4274" s="32" t="s">
        <v/>
      </c>
      <c r="N4274" s="32" t="s">
        <v>24527</v>
      </c>
      <!--$VAR_NUOVA_CELLA_PREZZI$-->
    </row>
    <row r="4275" spans="1:16" ht="10.5" customHeight="1" thickTop="1" thickBot="1">
      <c r="B4275" s="32" t="s">
        <v/>
      </c>
      <c r="C4275" s="23" t="s">
        <v/>
      </c>
      <c r="D4275" s="32" t="s">
        <v>24528</v>
      </c>
      <c r="E4275" s="32">
        <v/>
      </c>
      <c r="F4275" s="33">
        <v/>
      </c>
      <c r="G4275" s="34">
        <v/>
      </c>
      <c r="H4275" s="35">
        <v/>
      </c>
      <c r="I4275" s="36">
        <f>ROUND(SUM(I4272:I4274),2)</f>
        <v>352.48</v>
      </c>
      <c r="J4275" s="32">
        <v>262.53</v>
      </c>
      <c r="K4275" s="32">
        <f>ROUND(PRODUCT(I4275:J4275),2)</f>
        <v>92536.57</v>
      </c>
      <c r="L4275" s="32" t="s">
        <v/>
      </c>
      <c r="M4275" s="32" t="s">
        <v/>
      </c>
      <c r="N4275" s="32" t="s">
        <v/>
      </c>
      <!--$VAR_NUOVA_CELLA_PREZZI$-->
    </row>
    <row r="4276" spans="1:16" ht="10.5" customHeight="1" thickTop="1" thickBot="1">
      <c r="B4276" s="32" t="s">
        <v/>
      </c>
      <c r="C4276" s="23" t="s">
        <v/>
      </c>
      <c r="D4276" s="32" t="s">
        <v>24534</v>
      </c>
      <c r="E4276" s="32">
        <v/>
      </c>
      <c r="F4276" s="33">
        <v/>
      </c>
      <c r="G4276" s="34">
        <v/>
      </c>
      <c r="H4276" s="35">
        <v/>
      </c>
      <c r="I4276" s="36">
        <f/>
        <v/>
      </c>
      <c r="J4276" s="32">
        <v/>
      </c>
      <c r="K4276" s="32">
        <f/>
        <v/>
      </c>
      <c r="L4276" s="32" t="s">
        <v/>
      </c>
      <c r="M4276" s="32" t="s">
        <v/>
      </c>
      <c r="N4276" s="32" t="s">
        <v/>
      </c>
      <!--$VAR_NUOVA_CELLA_PREZZI$-->
    </row>
    <row r="4277" spans="1:16" ht="75" customHeight="1" thickTop="1" thickBot="1">
      <c r="B4277" s="32" t="s">
        <v>24535</v>
      </c>
      <c r="C4277" s="23" t="s">
        <v>24536</v>
      </c>
      <c r="D4277" s="62" t="s">
        <v>24537</v>
      </c>
      <c r="E4277" s="32">
        <v/>
      </c>
      <c r="F4277" s="33">
        <v/>
      </c>
      <c r="G4277" s="34">
        <v/>
      </c>
      <c r="H4277" s="35">
        <v/>
      </c>
      <c r="I4277" s="36">
        <f/>
        <v/>
      </c>
      <c r="J4277" s="32">
        <v/>
      </c>
      <c r="K4277" s="32">
        <f/>
        <v/>
      </c>
      <c r="L4277" s="32" t="s">
        <v/>
      </c>
      <c r="M4277" s="32" t="s">
        <v/>
      </c>
      <c r="N4277" s="32" t="s">
        <v/>
      </c>
      <!--$VAR_NUOVA_CELLA_PREZZI$-->
    </row>
    <row r="4278" spans="1:16" ht="10.5" customHeight="1" thickTop="1" thickBot="1">
      <c r="B4278" s="32" t="s">
        <v/>
      </c>
      <c r="C4278" s="23" t="s">
        <v/>
      </c>
      <c r="D4278" s="23" t="s">
        <v>24538</v>
      </c>
      <c r="E4278" s="32">
        <v/>
      </c>
      <c r="F4278" s="33">
        <v/>
      </c>
      <c r="G4278" s="34">
        <v/>
      </c>
      <c r="H4278" s="35">
        <v/>
      </c>
      <c r="I4278" s="36">
        <f/>
        <v/>
      </c>
      <c r="J4278" s="32">
        <v/>
      </c>
      <c r="K4278" s="32">
        <f/>
        <v/>
      </c>
      <c r="L4278" s="32" t="s">
        <v/>
      </c>
      <c r="M4278" s="32" t="s">
        <v/>
      </c>
      <c r="N4278" s="32" t="s">
        <v/>
      </c>
      <!--$VAR_NUOVA_CELLA_PREZZI$-->
    </row>
    <row r="4279" spans="1:16" ht="10.5" customHeight="1" thickTop="1" thickBot="1">
      <c r="B4279" s="32" t="s">
        <v/>
      </c>
      <c r="C4279" s="23" t="s">
        <v/>
      </c>
      <c r="D4279" s="23" t="s">
        <v>24539</v>
      </c>
      <c r="E4279" s="32">
        <v/>
      </c>
      <c r="F4279" s="33">
        <v/>
      </c>
      <c r="G4279" s="34">
        <v/>
      </c>
      <c r="H4279" s="35">
        <v>0</v>
      </c>
      <c r="I4279" s="36">
        <f>ROUND(PRODUCT(E4279:H4279),2)</f>
        <v>0.00</v>
      </c>
      <c r="J4279" s="32">
        <v/>
      </c>
      <c r="K4279" s="32">
        <f/>
        <v/>
      </c>
      <c r="L4279" s="32" t="s">
        <v/>
      </c>
      <c r="M4279" s="32" t="s">
        <v/>
      </c>
      <c r="N4279" s="32" t="s">
        <v/>
      </c>
      <!--$VAR_NUOVA_CELLA_PREZZI$-->
    </row>
    <row r="4280" spans="1:16" ht="10.5" customHeight="1" thickTop="1" thickBot="1">
      <c r="B4280" s="32" t="s">
        <v/>
      </c>
      <c r="C4280" s="23" t="s">
        <v/>
      </c>
      <c r="D4280" s="23" t="s">
        <v>24546</v>
      </c>
      <c r="E4280" s="32">
        <v>6.10</v>
      </c>
      <c r="F4280" s="33">
        <v/>
      </c>
      <c r="G4280" s="34">
        <v/>
      </c>
      <c r="H4280" s="35">
        <v/>
      </c>
      <c r="I4280" s="36">
        <f>ROUND(PRODUCT(E4280:H4280),2)</f>
        <v>6.10</v>
      </c>
      <c r="J4280" s="32">
        <v/>
      </c>
      <c r="K4280" s="32">
        <f/>
        <v/>
      </c>
      <c r="L4280" s="32" t="s">
        <v/>
      </c>
      <c r="M4280" s="32" t="s">
        <v/>
      </c>
      <c r="N4280" s="32" t="s">
        <v/>
      </c>
      <!--$VAR_NUOVA_CELLA_PREZZI$-->
    </row>
    <row r="4281" spans="1:16" ht="10.5" customHeight="1" thickTop="1" thickBot="1">
      <c r="B4281" s="32" t="s">
        <v/>
      </c>
      <c r="C4281" s="23" t="s">
        <v/>
      </c>
      <c r="D4281" s="23" t="s">
        <v>24553</v>
      </c>
      <c r="E4281" s="32">
        <v>11.65</v>
      </c>
      <c r="F4281" s="33">
        <v/>
      </c>
      <c r="G4281" s="34">
        <v/>
      </c>
      <c r="H4281" s="35">
        <v/>
      </c>
      <c r="I4281" s="36">
        <f>ROUND(PRODUCT(E4281:H4281),2)</f>
        <v>11.65</v>
      </c>
      <c r="J4281" s="32">
        <v/>
      </c>
      <c r="K4281" s="32">
        <f/>
        <v/>
      </c>
      <c r="L4281" s="32" t="s">
        <v/>
      </c>
      <c r="M4281" s="32" t="s">
        <v/>
      </c>
      <c r="N4281" s="32" t="s">
        <v/>
      </c>
      <!--$VAR_NUOVA_CELLA_PREZZI$-->
    </row>
    <row r="4282" spans="1:16" ht="10.5" customHeight="1" thickTop="1" thickBot="1">
      <c r="B4282" s="32" t="s">
        <v/>
      </c>
      <c r="C4282" s="23" t="s">
        <v/>
      </c>
      <c r="D4282" s="23" t="s">
        <v>24560</v>
      </c>
      <c r="E4282" s="32">
        <v>6.33</v>
      </c>
      <c r="F4282" s="33">
        <v/>
      </c>
      <c r="G4282" s="34">
        <v/>
      </c>
      <c r="H4282" s="35">
        <v/>
      </c>
      <c r="I4282" s="36">
        <f>ROUND(PRODUCT(E4282:H4282),2)</f>
        <v>6.33</v>
      </c>
      <c r="J4282" s="32">
        <v/>
      </c>
      <c r="K4282" s="32">
        <f/>
        <v/>
      </c>
      <c r="L4282" s="32" t="s">
        <v/>
      </c>
      <c r="M4282" s="32" t="s">
        <v/>
      </c>
      <c r="N4282" s="32" t="s">
        <v/>
      </c>
      <!--$VAR_NUOVA_CELLA_PREZZI$-->
    </row>
    <row r="4283" spans="1:16" ht="10.5" customHeight="1" thickTop="1" thickBot="1">
      <c r="B4283" s="32" t="s">
        <v/>
      </c>
      <c r="C4283" s="23" t="s">
        <v/>
      </c>
      <c r="D4283" s="23" t="s">
        <v>24567</v>
      </c>
      <c r="E4283" s="32">
        <v>24.75</v>
      </c>
      <c r="F4283" s="33">
        <v/>
      </c>
      <c r="G4283" s="34">
        <v/>
      </c>
      <c r="H4283" s="35">
        <v/>
      </c>
      <c r="I4283" s="36">
        <f>ROUND(PRODUCT(E4283:H4283),2)</f>
        <v>24.75</v>
      </c>
      <c r="J4283" s="32">
        <v/>
      </c>
      <c r="K4283" s="32">
        <f/>
        <v/>
      </c>
      <c r="L4283" s="32" t="s">
        <v/>
      </c>
      <c r="M4283" s="32" t="s">
        <v/>
      </c>
      <c r="N4283" s="32" t="s">
        <v/>
      </c>
      <!--$VAR_NUOVA_CELLA_PREZZI$-->
    </row>
    <row r="4284" spans="1:16" ht="10.5" customHeight="1" thickTop="1" thickBot="1">
      <c r="B4284" s="32" t="s">
        <v/>
      </c>
      <c r="C4284" s="23" t="s">
        <v/>
      </c>
      <c r="D4284" s="23" t="s">
        <v>24574</v>
      </c>
      <c r="E4284" s="32">
        <v>49.86</v>
      </c>
      <c r="F4284" s="33">
        <v/>
      </c>
      <c r="G4284" s="34">
        <v/>
      </c>
      <c r="H4284" s="35">
        <v/>
      </c>
      <c r="I4284" s="36">
        <f>ROUND(PRODUCT(E4284:H4284),2)</f>
        <v>49.86</v>
      </c>
      <c r="J4284" s="32">
        <v/>
      </c>
      <c r="K4284" s="32">
        <f/>
        <v/>
      </c>
      <c r="L4284" s="32" t="s">
        <v/>
      </c>
      <c r="M4284" s="32" t="s">
        <v/>
      </c>
      <c r="N4284" s="32" t="s">
        <v/>
      </c>
      <!--$VAR_NUOVA_CELLA_PREZZI$-->
    </row>
    <row r="4285" spans="1:16" ht="10.5" customHeight="1" thickTop="1" thickBot="1">
      <c r="B4285" s="32" t="s">
        <v/>
      </c>
      <c r="C4285" s="23" t="s">
        <v/>
      </c>
      <c r="D4285" s="23" t="s">
        <v>24581</v>
      </c>
      <c r="E4285" s="32">
        <v>10.97</v>
      </c>
      <c r="F4285" s="33">
        <v/>
      </c>
      <c r="G4285" s="34">
        <v/>
      </c>
      <c r="H4285" s="35">
        <v/>
      </c>
      <c r="I4285" s="36">
        <f>ROUND(PRODUCT(E4285:H4285),2)</f>
        <v>10.97</v>
      </c>
      <c r="J4285" s="32">
        <v/>
      </c>
      <c r="K4285" s="32">
        <f/>
        <v/>
      </c>
      <c r="L4285" s="32" t="s">
        <v/>
      </c>
      <c r="M4285" s="32" t="s">
        <v/>
      </c>
      <c r="N4285" s="32" t="s">
        <v/>
      </c>
      <!--$VAR_NUOVA_CELLA_PREZZI$-->
    </row>
    <row r="4286" spans="1:16" ht="10.5" customHeight="1" thickTop="1" thickBot="1">
      <c r="B4286" s="32" t="s">
        <v/>
      </c>
      <c r="C4286" s="23" t="s">
        <v/>
      </c>
      <c r="D4286" s="23" t="s">
        <v>24588</v>
      </c>
      <c r="E4286" s="32">
        <v>42.03</v>
      </c>
      <c r="F4286" s="33">
        <v/>
      </c>
      <c r="G4286" s="34">
        <v/>
      </c>
      <c r="H4286" s="35">
        <v/>
      </c>
      <c r="I4286" s="36">
        <f>ROUND(PRODUCT(E4286:H4286),2)</f>
        <v>42.03</v>
      </c>
      <c r="J4286" s="32">
        <v/>
      </c>
      <c r="K4286" s="32">
        <f/>
        <v/>
      </c>
      <c r="L4286" s="32" t="s">
        <v/>
      </c>
      <c r="M4286" s="32" t="s">
        <v/>
      </c>
      <c r="N4286" s="32" t="s">
        <v/>
      </c>
      <!--$VAR_NUOVA_CELLA_PREZZI$-->
    </row>
    <row r="4287" spans="1:16" ht="10.5" customHeight="1" thickTop="1" thickBot="1">
      <c r="B4287" s="32" t="s">
        <v/>
      </c>
      <c r="C4287" s="23" t="s">
        <v/>
      </c>
      <c r="D4287" s="23" t="s">
        <v>24595</v>
      </c>
      <c r="E4287" s="32">
        <v/>
      </c>
      <c r="F4287" s="33">
        <v/>
      </c>
      <c r="G4287" s="34">
        <v/>
      </c>
      <c r="H4287" s="35">
        <v>0</v>
      </c>
      <c r="I4287" s="36">
        <f>ROUND(PRODUCT(E4287:H4287),2)</f>
        <v>0.00</v>
      </c>
      <c r="J4287" s="32">
        <v/>
      </c>
      <c r="K4287" s="32">
        <f/>
        <v/>
      </c>
      <c r="L4287" s="32" t="s">
        <v/>
      </c>
      <c r="M4287" s="32" t="s">
        <v/>
      </c>
      <c r="N4287" s="32" t="s">
        <v/>
      </c>
      <!--$VAR_NUOVA_CELLA_PREZZI$-->
    </row>
    <row r="4288" spans="1:16" ht="10.5" customHeight="1" thickTop="1" thickBot="1">
      <c r="B4288" s="32" t="s">
        <v/>
      </c>
      <c r="C4288" s="23" t="s">
        <v/>
      </c>
      <c r="D4288" s="23" t="s">
        <v>24602</v>
      </c>
      <c r="E4288" s="32">
        <v>16.13</v>
      </c>
      <c r="F4288" s="33">
        <v/>
      </c>
      <c r="G4288" s="34">
        <v/>
      </c>
      <c r="H4288" s="35">
        <v/>
      </c>
      <c r="I4288" s="36">
        <f>ROUND(PRODUCT(E4288:H4288),2)</f>
        <v>16.13</v>
      </c>
      <c r="J4288" s="32">
        <v/>
      </c>
      <c r="K4288" s="32">
        <f/>
        <v/>
      </c>
      <c r="L4288" s="32" t="s">
        <v/>
      </c>
      <c r="M4288" s="32" t="s">
        <v/>
      </c>
      <c r="N4288" s="32" t="s">
        <v/>
      </c>
      <!--$VAR_NUOVA_CELLA_PREZZI$-->
    </row>
    <row r="4289" spans="1:16" ht="10.5" customHeight="1" thickTop="1" thickBot="1">
      <c r="B4289" s="32" t="s">
        <v/>
      </c>
      <c r="C4289" s="23" t="s">
        <v/>
      </c>
      <c r="D4289" s="23" t="s">
        <v>24609</v>
      </c>
      <c r="E4289" s="32">
        <v>27.45</v>
      </c>
      <c r="F4289" s="33">
        <v/>
      </c>
      <c r="G4289" s="34">
        <v/>
      </c>
      <c r="H4289" s="35">
        <v/>
      </c>
      <c r="I4289" s="36">
        <f>ROUND(PRODUCT(E4289:H4289),2)</f>
        <v>27.45</v>
      </c>
      <c r="J4289" s="32">
        <v/>
      </c>
      <c r="K4289" s="32">
        <f/>
        <v/>
      </c>
      <c r="L4289" s="32" t="s">
        <v/>
      </c>
      <c r="M4289" s="32" t="s">
        <v/>
      </c>
      <c r="N4289" s="32" t="s">
        <v/>
      </c>
      <!--$VAR_NUOVA_CELLA_PREZZI$-->
    </row>
    <row r="4290" spans="1:16" ht="10.5" customHeight="1" thickTop="1" thickBot="1">
      <c r="B4290" s="32" t="s">
        <v/>
      </c>
      <c r="C4290" s="23" t="s">
        <v/>
      </c>
      <c r="D4290" s="32" t="s">
        <v/>
      </c>
      <c r="E4290" s="32">
        <v/>
      </c>
      <c r="F4290" s="33">
        <v/>
      </c>
      <c r="G4290" s="34">
        <v/>
      </c>
      <c r="H4290" s="35">
        <v/>
      </c>
      <c r="I4290" s="36">
        <f/>
        <v/>
      </c>
      <c r="J4290" s="32">
        <v/>
      </c>
      <c r="K4290" s="32">
        <f/>
        <v/>
      </c>
      <c r="L4290" s="32" t="s">
        <v/>
      </c>
      <c r="M4290" s="32" t="s">
        <v/>
      </c>
      <c r="N4290" s="32" t="s">
        <v>24616</v>
      </c>
      <!--$VAR_NUOVA_CELLA_PREZZI$-->
    </row>
    <row r="4291" spans="1:16" ht="10.5" customHeight="1" thickTop="1" thickBot="1">
      <c r="B4291" s="32" t="s">
        <v/>
      </c>
      <c r="C4291" s="23" t="s">
        <v/>
      </c>
      <c r="D4291" s="32" t="s">
        <v>24617</v>
      </c>
      <c r="E4291" s="32">
        <v/>
      </c>
      <c r="F4291" s="33">
        <v/>
      </c>
      <c r="G4291" s="34">
        <v/>
      </c>
      <c r="H4291" s="35">
        <v/>
      </c>
      <c r="I4291" s="36">
        <f>ROUND(SUM(I4278:I4290),2)</f>
        <v>195.27</v>
      </c>
      <c r="J4291" s="32">
        <v>120.41</v>
      </c>
      <c r="K4291" s="32">
        <f>ROUND(PRODUCT(I4291:J4291),2)</f>
        <v>23512.46</v>
      </c>
      <c r="L4291" s="32" t="s">
        <v/>
      </c>
      <c r="M4291" s="32" t="s">
        <v/>
      </c>
      <c r="N4291" s="32" t="s">
        <v/>
      </c>
      <!--$VAR_NUOVA_CELLA_PREZZI$-->
    </row>
    <row r="4292" spans="1:16" ht="10.5" customHeight="1" thickTop="1" thickBot="1">
      <c r="B4292" s="32" t="s">
        <v/>
      </c>
      <c r="C4292" s="23" t="s">
        <v/>
      </c>
      <c r="D4292" s="32" t="s">
        <v>24623</v>
      </c>
      <c r="E4292" s="32">
        <v/>
      </c>
      <c r="F4292" s="33">
        <v/>
      </c>
      <c r="G4292" s="34">
        <v/>
      </c>
      <c r="H4292" s="35">
        <v/>
      </c>
      <c r="I4292" s="36">
        <f/>
        <v/>
      </c>
      <c r="J4292" s="32">
        <v/>
      </c>
      <c r="K4292" s="32">
        <f/>
        <v/>
      </c>
      <c r="L4292" s="32" t="s">
        <v/>
      </c>
      <c r="M4292" s="32" t="s">
        <v/>
      </c>
      <c r="N4292" s="32" t="s">
        <v/>
      </c>
      <!--$VAR_NUOVA_CELLA_PREZZI$-->
    </row>
    <row r="4293" spans="1:16" ht="107.166666666667" customHeight="1" thickTop="1" thickBot="1">
      <c r="B4293" s="32" t="s">
        <v>24624</v>
      </c>
      <c r="C4293" s="23" t="s">
        <v>24625</v>
      </c>
      <c r="D4293" s="62" t="s">
        <v>24626</v>
      </c>
      <c r="E4293" s="32">
        <v/>
      </c>
      <c r="F4293" s="33">
        <v/>
      </c>
      <c r="G4293" s="34">
        <v/>
      </c>
      <c r="H4293" s="35">
        <v/>
      </c>
      <c r="I4293" s="36">
        <f/>
        <v/>
      </c>
      <c r="J4293" s="32">
        <v/>
      </c>
      <c r="K4293" s="32">
        <f/>
        <v/>
      </c>
      <c r="L4293" s="32" t="s">
        <v/>
      </c>
      <c r="M4293" s="32" t="s">
        <v/>
      </c>
      <c r="N4293" s="32" t="s">
        <v/>
      </c>
      <!--$VAR_NUOVA_CELLA_PREZZI$-->
    </row>
    <row r="4294" spans="1:16" ht="10.5" customHeight="1" thickTop="1" thickBot="1">
      <c r="B4294" s="32" t="s">
        <v/>
      </c>
      <c r="C4294" s="23" t="s">
        <v/>
      </c>
      <c r="D4294" s="23" t="s">
        <v>24627</v>
      </c>
      <c r="E4294" s="32">
        <v/>
      </c>
      <c r="F4294" s="33">
        <v/>
      </c>
      <c r="G4294" s="34">
        <v/>
      </c>
      <c r="H4294" s="35">
        <v/>
      </c>
      <c r="I4294" s="36">
        <f/>
        <v/>
      </c>
      <c r="J4294" s="32">
        <v/>
      </c>
      <c r="K4294" s="32">
        <f/>
        <v/>
      </c>
      <c r="L4294" s="32" t="s">
        <v/>
      </c>
      <c r="M4294" s="32" t="s">
        <v/>
      </c>
      <c r="N4294" s="32" t="s">
        <v/>
      </c>
      <!--$VAR_NUOVA_CELLA_PREZZI$-->
    </row>
    <row r="4295" spans="1:16" ht="10.5" customHeight="1" thickTop="1" thickBot="1">
      <c r="B4295" s="32" t="s">
        <v/>
      </c>
      <c r="C4295" s="23" t="s">
        <v/>
      </c>
      <c r="D4295" s="23" t="s">
        <v>24628</v>
      </c>
      <c r="E4295" s="32">
        <v/>
      </c>
      <c r="F4295" s="33">
        <v/>
      </c>
      <c r="G4295" s="34">
        <v/>
      </c>
      <c r="H4295" s="35">
        <v/>
      </c>
      <c r="I4295" s="36">
        <f>ROUND(PRODUCT(E4295:H4295,352.48),2)</f>
        <v>352.48</v>
      </c>
      <c r="J4295" s="32">
        <v/>
      </c>
      <c r="K4295" s="32">
        <f/>
        <v/>
      </c>
      <c r="L4295" s="32" t="s">
        <v/>
      </c>
      <c r="M4295" s="32" t="s">
        <v/>
      </c>
      <c r="N4295" s="32" t="s">
        <v/>
      </c>
      <!--$VAR_NUOVA_CELLA_PREZZI$-->
    </row>
    <row r="4296" spans="1:16" ht="10.5" customHeight="1" thickTop="1" thickBot="1">
      <c r="B4296" s="32" t="s">
        <v/>
      </c>
      <c r="C4296" s="23" t="s">
        <v/>
      </c>
      <c r="D4296" s="23" t="s">
        <v>24635</v>
      </c>
      <c r="E4296" s="32">
        <v/>
      </c>
      <c r="F4296" s="33">
        <v/>
      </c>
      <c r="G4296" s="34">
        <v/>
      </c>
      <c r="H4296" s="35">
        <v/>
      </c>
      <c r="I4296" s="36">
        <f>ROUND(PRODUCT(E4296:H4296,195.27),2)</f>
        <v>195.27</v>
      </c>
      <c r="J4296" s="32">
        <v/>
      </c>
      <c r="K4296" s="32">
        <f/>
        <v/>
      </c>
      <c r="L4296" s="32" t="s">
        <v/>
      </c>
      <c r="M4296" s="32" t="s">
        <v/>
      </c>
      <c r="N4296" s="32" t="s">
        <v/>
      </c>
      <!--$VAR_NUOVA_CELLA_PREZZI$-->
    </row>
    <row r="4297" spans="1:16" ht="10.5" customHeight="1" thickTop="1" thickBot="1">
      <c r="B4297" s="32" t="s">
        <v/>
      </c>
      <c r="C4297" s="23" t="s">
        <v/>
      </c>
      <c r="D4297" s="32" t="s">
        <v/>
      </c>
      <c r="E4297" s="32">
        <v/>
      </c>
      <c r="F4297" s="33">
        <v/>
      </c>
      <c r="G4297" s="34">
        <v/>
      </c>
      <c r="H4297" s="35">
        <v/>
      </c>
      <c r="I4297" s="36">
        <f/>
        <v/>
      </c>
      <c r="J4297" s="32">
        <v/>
      </c>
      <c r="K4297" s="32">
        <f/>
        <v/>
      </c>
      <c r="L4297" s="32" t="s">
        <v/>
      </c>
      <c r="M4297" s="32" t="s">
        <v/>
      </c>
      <c r="N4297" s="32" t="s">
        <v>24642</v>
      </c>
      <!--$VAR_NUOVA_CELLA_PREZZI$-->
    </row>
    <row r="4298" spans="1:16" ht="10.5" customHeight="1" thickTop="1" thickBot="1">
      <c r="B4298" s="32" t="s">
        <v/>
      </c>
      <c r="C4298" s="23" t="s">
        <v/>
      </c>
      <c r="D4298" s="32" t="s">
        <v>24643</v>
      </c>
      <c r="E4298" s="32">
        <v/>
      </c>
      <c r="F4298" s="33">
        <v/>
      </c>
      <c r="G4298" s="34">
        <v/>
      </c>
      <c r="H4298" s="35">
        <v/>
      </c>
      <c r="I4298" s="36">
        <f>ROUND(SUM(I4294:I4297),2)</f>
        <v>547.75</v>
      </c>
      <c r="J4298" s="32">
        <v>26.37</v>
      </c>
      <c r="K4298" s="32">
        <f>ROUND(PRODUCT(I4298:J4298),2)</f>
        <v>14444.17</v>
      </c>
      <c r="L4298" s="32" t="s">
        <v/>
      </c>
      <c r="M4298" s="32" t="s">
        <v/>
      </c>
      <c r="N4298" s="32" t="s">
        <v/>
      </c>
      <!--$VAR_NUOVA_CELLA_PREZZI$-->
    </row>
    <row r="4299" spans="1:16" ht="10.5" customHeight="1" thickTop="1" thickBot="1">
      <c r="B4299" s="32" t="s">
        <v/>
      </c>
      <c r="C4299" s="23" t="s">
        <v/>
      </c>
      <c r="D4299" s="32" t="s">
        <v>24649</v>
      </c>
      <c r="E4299" s="32">
        <v/>
      </c>
      <c r="F4299" s="33">
        <v/>
      </c>
      <c r="G4299" s="34">
        <v/>
      </c>
      <c r="H4299" s="35">
        <v/>
      </c>
      <c r="I4299" s="36">
        <f/>
        <v/>
      </c>
      <c r="J4299" s="32">
        <v/>
      </c>
      <c r="K4299" s="32">
        <f/>
        <v/>
      </c>
      <c r="L4299" s="32" t="s">
        <v/>
      </c>
      <c r="M4299" s="32" t="s">
        <v/>
      </c>
      <c r="N4299" s="32" t="s">
        <v/>
      </c>
      <!--$VAR_NUOVA_CELLA_PREZZI$-->
    </row>
    <row r="4300" spans="1:16" ht="117.833333333333" customHeight="1" thickTop="1" thickBot="1">
      <c r="B4300" s="32" t="s">
        <v>24650</v>
      </c>
      <c r="C4300" s="23" t="s">
        <v>24651</v>
      </c>
      <c r="D4300" s="62" t="s">
        <v>24652</v>
      </c>
      <c r="E4300" s="32">
        <v/>
      </c>
      <c r="F4300" s="33">
        <v/>
      </c>
      <c r="G4300" s="34">
        <v/>
      </c>
      <c r="H4300" s="35">
        <v/>
      </c>
      <c r="I4300" s="36">
        <f/>
        <v/>
      </c>
      <c r="J4300" s="32">
        <v/>
      </c>
      <c r="K4300" s="32">
        <f/>
        <v/>
      </c>
      <c r="L4300" s="32" t="s">
        <v/>
      </c>
      <c r="M4300" s="32" t="s">
        <v/>
      </c>
      <c r="N4300" s="32" t="s">
        <v/>
      </c>
      <!--$VAR_NUOVA_CELLA_PREZZI$-->
    </row>
    <row r="4301" spans="1:16" ht="10.5" customHeight="1" thickTop="1" thickBot="1">
      <c r="B4301" s="32" t="s">
        <v/>
      </c>
      <c r="C4301" s="23" t="s">
        <v/>
      </c>
      <c r="D4301" s="23" t="s">
        <v>24653</v>
      </c>
      <c r="E4301" s="32">
        <v/>
      </c>
      <c r="F4301" s="33">
        <v/>
      </c>
      <c r="G4301" s="34">
        <v/>
      </c>
      <c r="H4301" s="35">
        <v/>
      </c>
      <c r="I4301" s="36">
        <f/>
        <v/>
      </c>
      <c r="J4301" s="32">
        <v/>
      </c>
      <c r="K4301" s="32">
        <f/>
        <v/>
      </c>
      <c r="L4301" s="32" t="s">
        <v/>
      </c>
      <c r="M4301" s="32" t="s">
        <v/>
      </c>
      <c r="N4301" s="32" t="s">
        <v/>
      </c>
      <!--$VAR_NUOVA_CELLA_PREZZI$-->
    </row>
    <row r="4302" spans="1:16" ht="10.5" customHeight="1" thickTop="1" thickBot="1">
      <c r="B4302" s="32" t="s">
        <v/>
      </c>
      <c r="C4302" s="23" t="s">
        <v/>
      </c>
      <c r="D4302" s="23" t="s">
        <v>24654</v>
      </c>
      <c r="E4302" s="32">
        <v/>
      </c>
      <c r="F4302" s="33">
        <v>11.08</v>
      </c>
      <c r="G4302" s="34">
        <v/>
      </c>
      <c r="H4302" s="35">
        <v/>
      </c>
      <c r="I4302" s="36">
        <f>ROUND(PRODUCT(E4302:H4302),2)</f>
        <v>11.08</v>
      </c>
      <c r="J4302" s="32">
        <v/>
      </c>
      <c r="K4302" s="32">
        <f/>
        <v/>
      </c>
      <c r="L4302" s="32" t="s">
        <v/>
      </c>
      <c r="M4302" s="32" t="s">
        <v/>
      </c>
      <c r="N4302" s="32" t="s">
        <v/>
      </c>
      <!--$VAR_NUOVA_CELLA_PREZZI$-->
    </row>
    <row r="4303" spans="1:16" ht="10.5" customHeight="1" thickTop="1" thickBot="1">
      <c r="B4303" s="32" t="s">
        <v/>
      </c>
      <c r="C4303" s="23" t="s">
        <v/>
      </c>
      <c r="D4303" s="32" t="s">
        <v/>
      </c>
      <c r="E4303" s="32">
        <v/>
      </c>
      <c r="F4303" s="33">
        <v/>
      </c>
      <c r="G4303" s="34">
        <v/>
      </c>
      <c r="H4303" s="35">
        <v/>
      </c>
      <c r="I4303" s="36">
        <f/>
        <v/>
      </c>
      <c r="J4303" s="32">
        <v/>
      </c>
      <c r="K4303" s="32">
        <f/>
        <v/>
      </c>
      <c r="L4303" s="32" t="s">
        <v/>
      </c>
      <c r="M4303" s="32" t="s">
        <v/>
      </c>
      <c r="N4303" s="32" t="s">
        <v>24661</v>
      </c>
      <!--$VAR_NUOVA_CELLA_PREZZI$-->
    </row>
    <row r="4304" spans="1:16" ht="10.5" customHeight="1" thickTop="1" thickBot="1">
      <c r="B4304" s="32" t="s">
        <v/>
      </c>
      <c r="C4304" s="23" t="s">
        <v/>
      </c>
      <c r="D4304" s="32" t="s">
        <v>24662</v>
      </c>
      <c r="E4304" s="32">
        <v/>
      </c>
      <c r="F4304" s="33">
        <v/>
      </c>
      <c r="G4304" s="34">
        <v/>
      </c>
      <c r="H4304" s="35">
        <v/>
      </c>
      <c r="I4304" s="36">
        <f>ROUND(SUM(I4301:I4303),2)</f>
        <v>11.08</v>
      </c>
      <c r="J4304" s="32">
        <v>180.65</v>
      </c>
      <c r="K4304" s="32">
        <f>ROUND(PRODUCT(I4304:J4304),2)</f>
        <v>2001.60</v>
      </c>
      <c r="L4304" s="32" t="s">
        <v/>
      </c>
      <c r="M4304" s="32" t="s">
        <v/>
      </c>
      <c r="N4304" s="32" t="s">
        <v/>
      </c>
      <!--$VAR_NUOVA_CELLA_PREZZI$-->
    </row>
    <row r="4305" spans="1:16" ht="10.5" customHeight="1" thickTop="1" thickBot="1">
      <c r="B4305" s="32" t="s">
        <v/>
      </c>
      <c r="C4305" s="23" t="s">
        <v/>
      </c>
      <c r="D4305" s="32" t="s">
        <v>24668</v>
      </c>
      <c r="E4305" s="32">
        <v/>
      </c>
      <c r="F4305" s="33">
        <v/>
      </c>
      <c r="G4305" s="34">
        <v/>
      </c>
      <c r="H4305" s="35">
        <v/>
      </c>
      <c r="I4305" s="36">
        <f/>
        <v/>
      </c>
      <c r="J4305" s="32">
        <v/>
      </c>
      <c r="K4305" s="32">
        <f/>
        <v/>
      </c>
      <c r="L4305" s="32" t="s">
        <v/>
      </c>
      <c r="M4305" s="32" t="s">
        <v/>
      </c>
      <c r="N4305" s="32" t="s">
        <v/>
      </c>
      <!--$VAR_NUOVA_CELLA_PREZZI$-->
    </row>
    <row r="4306" spans="1:16" ht="127.833333333333" customHeight="1" thickTop="1" thickBot="1">
      <c r="B4306" s="32" t="s">
        <v>24669</v>
      </c>
      <c r="C4306" s="23" t="s">
        <v>24670</v>
      </c>
      <c r="D4306" s="62" t="s">
        <v>24671</v>
      </c>
      <c r="E4306" s="32">
        <v/>
      </c>
      <c r="F4306" s="33">
        <v/>
      </c>
      <c r="G4306" s="34">
        <v/>
      </c>
      <c r="H4306" s="35">
        <v/>
      </c>
      <c r="I4306" s="36">
        <f/>
        <v/>
      </c>
      <c r="J4306" s="32">
        <v/>
      </c>
      <c r="K4306" s="32">
        <f/>
        <v/>
      </c>
      <c r="L4306" s="32" t="s">
        <v/>
      </c>
      <c r="M4306" s="32" t="s">
        <v/>
      </c>
      <c r="N4306" s="32" t="s">
        <v/>
      </c>
      <!--$VAR_NUOVA_CELLA_PREZZI$-->
    </row>
    <row r="4307" spans="1:16" ht="10.5" customHeight="1" thickTop="1" thickBot="1">
      <c r="B4307" s="32" t="s">
        <v/>
      </c>
      <c r="C4307" s="23" t="s">
        <v/>
      </c>
      <c r="D4307" s="23" t="s">
        <v>24672</v>
      </c>
      <c r="E4307" s="32">
        <v/>
      </c>
      <c r="F4307" s="33">
        <v/>
      </c>
      <c r="G4307" s="34">
        <v/>
      </c>
      <c r="H4307" s="35">
        <v/>
      </c>
      <c r="I4307" s="36">
        <f/>
        <v/>
      </c>
      <c r="J4307" s="32">
        <v/>
      </c>
      <c r="K4307" s="32">
        <f/>
        <v/>
      </c>
      <c r="L4307" s="32" t="s">
        <v/>
      </c>
      <c r="M4307" s="32" t="s">
        <v/>
      </c>
      <c r="N4307" s="32" t="s">
        <v/>
      </c>
      <!--$VAR_NUOVA_CELLA_PREZZI$-->
    </row>
    <row r="4308" spans="1:16" ht="10.5" customHeight="1" thickTop="1" thickBot="1">
      <c r="B4308" s="32" t="s">
        <v/>
      </c>
      <c r="C4308" s="23" t="s">
        <v/>
      </c>
      <c r="D4308" s="23" t="s">
        <v>24673</v>
      </c>
      <c r="E4308" s="32">
        <v/>
      </c>
      <c r="F4308" s="33">
        <v/>
      </c>
      <c r="G4308" s="34">
        <v/>
      </c>
      <c r="H4308" s="35">
        <v>0</v>
      </c>
      <c r="I4308" s="36">
        <f>ROUND(PRODUCT(E4308:H4308),2)</f>
        <v>0.00</v>
      </c>
      <c r="J4308" s="32">
        <v/>
      </c>
      <c r="K4308" s="32">
        <f/>
        <v/>
      </c>
      <c r="L4308" s="32" t="s">
        <v/>
      </c>
      <c r="M4308" s="32" t="s">
        <v/>
      </c>
      <c r="N4308" s="32" t="s">
        <v/>
      </c>
      <!--$VAR_NUOVA_CELLA_PREZZI$-->
    </row>
    <row r="4309" spans="1:16" ht="10.5" customHeight="1" thickTop="1" thickBot="1">
      <c r="B4309" s="32" t="s">
        <v/>
      </c>
      <c r="C4309" s="23" t="s">
        <v/>
      </c>
      <c r="D4309" s="23" t="s">
        <v>24680</v>
      </c>
      <c r="E4309" s="32">
        <v/>
      </c>
      <c r="F4309" s="33">
        <v>4.34</v>
      </c>
      <c r="G4309" s="34">
        <v/>
      </c>
      <c r="H4309" s="35">
        <v/>
      </c>
      <c r="I4309" s="36">
        <f>ROUND(PRODUCT(E4309:H4309),2)</f>
        <v>4.34</v>
      </c>
      <c r="J4309" s="32">
        <v/>
      </c>
      <c r="K4309" s="32">
        <f/>
        <v/>
      </c>
      <c r="L4309" s="32" t="s">
        <v/>
      </c>
      <c r="M4309" s="32" t="s">
        <v/>
      </c>
      <c r="N4309" s="32" t="s">
        <v/>
      </c>
      <!--$VAR_NUOVA_CELLA_PREZZI$-->
    </row>
    <row r="4310" spans="1:16" ht="10.5" customHeight="1" thickTop="1" thickBot="1">
      <c r="B4310" s="32" t="s">
        <v/>
      </c>
      <c r="C4310" s="23" t="s">
        <v/>
      </c>
      <c r="D4310" s="23" t="s">
        <v>24687</v>
      </c>
      <c r="E4310" s="32">
        <v/>
      </c>
      <c r="F4310" s="33">
        <v>4.41</v>
      </c>
      <c r="G4310" s="34">
        <v/>
      </c>
      <c r="H4310" s="35">
        <v/>
      </c>
      <c r="I4310" s="36">
        <f>ROUND(PRODUCT(E4310:H4310),2)</f>
        <v>4.41</v>
      </c>
      <c r="J4310" s="32">
        <v/>
      </c>
      <c r="K4310" s="32">
        <f/>
        <v/>
      </c>
      <c r="L4310" s="32" t="s">
        <v/>
      </c>
      <c r="M4310" s="32" t="s">
        <v/>
      </c>
      <c r="N4310" s="32" t="s">
        <v/>
      </c>
      <!--$VAR_NUOVA_CELLA_PREZZI$-->
    </row>
    <row r="4311" spans="1:16" ht="10.5" customHeight="1" thickTop="1" thickBot="1">
      <c r="B4311" s="32" t="s">
        <v/>
      </c>
      <c r="C4311" s="23" t="s">
        <v/>
      </c>
      <c r="D4311" s="23" t="s">
        <v>24694</v>
      </c>
      <c r="E4311" s="32">
        <v>2.00</v>
      </c>
      <c r="F4311" s="33">
        <v>3.19</v>
      </c>
      <c r="G4311" s="34">
        <v/>
      </c>
      <c r="H4311" s="35">
        <v/>
      </c>
      <c r="I4311" s="36">
        <f>ROUND(PRODUCT(E4311:H4311),2)</f>
        <v>6.38</v>
      </c>
      <c r="J4311" s="32">
        <v/>
      </c>
      <c r="K4311" s="32">
        <f/>
        <v/>
      </c>
      <c r="L4311" s="32" t="s">
        <v/>
      </c>
      <c r="M4311" s="32" t="s">
        <v/>
      </c>
      <c r="N4311" s="32" t="s">
        <v/>
      </c>
      <!--$VAR_NUOVA_CELLA_PREZZI$-->
    </row>
    <row r="4312" spans="1:16" ht="10.5" customHeight="1" thickTop="1" thickBot="1">
      <c r="B4312" s="32" t="s">
        <v/>
      </c>
      <c r="C4312" s="23" t="s">
        <v/>
      </c>
      <c r="D4312" s="23" t="s">
        <v>24701</v>
      </c>
      <c r="E4312" s="32">
        <v/>
      </c>
      <c r="F4312" s="33">
        <v>21.30</v>
      </c>
      <c r="G4312" s="34">
        <v/>
      </c>
      <c r="H4312" s="35">
        <v/>
      </c>
      <c r="I4312" s="36">
        <f>ROUND(PRODUCT(E4312:H4312),2)</f>
        <v>21.30</v>
      </c>
      <c r="J4312" s="32">
        <v/>
      </c>
      <c r="K4312" s="32">
        <f/>
        <v/>
      </c>
      <c r="L4312" s="32" t="s">
        <v/>
      </c>
      <c r="M4312" s="32" t="s">
        <v/>
      </c>
      <c r="N4312" s="32" t="s">
        <v/>
      </c>
      <!--$VAR_NUOVA_CELLA_PREZZI$-->
    </row>
    <row r="4313" spans="1:16" ht="10.5" customHeight="1" thickTop="1" thickBot="1">
      <c r="B4313" s="32" t="s">
        <v/>
      </c>
      <c r="C4313" s="23" t="s">
        <v/>
      </c>
      <c r="D4313" s="23" t="s">
        <v>24708</v>
      </c>
      <c r="E4313" s="32">
        <v/>
      </c>
      <c r="F4313" s="33">
        <v>4.76</v>
      </c>
      <c r="G4313" s="34">
        <v/>
      </c>
      <c r="H4313" s="35">
        <v/>
      </c>
      <c r="I4313" s="36">
        <f>ROUND(PRODUCT(E4313:H4313),2)</f>
        <v>4.76</v>
      </c>
      <c r="J4313" s="32">
        <v/>
      </c>
      <c r="K4313" s="32">
        <f/>
        <v/>
      </c>
      <c r="L4313" s="32" t="s">
        <v/>
      </c>
      <c r="M4313" s="32" t="s">
        <v/>
      </c>
      <c r="N4313" s="32" t="s">
        <v/>
      </c>
      <!--$VAR_NUOVA_CELLA_PREZZI$-->
    </row>
    <row r="4314" spans="1:16" ht="10.5" customHeight="1" thickTop="1" thickBot="1">
      <c r="B4314" s="32" t="s">
        <v/>
      </c>
      <c r="C4314" s="23" t="s">
        <v/>
      </c>
      <c r="D4314" s="32" t="s">
        <v/>
      </c>
      <c r="E4314" s="32">
        <v/>
      </c>
      <c r="F4314" s="33">
        <v/>
      </c>
      <c r="G4314" s="34">
        <v/>
      </c>
      <c r="H4314" s="35">
        <v/>
      </c>
      <c r="I4314" s="36">
        <f/>
        <v/>
      </c>
      <c r="J4314" s="32">
        <v/>
      </c>
      <c r="K4314" s="32">
        <f/>
        <v/>
      </c>
      <c r="L4314" s="32" t="s">
        <v/>
      </c>
      <c r="M4314" s="32" t="s">
        <v/>
      </c>
      <c r="N4314" s="32" t="s">
        <v>24715</v>
      </c>
      <!--$VAR_NUOVA_CELLA_PREZZI$-->
    </row>
    <row r="4315" spans="1:16" ht="10.5" customHeight="1" thickTop="1" thickBot="1">
      <c r="B4315" s="32" t="s">
        <v/>
      </c>
      <c r="C4315" s="23" t="s">
        <v/>
      </c>
      <c r="D4315" s="32" t="s">
        <v>24716</v>
      </c>
      <c r="E4315" s="32">
        <v/>
      </c>
      <c r="F4315" s="33">
        <v/>
      </c>
      <c r="G4315" s="34">
        <v/>
      </c>
      <c r="H4315" s="35">
        <v/>
      </c>
      <c r="I4315" s="36">
        <f>ROUND(SUM(I4307:I4314),2)</f>
        <v>41.19</v>
      </c>
      <c r="J4315" s="32">
        <v>213.78</v>
      </c>
      <c r="K4315" s="32">
        <f>ROUND(PRODUCT(I4315:J4315),2)</f>
        <v>8805.60</v>
      </c>
      <c r="L4315" s="32" t="s">
        <v/>
      </c>
      <c r="M4315" s="32" t="s">
        <v/>
      </c>
      <c r="N4315" s="32" t="s">
        <v/>
      </c>
      <!--$VAR_NUOVA_CELLA_PREZZI$-->
    </row>
    <row r="4316" spans="1:16" ht="10.5" customHeight="1" thickTop="1" thickBot="1">
      <c r="B4316" s="32" t="s">
        <v/>
      </c>
      <c r="C4316" s="23" t="s">
        <v/>
      </c>
      <c r="D4316" s="32" t="s">
        <v>24722</v>
      </c>
      <c r="E4316" s="32">
        <v/>
      </c>
      <c r="F4316" s="33">
        <v/>
      </c>
      <c r="G4316" s="34">
        <v/>
      </c>
      <c r="H4316" s="35">
        <v/>
      </c>
      <c r="I4316" s="36">
        <f/>
        <v/>
      </c>
      <c r="J4316" s="32">
        <v/>
      </c>
      <c r="K4316" s="32">
        <f/>
        <v/>
      </c>
      <c r="L4316" s="32" t="s">
        <v/>
      </c>
      <c r="M4316" s="32" t="s">
        <v/>
      </c>
      <c r="N4316" s="32" t="s">
        <v/>
      </c>
      <!--$VAR_NUOVA_CELLA_PREZZI$-->
    </row>
    <row r="4317" spans="1:16" ht="106.166666666667" customHeight="1" thickTop="1" thickBot="1">
      <c r="B4317" s="32" t="s">
        <v>24723</v>
      </c>
      <c r="C4317" s="23" t="s">
        <v>24724</v>
      </c>
      <c r="D4317" s="62" t="s">
        <v>24725</v>
      </c>
      <c r="E4317" s="32">
        <v/>
      </c>
      <c r="F4317" s="33">
        <v/>
      </c>
      <c r="G4317" s="34">
        <v/>
      </c>
      <c r="H4317" s="35">
        <v/>
      </c>
      <c r="I4317" s="36">
        <f/>
        <v/>
      </c>
      <c r="J4317" s="32">
        <v/>
      </c>
      <c r="K4317" s="32">
        <f/>
        <v/>
      </c>
      <c r="L4317" s="32" t="s">
        <v/>
      </c>
      <c r="M4317" s="32" t="s">
        <v/>
      </c>
      <c r="N4317" s="32" t="s">
        <v/>
      </c>
      <!--$VAR_NUOVA_CELLA_PREZZI$-->
    </row>
    <row r="4318" spans="1:16" ht="10.5" customHeight="1" thickTop="1" thickBot="1">
      <c r="B4318" s="32" t="s">
        <v/>
      </c>
      <c r="C4318" s="23" t="s">
        <v/>
      </c>
      <c r="D4318" s="23" t="s">
        <v>24726</v>
      </c>
      <c r="E4318" s="32">
        <v/>
      </c>
      <c r="F4318" s="33">
        <v/>
      </c>
      <c r="G4318" s="34">
        <v/>
      </c>
      <c r="H4318" s="35">
        <v/>
      </c>
      <c r="I4318" s="36">
        <f/>
        <v/>
      </c>
      <c r="J4318" s="32">
        <v/>
      </c>
      <c r="K4318" s="32">
        <f/>
        <v/>
      </c>
      <c r="L4318" s="32" t="s">
        <v/>
      </c>
      <c r="M4318" s="32" t="s">
        <v/>
      </c>
      <c r="N4318" s="32" t="s">
        <v/>
      </c>
      <!--$VAR_NUOVA_CELLA_PREZZI$-->
    </row>
    <row r="4319" spans="1:16" ht="10.5" customHeight="1" thickTop="1" thickBot="1">
      <c r="B4319" s="32" t="s">
        <v/>
      </c>
      <c r="C4319" s="23" t="s">
        <v/>
      </c>
      <c r="D4319" s="23" t="s">
        <v>24727</v>
      </c>
      <c r="E4319" s="32">
        <v/>
      </c>
      <c r="F4319" s="33">
        <v/>
      </c>
      <c r="G4319" s="34">
        <v/>
      </c>
      <c r="H4319" s="35">
        <v>0</v>
      </c>
      <c r="I4319" s="36">
        <f>ROUND(PRODUCT(E4319:H4319),2)</f>
        <v>0.00</v>
      </c>
      <c r="J4319" s="32">
        <v/>
      </c>
      <c r="K4319" s="32">
        <f/>
        <v/>
      </c>
      <c r="L4319" s="32" t="s">
        <v/>
      </c>
      <c r="M4319" s="32" t="s">
        <v/>
      </c>
      <c r="N4319" s="32" t="s">
        <v/>
      </c>
      <!--$VAR_NUOVA_CELLA_PREZZI$-->
    </row>
    <row r="4320" spans="1:16" ht="10.5" customHeight="1" thickTop="1" thickBot="1">
      <c r="B4320" s="32" t="s">
        <v/>
      </c>
      <c r="C4320" s="23" t="s">
        <v/>
      </c>
      <c r="D4320" s="23" t="s">
        <v>24734</v>
      </c>
      <c r="E4320" s="32">
        <v/>
      </c>
      <c r="F4320" s="33">
        <v>3.43</v>
      </c>
      <c r="G4320" s="34">
        <v>0.250</v>
      </c>
      <c r="H4320" s="35">
        <v>0.250</v>
      </c>
      <c r="I4320" s="36">
        <f>ROUND(PRODUCT(E4320:H4320),2)</f>
        <v>0.21</v>
      </c>
      <c r="J4320" s="32">
        <v/>
      </c>
      <c r="K4320" s="32">
        <f/>
        <v/>
      </c>
      <c r="L4320" s="32" t="s">
        <v/>
      </c>
      <c r="M4320" s="32" t="s">
        <v/>
      </c>
      <c r="N4320" s="32" t="s">
        <v/>
      </c>
      <!--$VAR_NUOVA_CELLA_PREZZI$-->
    </row>
    <row r="4321" spans="1:16" ht="10.5" customHeight="1" thickTop="1" thickBot="1">
      <c r="B4321" s="32" t="s">
        <v/>
      </c>
      <c r="C4321" s="23" t="s">
        <v/>
      </c>
      <c r="D4321" s="23" t="s">
        <v>24741</v>
      </c>
      <c r="E4321" s="32">
        <v/>
      </c>
      <c r="F4321" s="33">
        <v/>
      </c>
      <c r="G4321" s="34">
        <v/>
      </c>
      <c r="H4321" s="35">
        <v>0</v>
      </c>
      <c r="I4321" s="36">
        <f>ROUND(PRODUCT(E4321:H4321),2)</f>
        <v>0.00</v>
      </c>
      <c r="J4321" s="32">
        <v/>
      </c>
      <c r="K4321" s="32">
        <f/>
        <v/>
      </c>
      <c r="L4321" s="32" t="s">
        <v/>
      </c>
      <c r="M4321" s="32" t="s">
        <v/>
      </c>
      <c r="N4321" s="32" t="s">
        <v/>
      </c>
      <!--$VAR_NUOVA_CELLA_PREZZI$-->
    </row>
    <row r="4322" spans="1:16" ht="10.5" customHeight="1" thickTop="1" thickBot="1">
      <c r="B4322" s="32" t="s">
        <v/>
      </c>
      <c r="C4322" s="23" t="s">
        <v/>
      </c>
      <c r="D4322" s="23" t="s">
        <v>24748</v>
      </c>
      <c r="E4322" s="32">
        <v/>
      </c>
      <c r="F4322" s="33">
        <v>3.44</v>
      </c>
      <c r="G4322" s="34">
        <v>0.130</v>
      </c>
      <c r="H4322" s="35">
        <v>0.120</v>
      </c>
      <c r="I4322" s="36">
        <f>ROUND(PRODUCT(E4322:H4322),2)</f>
        <v>0.05</v>
      </c>
      <c r="J4322" s="32">
        <v/>
      </c>
      <c r="K4322" s="32">
        <f/>
        <v/>
      </c>
      <c r="L4322" s="32" t="s">
        <v/>
      </c>
      <c r="M4322" s="32" t="s">
        <v/>
      </c>
      <c r="N4322" s="32" t="s">
        <v/>
      </c>
      <!--$VAR_NUOVA_CELLA_PREZZI$-->
    </row>
    <row r="4323" spans="1:16" ht="10.5" customHeight="1" thickTop="1" thickBot="1">
      <c r="B4323" s="32" t="s">
        <v/>
      </c>
      <c r="C4323" s="23" t="s">
        <v/>
      </c>
      <c r="D4323" s="23" t="s">
        <v>24755</v>
      </c>
      <c r="E4323" s="32">
        <v>8.00</v>
      </c>
      <c r="F4323" s="33">
        <v>4.13</v>
      </c>
      <c r="G4323" s="34">
        <v>0.120</v>
      </c>
      <c r="H4323" s="35">
        <v>0.100</v>
      </c>
      <c r="I4323" s="36">
        <f>ROUND(PRODUCT(E4323:H4323),2)</f>
        <v>0.40</v>
      </c>
      <c r="J4323" s="32">
        <v/>
      </c>
      <c r="K4323" s="32">
        <f/>
        <v/>
      </c>
      <c r="L4323" s="32" t="s">
        <v/>
      </c>
      <c r="M4323" s="32" t="s">
        <v/>
      </c>
      <c r="N4323" s="32" t="s">
        <v/>
      </c>
      <!--$VAR_NUOVA_CELLA_PREZZI$-->
    </row>
    <row r="4324" spans="1:16" ht="10.5" customHeight="1" thickTop="1" thickBot="1">
      <c r="B4324" s="32" t="s">
        <v/>
      </c>
      <c r="C4324" s="23" t="s">
        <v/>
      </c>
      <c r="D4324" s="32" t="s">
        <v/>
      </c>
      <c r="E4324" s="32">
        <v/>
      </c>
      <c r="F4324" s="33">
        <v/>
      </c>
      <c r="G4324" s="34">
        <v/>
      </c>
      <c r="H4324" s="35">
        <v/>
      </c>
      <c r="I4324" s="36">
        <f/>
        <v/>
      </c>
      <c r="J4324" s="32">
        <v/>
      </c>
      <c r="K4324" s="32">
        <f/>
        <v/>
      </c>
      <c r="L4324" s="32" t="s">
        <v/>
      </c>
      <c r="M4324" s="32" t="s">
        <v/>
      </c>
      <c r="N4324" s="32" t="s">
        <v>24762</v>
      </c>
      <!--$VAR_NUOVA_CELLA_PREZZI$-->
    </row>
    <row r="4325" spans="1:16" ht="10.5" customHeight="1" thickTop="1" thickBot="1">
      <c r="B4325" s="32" t="s">
        <v/>
      </c>
      <c r="C4325" s="23" t="s">
        <v/>
      </c>
      <c r="D4325" s="32" t="s">
        <v>24763</v>
      </c>
      <c r="E4325" s="32">
        <v/>
      </c>
      <c r="F4325" s="33">
        <v/>
      </c>
      <c r="G4325" s="34">
        <v/>
      </c>
      <c r="H4325" s="35">
        <v/>
      </c>
      <c r="I4325" s="36">
        <f>ROUND(SUM(I4318:I4324),2)</f>
        <v>0.66</v>
      </c>
      <c r="J4325" s="32">
        <v>259.31</v>
      </c>
      <c r="K4325" s="32">
        <f>ROUND(PRODUCT(I4325:J4325),2)</f>
        <v>171.14</v>
      </c>
      <c r="L4325" s="32" t="s">
        <v/>
      </c>
      <c r="M4325" s="32" t="s">
        <v/>
      </c>
      <c r="N4325" s="32" t="s">
        <v/>
      </c>
      <!--$VAR_NUOVA_CELLA_PREZZI$-->
    </row>
    <row r="4326" spans="1:16" ht="10.5" customHeight="1" thickTop="1" thickBot="1">
      <c r="B4326" s="32" t="s">
        <v/>
      </c>
      <c r="C4326" s="23" t="s">
        <v/>
      </c>
      <c r="D4326" s="32" t="s">
        <v>24769</v>
      </c>
      <c r="E4326" s="32">
        <v/>
      </c>
      <c r="F4326" s="33">
        <v/>
      </c>
      <c r="G4326" s="34">
        <v/>
      </c>
      <c r="H4326" s="35">
        <v/>
      </c>
      <c r="I4326" s="36">
        <f/>
        <v/>
      </c>
      <c r="J4326" s="32">
        <v/>
      </c>
      <c r="K4326" s="32">
        <f/>
        <v/>
      </c>
      <c r="L4326" s="32" t="s">
        <v/>
      </c>
      <c r="M4326" s="32" t="s">
        <v/>
      </c>
      <c r="N4326" s="32" t="s">
        <v/>
      </c>
      <!--$VAR_NUOVA_CELLA_PREZZI$-->
    </row>
    <row r="4327" spans="1:16" ht="130.333333333333" customHeight="1" thickTop="1" thickBot="1">
      <c r="B4327" s="32" t="s">
        <v>24770</v>
      </c>
      <c r="C4327" s="23" t="s">
        <v>24771</v>
      </c>
      <c r="D4327" s="62" t="s">
        <v>24772</v>
      </c>
      <c r="E4327" s="32">
        <v/>
      </c>
      <c r="F4327" s="33">
        <v/>
      </c>
      <c r="G4327" s="34">
        <v/>
      </c>
      <c r="H4327" s="35">
        <v/>
      </c>
      <c r="I4327" s="36">
        <f/>
        <v/>
      </c>
      <c r="J4327" s="32">
        <v/>
      </c>
      <c r="K4327" s="32">
        <f/>
        <v/>
      </c>
      <c r="L4327" s="32" t="s">
        <v/>
      </c>
      <c r="M4327" s="32" t="s">
        <v/>
      </c>
      <c r="N4327" s="32" t="s">
        <v/>
      </c>
      <!--$VAR_NUOVA_CELLA_PREZZI$-->
    </row>
    <row r="4328" spans="1:16" ht="10.5" customHeight="1" thickTop="1" thickBot="1">
      <c r="B4328" s="32" t="s">
        <v/>
      </c>
      <c r="C4328" s="23" t="s">
        <v/>
      </c>
      <c r="D4328" s="23" t="s">
        <v>24773</v>
      </c>
      <c r="E4328" s="32">
        <v/>
      </c>
      <c r="F4328" s="33">
        <v/>
      </c>
      <c r="G4328" s="34">
        <v/>
      </c>
      <c r="H4328" s="35">
        <v/>
      </c>
      <c r="I4328" s="36">
        <f/>
        <v/>
      </c>
      <c r="J4328" s="32">
        <v/>
      </c>
      <c r="K4328" s="32">
        <f/>
        <v/>
      </c>
      <c r="L4328" s="32" t="s">
        <v/>
      </c>
      <c r="M4328" s="32" t="s">
        <v/>
      </c>
      <c r="N4328" s="32" t="s">
        <v/>
      </c>
      <!--$VAR_NUOVA_CELLA_PREZZI$-->
    </row>
    <row r="4329" spans="1:16" ht="10.5" customHeight="1" thickTop="1" thickBot="1">
      <c r="B4329" s="32" t="s">
        <v/>
      </c>
      <c r="C4329" s="23" t="s">
        <v/>
      </c>
      <c r="D4329" s="23" t="s">
        <v>24774</v>
      </c>
      <c r="E4329" s="32">
        <v/>
      </c>
      <c r="F4329" s="33">
        <v/>
      </c>
      <c r="G4329" s="34">
        <v/>
      </c>
      <c r="H4329" s="35">
        <v>0</v>
      </c>
      <c r="I4329" s="36">
        <f>ROUND(PRODUCT(E4329:H4329),2)</f>
        <v>0.00</v>
      </c>
      <c r="J4329" s="32">
        <v/>
      </c>
      <c r="K4329" s="32">
        <f/>
        <v/>
      </c>
      <c r="L4329" s="32" t="s">
        <v/>
      </c>
      <c r="M4329" s="32" t="s">
        <v/>
      </c>
      <c r="N4329" s="32" t="s">
        <v/>
      </c>
      <!--$VAR_NUOVA_CELLA_PREZZI$-->
    </row>
    <row r="4330" spans="1:16" ht="10.5" customHeight="1" thickTop="1" thickBot="1">
      <c r="B4330" s="32" t="s">
        <v/>
      </c>
      <c r="C4330" s="23" t="s">
        <v/>
      </c>
      <c r="D4330" s="23" t="s">
        <v>24781</v>
      </c>
      <c r="E4330" s="32">
        <v/>
      </c>
      <c r="F4330" s="33">
        <v>3.14</v>
      </c>
      <c r="G4330" s="34">
        <v>3.830</v>
      </c>
      <c r="H4330" s="35">
        <v/>
      </c>
      <c r="I4330" s="36">
        <f>ROUND(PRODUCT(E4330:H4330),2)</f>
        <v>12.03</v>
      </c>
      <c r="J4330" s="32">
        <v/>
      </c>
      <c r="K4330" s="32">
        <f/>
        <v/>
      </c>
      <c r="L4330" s="32" t="s">
        <v/>
      </c>
      <c r="M4330" s="32" t="s">
        <v/>
      </c>
      <c r="N4330" s="32" t="s">
        <v/>
      </c>
      <!--$VAR_NUOVA_CELLA_PREZZI$-->
    </row>
    <row r="4331" spans="1:16" ht="10.5" customHeight="1" thickTop="1" thickBot="1">
      <c r="B4331" s="32" t="s">
        <v/>
      </c>
      <c r="C4331" s="23" t="s">
        <v/>
      </c>
      <c r="D4331" s="32" t="s">
        <v/>
      </c>
      <c r="E4331" s="32">
        <v/>
      </c>
      <c r="F4331" s="33">
        <v/>
      </c>
      <c r="G4331" s="34">
        <v/>
      </c>
      <c r="H4331" s="35">
        <v/>
      </c>
      <c r="I4331" s="36">
        <f/>
        <v/>
      </c>
      <c r="J4331" s="32">
        <v/>
      </c>
      <c r="K4331" s="32">
        <f/>
        <v/>
      </c>
      <c r="L4331" s="32" t="s">
        <v/>
      </c>
      <c r="M4331" s="32" t="s">
        <v/>
      </c>
      <c r="N4331" s="32" t="s">
        <v>24788</v>
      </c>
      <!--$VAR_NUOVA_CELLA_PREZZI$-->
    </row>
    <row r="4332" spans="1:16" ht="10.5" customHeight="1" thickTop="1" thickBot="1">
      <c r="B4332" s="32" t="s">
        <v/>
      </c>
      <c r="C4332" s="23" t="s">
        <v/>
      </c>
      <c r="D4332" s="32" t="s">
        <v>24789</v>
      </c>
      <c r="E4332" s="32">
        <v/>
      </c>
      <c r="F4332" s="33">
        <v/>
      </c>
      <c r="G4332" s="34">
        <v/>
      </c>
      <c r="H4332" s="35">
        <v/>
      </c>
      <c r="I4332" s="36">
        <f>ROUND(SUM(I4328:I4331),2)</f>
        <v>12.03</v>
      </c>
      <c r="J4332" s="32">
        <v>15.62</v>
      </c>
      <c r="K4332" s="32">
        <f>ROUND(PRODUCT(I4332:J4332),2)</f>
        <v>187.91</v>
      </c>
      <c r="L4332" s="32" t="s">
        <v/>
      </c>
      <c r="M4332" s="32" t="s">
        <v/>
      </c>
      <c r="N4332" s="32" t="s">
        <v/>
      </c>
      <!--$VAR_NUOVA_CELLA_PREZZI$-->
    </row>
    <row r="4333" spans="1:16" ht="10.5" customHeight="1" thickTop="1" thickBot="1">
      <c r="B4333" s="32" t="s">
        <v/>
      </c>
      <c r="C4333" s="23" t="s">
        <v/>
      </c>
      <c r="D4333" s="32" t="s">
        <v>24795</v>
      </c>
      <c r="E4333" s="32">
        <v/>
      </c>
      <c r="F4333" s="33">
        <v/>
      </c>
      <c r="G4333" s="34">
        <v/>
      </c>
      <c r="H4333" s="35">
        <v/>
      </c>
      <c r="I4333" s="36">
        <f/>
        <v/>
      </c>
      <c r="J4333" s="32">
        <v/>
      </c>
      <c r="K4333" s="32">
        <f/>
        <v/>
      </c>
      <c r="L4333" s="32" t="s">
        <v/>
      </c>
      <c r="M4333" s="32" t="s">
        <v/>
      </c>
      <c r="N4333" s="32" t="s">
        <v/>
      </c>
      <!--$VAR_NUOVA_CELLA_PREZZI$-->
    </row>
    <row r="4334" spans="1:16" ht="343" customHeight="1" thickTop="1" thickBot="1">
      <c r="B4334" s="32" t="s">
        <v>24796</v>
      </c>
      <c r="C4334" s="23" t="s">
        <v>24797</v>
      </c>
      <c r="D4334" s="62" t="s">
        <v>24798</v>
      </c>
      <c r="E4334" s="32">
        <v/>
      </c>
      <c r="F4334" s="33">
        <v/>
      </c>
      <c r="G4334" s="34">
        <v/>
      </c>
      <c r="H4334" s="35">
        <v/>
      </c>
      <c r="I4334" s="36">
        <f/>
        <v/>
      </c>
      <c r="J4334" s="32">
        <v/>
      </c>
      <c r="K4334" s="32">
        <f/>
        <v/>
      </c>
      <c r="L4334" s="32" t="s">
        <v/>
      </c>
      <c r="M4334" s="32" t="s">
        <v/>
      </c>
      <c r="N4334" s="32" t="s">
        <v/>
      </c>
      <!--$VAR_NUOVA_CELLA_PREZZI$-->
    </row>
    <row r="4335" spans="1:16" ht="10.5" customHeight="1" thickTop="1" thickBot="1">
      <c r="B4335" s="32" t="s">
        <v/>
      </c>
      <c r="C4335" s="23" t="s">
        <v/>
      </c>
      <c r="D4335" s="23" t="s">
        <v>24799</v>
      </c>
      <c r="E4335" s="32">
        <v/>
      </c>
      <c r="F4335" s="33">
        <v/>
      </c>
      <c r="G4335" s="34">
        <v/>
      </c>
      <c r="H4335" s="35">
        <v/>
      </c>
      <c r="I4335" s="36">
        <f/>
        <v/>
      </c>
      <c r="J4335" s="32">
        <v/>
      </c>
      <c r="K4335" s="32">
        <f/>
        <v/>
      </c>
      <c r="L4335" s="32" t="s">
        <v/>
      </c>
      <c r="M4335" s="32" t="s">
        <v/>
      </c>
      <c r="N4335" s="32" t="s">
        <v/>
      </c>
      <!--$VAR_NUOVA_CELLA_PREZZI$-->
    </row>
    <row r="4336" spans="1:16" ht="10.5" customHeight="1" thickTop="1" thickBot="1">
      <c r="B4336" s="32" t="s">
        <v/>
      </c>
      <c r="C4336" s="23" t="s">
        <v/>
      </c>
      <c r="D4336" s="23" t="s">
        <v>24800</v>
      </c>
      <c r="E4336" s="32">
        <v/>
      </c>
      <c r="F4336" s="33">
        <v/>
      </c>
      <c r="G4336" s="34">
        <v/>
      </c>
      <c r="H4336" s="35">
        <v/>
      </c>
      <c r="I4336" s="36">
        <f>ROUND(PRODUCT(E4336:H4336,5.21),2)</f>
        <v>5.21</v>
      </c>
      <c r="J4336" s="32">
        <v/>
      </c>
      <c r="K4336" s="32">
        <f/>
        <v/>
      </c>
      <c r="L4336" s="32" t="s">
        <v/>
      </c>
      <c r="M4336" s="32" t="s">
        <v/>
      </c>
      <c r="N4336" s="32" t="s">
        <v/>
      </c>
      <!--$VAR_NUOVA_CELLA_PREZZI$-->
    </row>
    <row r="4337" spans="1:16" ht="10.5" customHeight="1" thickTop="1" thickBot="1">
      <c r="B4337" s="32" t="s">
        <v/>
      </c>
      <c r="C4337" s="23" t="s">
        <v/>
      </c>
      <c r="D4337" s="32" t="s">
        <v/>
      </c>
      <c r="E4337" s="32">
        <v/>
      </c>
      <c r="F4337" s="33">
        <v/>
      </c>
      <c r="G4337" s="34">
        <v/>
      </c>
      <c r="H4337" s="35">
        <v/>
      </c>
      <c r="I4337" s="36">
        <f/>
        <v/>
      </c>
      <c r="J4337" s="32">
        <v/>
      </c>
      <c r="K4337" s="32">
        <f/>
        <v/>
      </c>
      <c r="L4337" s="32" t="s">
        <v/>
      </c>
      <c r="M4337" s="32" t="s">
        <v/>
      </c>
      <c r="N4337" s="32" t="s">
        <v>24807</v>
      </c>
      <!--$VAR_NUOVA_CELLA_PREZZI$-->
    </row>
    <row r="4338" spans="1:16" ht="10.5" customHeight="1" thickTop="1" thickBot="1">
      <c r="B4338" s="32" t="s">
        <v/>
      </c>
      <c r="C4338" s="23" t="s">
        <v/>
      </c>
      <c r="D4338" s="32" t="s">
        <v>24808</v>
      </c>
      <c r="E4338" s="32">
        <v/>
      </c>
      <c r="F4338" s="33">
        <v/>
      </c>
      <c r="G4338" s="34">
        <v/>
      </c>
      <c r="H4338" s="35">
        <v/>
      </c>
      <c r="I4338" s="36">
        <f>ROUND(SUM(I4335:I4337),2)</f>
        <v>5.21</v>
      </c>
      <c r="J4338" s="32">
        <v>158.01</v>
      </c>
      <c r="K4338" s="32">
        <f>ROUND(PRODUCT(I4338:J4338),2)</f>
        <v>823.23</v>
      </c>
      <c r="L4338" s="32" t="s">
        <v/>
      </c>
      <c r="M4338" s="32" t="s">
        <v/>
      </c>
      <c r="N4338" s="32" t="s">
        <v/>
      </c>
      <!--$VAR_NUOVA_CELLA_PREZZI$-->
    </row>
    <row r="4339" spans="1:16" ht="10.5" customHeight="1" thickTop="1" thickBot="1">
      <c r="B4339" s="32" t="s">
        <v/>
      </c>
      <c r="C4339" s="23" t="s">
        <v/>
      </c>
      <c r="D4339" s="32" t="s">
        <v>24814</v>
      </c>
      <c r="E4339" s="32">
        <v/>
      </c>
      <c r="F4339" s="33">
        <v/>
      </c>
      <c r="G4339" s="34">
        <v/>
      </c>
      <c r="H4339" s="35">
        <v/>
      </c>
      <c r="I4339" s="36">
        <f/>
        <v/>
      </c>
      <c r="J4339" s="32">
        <v/>
      </c>
      <c r="K4339" s="32">
        <f/>
        <v/>
      </c>
      <c r="L4339" s="32" t="s">
        <v/>
      </c>
      <c r="M4339" s="32" t="s">
        <v/>
      </c>
      <c r="N4339" s="32" t="s">
        <v/>
      </c>
      <!--$VAR_NUOVA_CELLA_PREZZI$-->
    </row>
    <row r="4340" spans="1:16" ht="59.3333333333333" customHeight="1" thickTop="1" thickBot="1">
      <c r="B4340" s="32" t="s">
        <v>24815</v>
      </c>
      <c r="C4340" s="23" t="s">
        <v>24816</v>
      </c>
      <c r="D4340" s="62" t="s">
        <v>24817</v>
      </c>
      <c r="E4340" s="32">
        <v/>
      </c>
      <c r="F4340" s="33">
        <v/>
      </c>
      <c r="G4340" s="34">
        <v/>
      </c>
      <c r="H4340" s="35">
        <v/>
      </c>
      <c r="I4340" s="36">
        <f/>
        <v/>
      </c>
      <c r="J4340" s="32">
        <v/>
      </c>
      <c r="K4340" s="32">
        <f/>
        <v/>
      </c>
      <c r="L4340" s="32" t="s">
        <v/>
      </c>
      <c r="M4340" s="32" t="s">
        <v/>
      </c>
      <c r="N4340" s="32" t="s">
        <v/>
      </c>
      <!--$VAR_NUOVA_CELLA_PREZZI$-->
    </row>
    <row r="4341" spans="1:16" ht="10.5" customHeight="1" thickTop="1" thickBot="1">
      <c r="B4341" s="32" t="s">
        <v/>
      </c>
      <c r="C4341" s="23" t="s">
        <v/>
      </c>
      <c r="D4341" s="23" t="s">
        <v>24818</v>
      </c>
      <c r="E4341" s="32">
        <v/>
      </c>
      <c r="F4341" s="33">
        <v/>
      </c>
      <c r="G4341" s="34">
        <v/>
      </c>
      <c r="H4341" s="35">
        <v/>
      </c>
      <c r="I4341" s="36">
        <f/>
        <v/>
      </c>
      <c r="J4341" s="32">
        <v/>
      </c>
      <c r="K4341" s="32">
        <f/>
        <v/>
      </c>
      <c r="L4341" s="32" t="s">
        <v/>
      </c>
      <c r="M4341" s="32" t="s">
        <v/>
      </c>
      <c r="N4341" s="32" t="s">
        <v/>
      </c>
      <!--$VAR_NUOVA_CELLA_PREZZI$-->
    </row>
    <row r="4342" spans="1:16" ht="10.5" customHeight="1" thickTop="1" thickBot="1">
      <c r="B4342" s="32" t="s">
        <v/>
      </c>
      <c r="C4342" s="23" t="s">
        <v/>
      </c>
      <c r="D4342" s="23" t="s">
        <v>24819</v>
      </c>
      <c r="E4342" s="32">
        <v/>
      </c>
      <c r="F4342" s="33">
        <v/>
      </c>
      <c r="G4342" s="34">
        <v/>
      </c>
      <c r="H4342" s="35">
        <v>0</v>
      </c>
      <c r="I4342" s="36">
        <f>ROUND(PRODUCT(E4342:H4342),2)</f>
        <v>0.00</v>
      </c>
      <c r="J4342" s="32">
        <v/>
      </c>
      <c r="K4342" s="32">
        <f/>
        <v/>
      </c>
      <c r="L4342" s="32" t="s">
        <v/>
      </c>
      <c r="M4342" s="32" t="s">
        <v/>
      </c>
      <c r="N4342" s="32" t="s">
        <v/>
      </c>
      <!--$VAR_NUOVA_CELLA_PREZZI$-->
    </row>
    <row r="4343" spans="1:16" ht="10.5" customHeight="1" thickTop="1" thickBot="1">
      <c r="B4343" s="32" t="s">
        <v/>
      </c>
      <c r="C4343" s="23" t="s">
        <v/>
      </c>
      <c r="D4343" s="23" t="s">
        <v>24826</v>
      </c>
      <c r="E4343" s="32">
        <v/>
      </c>
      <c r="F4343" s="33">
        <v>2.21</v>
      </c>
      <c r="G4343" s="34">
        <v>1.100</v>
      </c>
      <c r="H4343" s="35">
        <v>25.000</v>
      </c>
      <c r="I4343" s="36">
        <f>ROUND(PRODUCT(E4343:H4343),2)</f>
        <v>60.78</v>
      </c>
      <c r="J4343" s="32">
        <v/>
      </c>
      <c r="K4343" s="32">
        <f/>
        <v/>
      </c>
      <c r="L4343" s="32" t="s">
        <v/>
      </c>
      <c r="M4343" s="32" t="s">
        <v/>
      </c>
      <c r="N4343" s="32" t="s">
        <v/>
      </c>
      <!--$VAR_NUOVA_CELLA_PREZZI$-->
    </row>
    <row r="4344" spans="1:16" ht="10.5" customHeight="1" thickTop="1" thickBot="1">
      <c r="B4344" s="32" t="s">
        <v/>
      </c>
      <c r="C4344" s="23" t="s">
        <v/>
      </c>
      <c r="D4344" s="23" t="s">
        <v>24833</v>
      </c>
      <c r="E4344" s="32">
        <v/>
      </c>
      <c r="F4344" s="33">
        <v>0.25</v>
      </c>
      <c r="G4344" s="34">
        <v>1.100</v>
      </c>
      <c r="H4344" s="35">
        <v>25.000</v>
      </c>
      <c r="I4344" s="36">
        <f>ROUND(PRODUCT(E4344:H4344),2)</f>
        <v>6.88</v>
      </c>
      <c r="J4344" s="32">
        <v/>
      </c>
      <c r="K4344" s="32">
        <f/>
        <v/>
      </c>
      <c r="L4344" s="32" t="s">
        <v/>
      </c>
      <c r="M4344" s="32" t="s">
        <v/>
      </c>
      <c r="N4344" s="32" t="s">
        <v/>
      </c>
      <!--$VAR_NUOVA_CELLA_PREZZI$-->
    </row>
    <row r="4345" spans="1:16" ht="10.5" customHeight="1" thickTop="1" thickBot="1">
      <c r="B4345" s="32" t="s">
        <v/>
      </c>
      <c r="C4345" s="23" t="s">
        <v/>
      </c>
      <c r="D4345" s="23" t="s">
        <v>24840</v>
      </c>
      <c r="E4345" s="32">
        <v/>
      </c>
      <c r="F4345" s="33">
        <v>1.58</v>
      </c>
      <c r="G4345" s="34">
        <v>1.100</v>
      </c>
      <c r="H4345" s="35">
        <v>25.000</v>
      </c>
      <c r="I4345" s="36">
        <f>ROUND(PRODUCT(E4345:H4345),2)</f>
        <v>43.45</v>
      </c>
      <c r="J4345" s="32">
        <v/>
      </c>
      <c r="K4345" s="32">
        <f/>
        <v/>
      </c>
      <c r="L4345" s="32" t="s">
        <v/>
      </c>
      <c r="M4345" s="32" t="s">
        <v/>
      </c>
      <c r="N4345" s="32" t="s">
        <v/>
      </c>
      <!--$VAR_NUOVA_CELLA_PREZZI$-->
    </row>
    <row r="4346" spans="1:16" ht="10.5" customHeight="1" thickTop="1" thickBot="1">
      <c r="B4346" s="32" t="s">
        <v/>
      </c>
      <c r="C4346" s="23" t="s">
        <v/>
      </c>
      <c r="D4346" s="23" t="s">
        <v>24847</v>
      </c>
      <c r="E4346" s="32">
        <v/>
      </c>
      <c r="F4346" s="33">
        <v>1.50</v>
      </c>
      <c r="G4346" s="34">
        <v>1.100</v>
      </c>
      <c r="H4346" s="35">
        <v>25.000</v>
      </c>
      <c r="I4346" s="36">
        <f>ROUND(PRODUCT(E4346:H4346),2)</f>
        <v>41.25</v>
      </c>
      <c r="J4346" s="32">
        <v/>
      </c>
      <c r="K4346" s="32">
        <f/>
        <v/>
      </c>
      <c r="L4346" s="32" t="s">
        <v/>
      </c>
      <c r="M4346" s="32" t="s">
        <v/>
      </c>
      <c r="N4346" s="32" t="s">
        <v/>
      </c>
      <!--$VAR_NUOVA_CELLA_PREZZI$-->
    </row>
    <row r="4347" spans="1:16" ht="10.5" customHeight="1" thickTop="1" thickBot="1">
      <c r="B4347" s="32" t="s">
        <v/>
      </c>
      <c r="C4347" s="23" t="s">
        <v/>
      </c>
      <c r="D4347" s="32" t="s">
        <v/>
      </c>
      <c r="E4347" s="32">
        <v/>
      </c>
      <c r="F4347" s="33">
        <v/>
      </c>
      <c r="G4347" s="34">
        <v/>
      </c>
      <c r="H4347" s="35">
        <v/>
      </c>
      <c r="I4347" s="36">
        <f/>
        <v/>
      </c>
      <c r="J4347" s="32">
        <v/>
      </c>
      <c r="K4347" s="32">
        <f/>
        <v/>
      </c>
      <c r="L4347" s="32" t="s">
        <v/>
      </c>
      <c r="M4347" s="32" t="s">
        <v/>
      </c>
      <c r="N4347" s="32" t="s">
        <v>24854</v>
      </c>
      <!--$VAR_NUOVA_CELLA_PREZZI$-->
    </row>
    <row r="4348" spans="1:16" ht="10.5" customHeight="1" thickTop="1" thickBot="1">
      <c r="B4348" s="32" t="s">
        <v/>
      </c>
      <c r="C4348" s="23" t="s">
        <v/>
      </c>
      <c r="D4348" s="32" t="s">
        <v>24855</v>
      </c>
      <c r="E4348" s="32">
        <v/>
      </c>
      <c r="F4348" s="33">
        <v/>
      </c>
      <c r="G4348" s="34">
        <v/>
      </c>
      <c r="H4348" s="35">
        <v/>
      </c>
      <c r="I4348" s="36">
        <f>ROUND(SUM(I4341:I4347),2)</f>
        <v>152.36</v>
      </c>
      <c r="J4348" s="32">
        <v>8.80</v>
      </c>
      <c r="K4348" s="32">
        <f>ROUND(PRODUCT(I4348:J4348),2)</f>
        <v>1340.77</v>
      </c>
      <c r="L4348" s="32" t="s">
        <v/>
      </c>
      <c r="M4348" s="32" t="s">
        <v/>
      </c>
      <c r="N4348" s="32" t="s">
        <v/>
      </c>
      <!--$VAR_NUOVA_CELLA_PREZZI$-->
    </row>
    <row r="4349" spans="1:16" ht="10.5" customHeight="1" thickTop="1" thickBot="1">
      <c r="B4349" s="32" t="s">
        <v/>
      </c>
      <c r="C4349" s="23" t="s">
        <v/>
      </c>
      <c r="D4349" s="32" t="s">
        <v>24861</v>
      </c>
      <c r="E4349" s="32">
        <v/>
      </c>
      <c r="F4349" s="33">
        <v/>
      </c>
      <c r="G4349" s="34">
        <v/>
      </c>
      <c r="H4349" s="35">
        <v/>
      </c>
      <c r="I4349" s="36">
        <f/>
        <v/>
      </c>
      <c r="J4349" s="32">
        <v/>
      </c>
      <c r="K4349" s="32">
        <f/>
        <v/>
      </c>
      <c r="L4349" s="32" t="s">
        <v/>
      </c>
      <c r="M4349" s="32" t="s">
        <v/>
      </c>
      <c r="N4349" s="32" t="s">
        <v/>
      </c>
      <!--$VAR_NUOVA_CELLA_PREZZI$-->
    </row>
    <row r="4350" spans="1:16" ht="153.833333333333" customHeight="1" thickTop="1" thickBot="1">
      <c r="B4350" s="32" t="s">
        <v>24862</v>
      </c>
      <c r="C4350" s="23" t="s">
        <v>24863</v>
      </c>
      <c r="D4350" s="62" t="s">
        <v>24864</v>
      </c>
      <c r="E4350" s="32">
        <v/>
      </c>
      <c r="F4350" s="33">
        <v/>
      </c>
      <c r="G4350" s="34">
        <v/>
      </c>
      <c r="H4350" s="35">
        <v/>
      </c>
      <c r="I4350" s="36">
        <f/>
        <v/>
      </c>
      <c r="J4350" s="32">
        <v/>
      </c>
      <c r="K4350" s="32">
        <f/>
        <v/>
      </c>
      <c r="L4350" s="32" t="s">
        <v/>
      </c>
      <c r="M4350" s="32" t="s">
        <v/>
      </c>
      <c r="N4350" s="32" t="s">
        <v/>
      </c>
      <!--$VAR_NUOVA_CELLA_PREZZI$-->
    </row>
    <row r="4351" spans="1:16" ht="10.5" customHeight="1" thickTop="1" thickBot="1">
      <c r="B4351" s="32" t="s">
        <v/>
      </c>
      <c r="C4351" s="23" t="s">
        <v/>
      </c>
      <c r="D4351" s="23" t="s">
        <v>24865</v>
      </c>
      <c r="E4351" s="32">
        <v/>
      </c>
      <c r="F4351" s="33">
        <v/>
      </c>
      <c r="G4351" s="34">
        <v/>
      </c>
      <c r="H4351" s="35">
        <v/>
      </c>
      <c r="I4351" s="36">
        <f/>
        <v/>
      </c>
      <c r="J4351" s="32">
        <v/>
      </c>
      <c r="K4351" s="32">
        <f/>
        <v/>
      </c>
      <c r="L4351" s="32" t="s">
        <v/>
      </c>
      <c r="M4351" s="32" t="s">
        <v/>
      </c>
      <c r="N4351" s="32" t="s">
        <v/>
      </c>
      <!--$VAR_NUOVA_CELLA_PREZZI$-->
    </row>
    <row r="4352" spans="1:16" ht="10.5" customHeight="1" thickTop="1" thickBot="1">
      <c r="B4352" s="32" t="s">
        <v/>
      </c>
      <c r="C4352" s="23" t="s">
        <v/>
      </c>
      <c r="D4352" s="23" t="s">
        <v>24866</v>
      </c>
      <c r="E4352" s="32">
        <v/>
      </c>
      <c r="F4352" s="33">
        <v/>
      </c>
      <c r="G4352" s="34">
        <v/>
      </c>
      <c r="H4352" s="35">
        <v>0</v>
      </c>
      <c r="I4352" s="36">
        <f>ROUND(PRODUCT(E4352:H4352),2)</f>
        <v>0.00</v>
      </c>
      <c r="J4352" s="32">
        <v/>
      </c>
      <c r="K4352" s="32">
        <f/>
        <v/>
      </c>
      <c r="L4352" s="32" t="s">
        <v/>
      </c>
      <c r="M4352" s="32" t="s">
        <v/>
      </c>
      <c r="N4352" s="32" t="s">
        <v/>
      </c>
      <!--$VAR_NUOVA_CELLA_PREZZI$-->
    </row>
    <row r="4353" spans="1:16" ht="10.5" customHeight="1" thickTop="1" thickBot="1">
      <c r="B4353" s="32" t="s">
        <v/>
      </c>
      <c r="C4353" s="23" t="s">
        <v/>
      </c>
      <c r="D4353" s="23" t="s">
        <v>24873</v>
      </c>
      <c r="E4353" s="32">
        <v>1.00</v>
      </c>
      <c r="F4353" s="33">
        <v/>
      </c>
      <c r="G4353" s="34">
        <v/>
      </c>
      <c r="H4353" s="35">
        <v/>
      </c>
      <c r="I4353" s="36">
        <f>ROUND(PRODUCT(E4353:H4353),2)</f>
        <v>1.00</v>
      </c>
      <c r="J4353" s="32">
        <v/>
      </c>
      <c r="K4353" s="32">
        <f/>
        <v/>
      </c>
      <c r="L4353" s="32" t="s">
        <v/>
      </c>
      <c r="M4353" s="32" t="s">
        <v/>
      </c>
      <c r="N4353" s="32" t="s">
        <v/>
      </c>
      <!--$VAR_NUOVA_CELLA_PREZZI$-->
    </row>
    <row r="4354" spans="1:16" ht="10.5" customHeight="1" thickTop="1" thickBot="1">
      <c r="B4354" s="32" t="s">
        <v/>
      </c>
      <c r="C4354" s="23" t="s">
        <v/>
      </c>
      <c r="D4354" s="32" t="s">
        <v/>
      </c>
      <c r="E4354" s="32">
        <v/>
      </c>
      <c r="F4354" s="33">
        <v/>
      </c>
      <c r="G4354" s="34">
        <v/>
      </c>
      <c r="H4354" s="35">
        <v/>
      </c>
      <c r="I4354" s="36">
        <f/>
        <v/>
      </c>
      <c r="J4354" s="32">
        <v/>
      </c>
      <c r="K4354" s="32">
        <f/>
        <v/>
      </c>
      <c r="L4354" s="32" t="s">
        <v/>
      </c>
      <c r="M4354" s="32" t="s">
        <v/>
      </c>
      <c r="N4354" s="32" t="s">
        <v>24880</v>
      </c>
      <!--$VAR_NUOVA_CELLA_PREZZI$-->
    </row>
    <row r="4355" spans="1:16" ht="10.5" customHeight="1" thickTop="1" thickBot="1">
      <c r="B4355" s="32" t="s">
        <v/>
      </c>
      <c r="C4355" s="23" t="s">
        <v/>
      </c>
      <c r="D4355" s="32" t="s">
        <v>24881</v>
      </c>
      <c r="E4355" s="32">
        <v/>
      </c>
      <c r="F4355" s="33">
        <v/>
      </c>
      <c r="G4355" s="34">
        <v/>
      </c>
      <c r="H4355" s="35">
        <v/>
      </c>
      <c r="I4355" s="36">
        <f>ROUND(SUM(I4351:I4354),2)</f>
        <v>1.00</v>
      </c>
      <c r="J4355" s="32">
        <v>2505.60</v>
      </c>
      <c r="K4355" s="32">
        <f>ROUND(PRODUCT(I4355:J4355),2)</f>
        <v>2505.60</v>
      </c>
      <c r="L4355" s="32" t="s">
        <v/>
      </c>
      <c r="M4355" s="32" t="s">
        <v/>
      </c>
      <c r="N4355" s="32" t="s">
        <v/>
      </c>
      <!--$VAR_NUOVA_CELLA_PREZZI$-->
    </row>
    <row r="4356" spans="1:16" ht="10.5" customHeight="1" thickTop="1" thickBot="1">
      <c r="B4356" s="32" t="s">
        <v/>
      </c>
      <c r="C4356" s="23" t="s">
        <v/>
      </c>
      <c r="D4356" s="32" t="s">
        <v>24887</v>
      </c>
      <c r="E4356" s="32">
        <v/>
      </c>
      <c r="F4356" s="33">
        <v/>
      </c>
      <c r="G4356" s="34">
        <v/>
      </c>
      <c r="H4356" s="35">
        <v/>
      </c>
      <c r="I4356" s="36">
        <f/>
        <v/>
      </c>
      <c r="J4356" s="32">
        <v/>
      </c>
      <c r="K4356" s="32">
        <f/>
        <v/>
      </c>
      <c r="L4356" s="32" t="s">
        <v/>
      </c>
      <c r="M4356" s="32" t="s">
        <v/>
      </c>
      <c r="N4356" s="32" t="s">
        <v/>
      </c>
      <!--$VAR_NUOVA_CELLA_PREZZI$-->
    </row>
    <row r="4357" spans="1:16" ht="168.5" customHeight="1" thickTop="1" thickBot="1">
      <c r="B4357" s="32" t="s">
        <v>24888</v>
      </c>
      <c r="C4357" s="23" t="s">
        <v>24889</v>
      </c>
      <c r="D4357" s="62" t="s">
        <v>24890</v>
      </c>
      <c r="E4357" s="32">
        <v/>
      </c>
      <c r="F4357" s="33">
        <v/>
      </c>
      <c r="G4357" s="34">
        <v/>
      </c>
      <c r="H4357" s="35">
        <v/>
      </c>
      <c r="I4357" s="36">
        <f/>
        <v/>
      </c>
      <c r="J4357" s="32">
        <v/>
      </c>
      <c r="K4357" s="32">
        <f/>
        <v/>
      </c>
      <c r="L4357" s="32" t="s">
        <v/>
      </c>
      <c r="M4357" s="32" t="s">
        <v/>
      </c>
      <c r="N4357" s="32" t="s">
        <v/>
      </c>
      <!--$VAR_NUOVA_CELLA_PREZZI$-->
    </row>
    <row r="4358" spans="1:16" ht="10.5" customHeight="1" thickTop="1" thickBot="1">
      <c r="B4358" s="32" t="s">
        <v/>
      </c>
      <c r="C4358" s="23" t="s">
        <v/>
      </c>
      <c r="D4358" s="23" t="s">
        <v>24891</v>
      </c>
      <c r="E4358" s="32">
        <v/>
      </c>
      <c r="F4358" s="33">
        <v/>
      </c>
      <c r="G4358" s="34">
        <v/>
      </c>
      <c r="H4358" s="35">
        <v/>
      </c>
      <c r="I4358" s="36">
        <f/>
        <v/>
      </c>
      <c r="J4358" s="32">
        <v/>
      </c>
      <c r="K4358" s="32">
        <f/>
        <v/>
      </c>
      <c r="L4358" s="32" t="s">
        <v/>
      </c>
      <c r="M4358" s="32" t="s">
        <v/>
      </c>
      <c r="N4358" s="32" t="s">
        <v/>
      </c>
      <!--$VAR_NUOVA_CELLA_PREZZI$-->
    </row>
    <row r="4359" spans="1:16" ht="10.5" customHeight="1" thickTop="1" thickBot="1">
      <c r="B4359" s="32" t="s">
        <v/>
      </c>
      <c r="C4359" s="23" t="s">
        <v/>
      </c>
      <c r="D4359" s="23" t="s">
        <v>24892</v>
      </c>
      <c r="E4359" s="32">
        <v/>
      </c>
      <c r="F4359" s="33">
        <v/>
      </c>
      <c r="G4359" s="34">
        <v/>
      </c>
      <c r="H4359" s="35">
        <v>0</v>
      </c>
      <c r="I4359" s="36">
        <f>ROUND(PRODUCT(E4359:H4359),2)</f>
        <v>0.00</v>
      </c>
      <c r="J4359" s="32">
        <v/>
      </c>
      <c r="K4359" s="32">
        <f/>
        <v/>
      </c>
      <c r="L4359" s="32" t="s">
        <v/>
      </c>
      <c r="M4359" s="32" t="s">
        <v/>
      </c>
      <c r="N4359" s="32" t="s">
        <v/>
      </c>
      <!--$VAR_NUOVA_CELLA_PREZZI$-->
    </row>
    <row r="4360" spans="1:16" ht="10.5" customHeight="1" thickTop="1" thickBot="1">
      <c r="B4360" s="32" t="s">
        <v/>
      </c>
      <c r="C4360" s="23" t="s">
        <v/>
      </c>
      <c r="D4360" s="23" t="s">
        <v>24899</v>
      </c>
      <c r="E4360" s="32">
        <v/>
      </c>
      <c r="F4360" s="33">
        <v/>
      </c>
      <c r="G4360" s="34">
        <v/>
      </c>
      <c r="H4360" s="35">
        <v>0</v>
      </c>
      <c r="I4360" s="36">
        <f>ROUND(PRODUCT(E4360:H4360),2)</f>
        <v>0.00</v>
      </c>
      <c r="J4360" s="32">
        <v/>
      </c>
      <c r="K4360" s="32">
        <f/>
        <v/>
      </c>
      <c r="L4360" s="32" t="s">
        <v/>
      </c>
      <c r="M4360" s="32" t="s">
        <v/>
      </c>
      <c r="N4360" s="32" t="s">
        <v/>
      </c>
      <!--$VAR_NUOVA_CELLA_PREZZI$-->
    </row>
    <row r="4361" spans="1:16" ht="10.5" customHeight="1" thickTop="1" thickBot="1">
      <c r="B4361" s="32" t="s">
        <v/>
      </c>
      <c r="C4361" s="23" t="s">
        <v/>
      </c>
      <c r="D4361" s="23" t="s">
        <v>24906</v>
      </c>
      <c r="E4361" s="32">
        <v/>
      </c>
      <c r="F4361" s="33">
        <v/>
      </c>
      <c r="G4361" s="34">
        <v/>
      </c>
      <c r="H4361" s="35">
        <v>0</v>
      </c>
      <c r="I4361" s="36">
        <f>ROUND(PRODUCT(E4361:H4361),2)</f>
        <v>0.00</v>
      </c>
      <c r="J4361" s="32">
        <v/>
      </c>
      <c r="K4361" s="32">
        <f/>
        <v/>
      </c>
      <c r="L4361" s="32" t="s">
        <v/>
      </c>
      <c r="M4361" s="32" t="s">
        <v/>
      </c>
      <c r="N4361" s="32" t="s">
        <v/>
      </c>
      <!--$VAR_NUOVA_CELLA_PREZZI$-->
    </row>
    <row r="4362" spans="1:16" ht="10.5" customHeight="1" thickTop="1" thickBot="1">
      <c r="B4362" s="32" t="s">
        <v/>
      </c>
      <c r="C4362" s="23" t="s">
        <v/>
      </c>
      <c r="D4362" s="23" t="s">
        <v>24913</v>
      </c>
      <c r="E4362" s="32">
        <v/>
      </c>
      <c r="F4362" s="33">
        <v>1.06</v>
      </c>
      <c r="G4362" s="34">
        <v>4.330</v>
      </c>
      <c r="H4362" s="35">
        <v/>
      </c>
      <c r="I4362" s="36">
        <f>ROUND(PRODUCT(E4362:H4362),2)</f>
        <v>4.59</v>
      </c>
      <c r="J4362" s="32">
        <v/>
      </c>
      <c r="K4362" s="32">
        <f/>
        <v/>
      </c>
      <c r="L4362" s="32" t="s">
        <v/>
      </c>
      <c r="M4362" s="32" t="s">
        <v/>
      </c>
      <c r="N4362" s="32" t="s">
        <v/>
      </c>
      <!--$VAR_NUOVA_CELLA_PREZZI$-->
    </row>
    <row r="4363" spans="1:16" ht="10.5" customHeight="1" thickTop="1" thickBot="1">
      <c r="B4363" s="32" t="s">
        <v/>
      </c>
      <c r="C4363" s="23" t="s">
        <v/>
      </c>
      <c r="D4363" s="23" t="s">
        <v>24920</v>
      </c>
      <c r="E4363" s="32">
        <v/>
      </c>
      <c r="F4363" s="33">
        <v>1.06</v>
      </c>
      <c r="G4363" s="34">
        <v>2.160</v>
      </c>
      <c r="H4363" s="35">
        <v/>
      </c>
      <c r="I4363" s="36">
        <f>ROUND(PRODUCT(E4363:H4363),2)</f>
        <v>2.29</v>
      </c>
      <c r="J4363" s="32">
        <v/>
      </c>
      <c r="K4363" s="32">
        <f/>
        <v/>
      </c>
      <c r="L4363" s="32" t="s">
        <v/>
      </c>
      <c r="M4363" s="32" t="s">
        <v/>
      </c>
      <c r="N4363" s="32" t="s">
        <v/>
      </c>
      <!--$VAR_NUOVA_CELLA_PREZZI$-->
    </row>
    <row r="4364" spans="1:16" ht="10.5" customHeight="1" thickTop="1" thickBot="1">
      <c r="B4364" s="32" t="s">
        <v/>
      </c>
      <c r="C4364" s="23" t="s">
        <v/>
      </c>
      <c r="D4364" s="32" t="s">
        <v/>
      </c>
      <c r="E4364" s="32">
        <v/>
      </c>
      <c r="F4364" s="33">
        <v/>
      </c>
      <c r="G4364" s="34">
        <v/>
      </c>
      <c r="H4364" s="35">
        <v/>
      </c>
      <c r="I4364" s="36">
        <f/>
        <v/>
      </c>
      <c r="J4364" s="32">
        <v/>
      </c>
      <c r="K4364" s="32">
        <f/>
        <v/>
      </c>
      <c r="L4364" s="32" t="s">
        <v/>
      </c>
      <c r="M4364" s="32" t="s">
        <v/>
      </c>
      <c r="N4364" s="32" t="s">
        <v>24927</v>
      </c>
      <!--$VAR_NUOVA_CELLA_PREZZI$-->
    </row>
    <row r="4365" spans="1:16" ht="10.5" customHeight="1" thickTop="1" thickBot="1">
      <c r="B4365" s="32" t="s">
        <v/>
      </c>
      <c r="C4365" s="23" t="s">
        <v/>
      </c>
      <c r="D4365" s="32" t="s">
        <v>24928</v>
      </c>
      <c r="E4365" s="32">
        <v/>
      </c>
      <c r="F4365" s="33">
        <v/>
      </c>
      <c r="G4365" s="34">
        <v/>
      </c>
      <c r="H4365" s="35">
        <v/>
      </c>
      <c r="I4365" s="36">
        <f>ROUND(SUM(I4358:I4364),2)</f>
        <v>6.88</v>
      </c>
      <c r="J4365" s="32">
        <v>195.24</v>
      </c>
      <c r="K4365" s="32">
        <f>ROUND(PRODUCT(I4365:J4365),2)</f>
        <v>1343.25</v>
      </c>
      <c r="L4365" s="32" t="s">
        <v/>
      </c>
      <c r="M4365" s="32" t="s">
        <v/>
      </c>
      <c r="N4365" s="32" t="s">
        <v/>
      </c>
      <!--$VAR_NUOVA_CELLA_PREZZI$-->
    </row>
    <row r="4366" spans="1:16" ht="10.5" customHeight="1" thickTop="1" thickBot="1">
      <c r="B4366" s="32" t="s">
        <v/>
      </c>
      <c r="C4366" s="23" t="s">
        <v/>
      </c>
      <c r="D4366" s="32" t="s">
        <v>24934</v>
      </c>
      <c r="E4366" s="32">
        <v/>
      </c>
      <c r="F4366" s="33">
        <v/>
      </c>
      <c r="G4366" s="34">
        <v/>
      </c>
      <c r="H4366" s="35">
        <v/>
      </c>
      <c r="I4366" s="36">
        <f/>
        <v/>
      </c>
      <c r="J4366" s="32">
        <v/>
      </c>
      <c r="K4366" s="32">
        <f/>
        <v/>
      </c>
      <c r="L4366" s="32" t="s">
        <v/>
      </c>
      <c r="M4366" s="32" t="s">
        <v/>
      </c>
      <c r="N4366" s="32" t="s">
        <v/>
      </c>
      <!--$VAR_NUOVA_CELLA_PREZZI$-->
    </row>
    <row r="4367" spans="1:16" ht="34.6666666666667" customHeight="1" thickTop="1" thickBot="1">
      <c r="B4367" s="32" t="s">
        <v>24935</v>
      </c>
      <c r="C4367" s="23" t="s">
        <v>24936</v>
      </c>
      <c r="D4367" s="62" t="s">
        <v>24937</v>
      </c>
      <c r="E4367" s="32">
        <v/>
      </c>
      <c r="F4367" s="33">
        <v/>
      </c>
      <c r="G4367" s="34">
        <v/>
      </c>
      <c r="H4367" s="35">
        <v/>
      </c>
      <c r="I4367" s="36">
        <f/>
        <v/>
      </c>
      <c r="J4367" s="32">
        <v/>
      </c>
      <c r="K4367" s="32">
        <f/>
        <v/>
      </c>
      <c r="L4367" s="32" t="s">
        <v/>
      </c>
      <c r="M4367" s="32" t="s">
        <v/>
      </c>
      <c r="N4367" s="32" t="s">
        <v/>
      </c>
      <!--$VAR_NUOVA_CELLA_PREZZI$-->
    </row>
    <row r="4368" spans="1:16" ht="10.5" customHeight="1" thickTop="1" thickBot="1">
      <c r="B4368" s="32" t="s">
        <v/>
      </c>
      <c r="C4368" s="23" t="s">
        <v/>
      </c>
      <c r="D4368" s="23" t="s">
        <v>24938</v>
      </c>
      <c r="E4368" s="32">
        <v/>
      </c>
      <c r="F4368" s="33">
        <v/>
      </c>
      <c r="G4368" s="34">
        <v/>
      </c>
      <c r="H4368" s="35">
        <v/>
      </c>
      <c r="I4368" s="36">
        <f/>
        <v/>
      </c>
      <c r="J4368" s="32">
        <v/>
      </c>
      <c r="K4368" s="32">
        <f/>
        <v/>
      </c>
      <c r="L4368" s="32" t="s">
        <v/>
      </c>
      <c r="M4368" s="32" t="s">
        <v/>
      </c>
      <c r="N4368" s="32" t="s">
        <v/>
      </c>
      <!--$VAR_NUOVA_CELLA_PREZZI$-->
    </row>
    <row r="4369" spans="1:16" ht="10.5" customHeight="1" thickTop="1" thickBot="1">
      <c r="B4369" s="32" t="s">
        <v/>
      </c>
      <c r="C4369" s="23" t="s">
        <v/>
      </c>
      <c r="D4369" s="23" t="s">
        <v>24939</v>
      </c>
      <c r="E4369" s="32">
        <v/>
      </c>
      <c r="F4369" s="33">
        <v/>
      </c>
      <c r="G4369" s="34">
        <v/>
      </c>
      <c r="H4369" s="35">
        <v/>
      </c>
      <c r="I4369" s="36">
        <f>ROUND(PRODUCT(E4369:H4369,198.11),2)</f>
        <v>198.11</v>
      </c>
      <c r="J4369" s="32">
        <v/>
      </c>
      <c r="K4369" s="32">
        <f/>
        <v/>
      </c>
      <c r="L4369" s="32" t="s">
        <v/>
      </c>
      <c r="M4369" s="32" t="s">
        <v/>
      </c>
      <c r="N4369" s="32" t="s">
        <v/>
      </c>
      <!--$VAR_NUOVA_CELLA_PREZZI$-->
    </row>
    <row r="4370" spans="1:16" ht="10.5" customHeight="1" thickTop="1" thickBot="1">
      <c r="B4370" s="32" t="s">
        <v/>
      </c>
      <c r="C4370" s="23" t="s">
        <v/>
      </c>
      <c r="D4370" s="32" t="s">
        <v/>
      </c>
      <c r="E4370" s="32">
        <v/>
      </c>
      <c r="F4370" s="33">
        <v/>
      </c>
      <c r="G4370" s="34">
        <v/>
      </c>
      <c r="H4370" s="35">
        <v/>
      </c>
      <c r="I4370" s="36">
        <f/>
        <v/>
      </c>
      <c r="J4370" s="32">
        <v/>
      </c>
      <c r="K4370" s="32">
        <f/>
        <v/>
      </c>
      <c r="L4370" s="32" t="s">
        <v/>
      </c>
      <c r="M4370" s="32" t="s">
        <v/>
      </c>
      <c r="N4370" s="32" t="s">
        <v>24946</v>
      </c>
      <!--$VAR_NUOVA_CELLA_PREZZI$-->
    </row>
    <row r="4371" spans="1:16" ht="10.5" customHeight="1" thickTop="1" thickBot="1">
      <c r="B4371" s="32" t="s">
        <v/>
      </c>
      <c r="C4371" s="23" t="s">
        <v/>
      </c>
      <c r="D4371" s="32" t="s">
        <v>24947</v>
      </c>
      <c r="E4371" s="32">
        <v/>
      </c>
      <c r="F4371" s="33">
        <v/>
      </c>
      <c r="G4371" s="34">
        <v/>
      </c>
      <c r="H4371" s="35">
        <v/>
      </c>
      <c r="I4371" s="36">
        <f>ROUND(SUM(I4368:I4370),2)</f>
        <v>198.11</v>
      </c>
      <c r="J4371" s="32">
        <v>2.34</v>
      </c>
      <c r="K4371" s="32">
        <f>ROUND(PRODUCT(I4371:J4371),2)</f>
        <v>463.58</v>
      </c>
      <c r="L4371" s="32" t="s">
        <v/>
      </c>
      <c r="M4371" s="32" t="s">
        <v/>
      </c>
      <c r="N4371" s="32" t="s">
        <v/>
      </c>
      <!--$VAR_NUOVA_CELLA_PREZZI$-->
    </row>
    <row r="4372" spans="1:16" ht="10.5" customHeight="1" thickTop="1" thickBot="1">
      <c r="B4372" s="32" t="s">
        <v/>
      </c>
      <c r="C4372" s="23" t="s">
        <v/>
      </c>
      <c r="D4372" s="32" t="s">
        <v>24953</v>
      </c>
      <c r="E4372" s="32">
        <v/>
      </c>
      <c r="F4372" s="33">
        <v/>
      </c>
      <c r="G4372" s="34">
        <v/>
      </c>
      <c r="H4372" s="35">
        <v/>
      </c>
      <c r="I4372" s="36">
        <f/>
        <v/>
      </c>
      <c r="J4372" s="32">
        <v/>
      </c>
      <c r="K4372" s="32">
        <f/>
        <v/>
      </c>
      <c r="L4372" s="32" t="s">
        <v/>
      </c>
      <c r="M4372" s="32" t="s">
        <v/>
      </c>
      <c r="N4372" s="32" t="s">
        <v/>
      </c>
      <!--$VAR_NUOVA_CELLA_PREZZI$-->
    </row>
    <row r="4373" spans="1:16" ht="100.5" customHeight="1" thickTop="1" thickBot="1">
      <c r="B4373" s="32" t="s">
        <v>24954</v>
      </c>
      <c r="C4373" s="23" t="s">
        <v>24955</v>
      </c>
      <c r="D4373" s="62" t="s">
        <v>24956</v>
      </c>
      <c r="E4373" s="32">
        <v/>
      </c>
      <c r="F4373" s="33">
        <v/>
      </c>
      <c r="G4373" s="34">
        <v/>
      </c>
      <c r="H4373" s="35">
        <v/>
      </c>
      <c r="I4373" s="36">
        <f/>
        <v/>
      </c>
      <c r="J4373" s="32">
        <v/>
      </c>
      <c r="K4373" s="32">
        <f/>
        <v/>
      </c>
      <c r="L4373" s="32" t="s">
        <v/>
      </c>
      <c r="M4373" s="32" t="s">
        <v/>
      </c>
      <c r="N4373" s="32" t="s">
        <v/>
      </c>
      <!--$VAR_NUOVA_CELLA_PREZZI$-->
    </row>
    <row r="4374" spans="1:16" ht="10.5" customHeight="1" thickTop="1" thickBot="1">
      <c r="B4374" s="32" t="s">
        <v/>
      </c>
      <c r="C4374" s="23" t="s">
        <v/>
      </c>
      <c r="D4374" s="23" t="s">
        <v>24957</v>
      </c>
      <c r="E4374" s="32">
        <v/>
      </c>
      <c r="F4374" s="33">
        <v/>
      </c>
      <c r="G4374" s="34">
        <v/>
      </c>
      <c r="H4374" s="35">
        <v/>
      </c>
      <c r="I4374" s="36">
        <f/>
        <v/>
      </c>
      <c r="J4374" s="32">
        <v/>
      </c>
      <c r="K4374" s="32">
        <f/>
        <v/>
      </c>
      <c r="L4374" s="32" t="s">
        <v/>
      </c>
      <c r="M4374" s="32" t="s">
        <v/>
      </c>
      <c r="N4374" s="32" t="s">
        <v/>
      </c>
      <!--$VAR_NUOVA_CELLA_PREZZI$-->
    </row>
    <row r="4375" spans="1:16" ht="10.5" customHeight="1" thickTop="1" thickBot="1">
      <c r="B4375" s="32" t="s">
        <v/>
      </c>
      <c r="C4375" s="23" t="s">
        <v/>
      </c>
      <c r="D4375" s="23" t="s">
        <v>24958</v>
      </c>
      <c r="E4375" s="32">
        <v/>
      </c>
      <c r="F4375" s="33">
        <v/>
      </c>
      <c r="G4375" s="34">
        <v/>
      </c>
      <c r="H4375" s="35">
        <v>0</v>
      </c>
      <c r="I4375" s="36">
        <f>ROUND(PRODUCT(E4375:H4375),2)</f>
        <v>0.00</v>
      </c>
      <c r="J4375" s="32">
        <v/>
      </c>
      <c r="K4375" s="32">
        <f/>
        <v/>
      </c>
      <c r="L4375" s="32" t="s">
        <v/>
      </c>
      <c r="M4375" s="32" t="s">
        <v/>
      </c>
      <c r="N4375" s="32" t="s">
        <v/>
      </c>
      <!--$VAR_NUOVA_CELLA_PREZZI$-->
    </row>
    <row r="4376" spans="1:16" ht="10.5" customHeight="1" thickTop="1" thickBot="1">
      <c r="B4376" s="32" t="s">
        <v/>
      </c>
      <c r="C4376" s="23" t="s">
        <v/>
      </c>
      <c r="D4376" s="23" t="s">
        <v>24965</v>
      </c>
      <c r="E4376" s="32">
        <v/>
      </c>
      <c r="F4376" s="33">
        <v>1.80</v>
      </c>
      <c r="G4376" s="34">
        <v/>
      </c>
      <c r="H4376" s="35">
        <v>4.210</v>
      </c>
      <c r="I4376" s="36">
        <f>ROUND(PRODUCT(E4376:H4376),2)</f>
        <v>7.58</v>
      </c>
      <c r="J4376" s="32">
        <v/>
      </c>
      <c r="K4376" s="32">
        <f/>
        <v/>
      </c>
      <c r="L4376" s="32" t="s">
        <v/>
      </c>
      <c r="M4376" s="32" t="s">
        <v/>
      </c>
      <c r="N4376" s="32" t="s">
        <v/>
      </c>
      <!--$VAR_NUOVA_CELLA_PREZZI$-->
    </row>
    <row r="4377" spans="1:16" ht="10.5" customHeight="1" thickTop="1" thickBot="1">
      <c r="B4377" s="32" t="s">
        <v/>
      </c>
      <c r="C4377" s="23" t="s">
        <v/>
      </c>
      <c r="D4377" s="23" t="s">
        <v>24972</v>
      </c>
      <c r="E4377" s="32">
        <v/>
      </c>
      <c r="F4377" s="33">
        <v/>
      </c>
      <c r="G4377" s="34">
        <v/>
      </c>
      <c r="H4377" s="35">
        <v>0</v>
      </c>
      <c r="I4377" s="36">
        <f>ROUND(PRODUCT(E4377:H4377),2)</f>
        <v>0.00</v>
      </c>
      <c r="J4377" s="32">
        <v/>
      </c>
      <c r="K4377" s="32">
        <f/>
        <v/>
      </c>
      <c r="L4377" s="32" t="s">
        <v/>
      </c>
      <c r="M4377" s="32" t="s">
        <v/>
      </c>
      <c r="N4377" s="32" t="s">
        <v/>
      </c>
      <!--$VAR_NUOVA_CELLA_PREZZI$-->
    </row>
    <row r="4378" spans="1:16" ht="10.5" customHeight="1" thickTop="1" thickBot="1">
      <c r="B4378" s="32" t="s">
        <v/>
      </c>
      <c r="C4378" s="23" t="s">
        <v/>
      </c>
      <c r="D4378" s="23" t="s">
        <v>24979</v>
      </c>
      <c r="E4378" s="32">
        <v/>
      </c>
      <c r="F4378" s="33">
        <v>1.96</v>
      </c>
      <c r="G4378" s="34">
        <v/>
      </c>
      <c r="H4378" s="35">
        <v>3.880</v>
      </c>
      <c r="I4378" s="36">
        <f>ROUND(PRODUCT(E4378:H4378),2)</f>
        <v>7.60</v>
      </c>
      <c r="J4378" s="32">
        <v/>
      </c>
      <c r="K4378" s="32">
        <f/>
        <v/>
      </c>
      <c r="L4378" s="32" t="s">
        <v/>
      </c>
      <c r="M4378" s="32" t="s">
        <v/>
      </c>
      <c r="N4378" s="32" t="s">
        <v/>
      </c>
      <!--$VAR_NUOVA_CELLA_PREZZI$-->
    </row>
    <row r="4379" spans="1:16" ht="10.5" customHeight="1" thickTop="1" thickBot="1">
      <c r="B4379" s="32" t="s">
        <v/>
      </c>
      <c r="C4379" s="23" t="s">
        <v/>
      </c>
      <c r="D4379" s="32" t="s">
        <v/>
      </c>
      <c r="E4379" s="32">
        <v/>
      </c>
      <c r="F4379" s="33">
        <v/>
      </c>
      <c r="G4379" s="34">
        <v/>
      </c>
      <c r="H4379" s="35">
        <v/>
      </c>
      <c r="I4379" s="36">
        <f/>
        <v/>
      </c>
      <c r="J4379" s="32">
        <v/>
      </c>
      <c r="K4379" s="32">
        <f/>
        <v/>
      </c>
      <c r="L4379" s="32" t="s">
        <v/>
      </c>
      <c r="M4379" s="32" t="s">
        <v/>
      </c>
      <c r="N4379" s="32" t="s">
        <v>24986</v>
      </c>
      <!--$VAR_NUOVA_CELLA_PREZZI$-->
    </row>
    <row r="4380" spans="1:16" ht="10.5" customHeight="1" thickTop="1" thickBot="1">
      <c r="B4380" s="32" t="s">
        <v/>
      </c>
      <c r="C4380" s="23" t="s">
        <v/>
      </c>
      <c r="D4380" s="32" t="s">
        <v>24987</v>
      </c>
      <c r="E4380" s="32">
        <v/>
      </c>
      <c r="F4380" s="33">
        <v/>
      </c>
      <c r="G4380" s="34">
        <v/>
      </c>
      <c r="H4380" s="35">
        <v/>
      </c>
      <c r="I4380" s="36">
        <f>ROUND(SUM(I4374:I4379),2)</f>
        <v>15.18</v>
      </c>
      <c r="J4380" s="32">
        <v>229.99</v>
      </c>
      <c r="K4380" s="32">
        <f>ROUND(PRODUCT(I4380:J4380),2)</f>
        <v>3491.25</v>
      </c>
      <c r="L4380" s="32" t="s">
        <v/>
      </c>
      <c r="M4380" s="32" t="s">
        <v/>
      </c>
      <c r="N4380" s="32" t="s">
        <v/>
      </c>
      <!--$VAR_NUOVA_CELLA_PREZZI$-->
    </row>
    <row r="4381" spans="1:16" ht="10.5" customHeight="1" thickTop="1" thickBot="1">
      <c r="B4381" s="32" t="s">
        <v/>
      </c>
      <c r="C4381" s="23" t="s">
        <v/>
      </c>
      <c r="D4381" s="32" t="s">
        <v>24993</v>
      </c>
      <c r="E4381" s="32">
        <v/>
      </c>
      <c r="F4381" s="33">
        <v/>
      </c>
      <c r="G4381" s="34">
        <v/>
      </c>
      <c r="H4381" s="35">
        <v/>
      </c>
      <c r="I4381" s="36">
        <f/>
        <v/>
      </c>
      <c r="J4381" s="32">
        <v/>
      </c>
      <c r="K4381" s="32">
        <f/>
        <v/>
      </c>
      <c r="L4381" s="32" t="s">
        <v/>
      </c>
      <c r="M4381" s="32" t="s">
        <v/>
      </c>
      <c r="N4381" s="32" t="s">
        <v/>
      </c>
      <!--$VAR_NUOVA_CELLA_PREZZI$-->
    </row>
    <row r="4382" spans="1:16" ht="180" customHeight="1" thickTop="1" thickBot="1">
      <c r="B4382" s="32" t="s">
        <v>24994</v>
      </c>
      <c r="C4382" s="23" t="s">
        <v>24995</v>
      </c>
      <c r="D4382" s="62" t="s">
        <v>24996</v>
      </c>
      <c r="E4382" s="32">
        <v/>
      </c>
      <c r="F4382" s="33">
        <v/>
      </c>
      <c r="G4382" s="34">
        <v/>
      </c>
      <c r="H4382" s="35">
        <v/>
      </c>
      <c r="I4382" s="36">
        <f/>
        <v/>
      </c>
      <c r="J4382" s="32">
        <v/>
      </c>
      <c r="K4382" s="32">
        <f/>
        <v/>
      </c>
      <c r="L4382" s="32" t="s">
        <v/>
      </c>
      <c r="M4382" s="32" t="s">
        <v/>
      </c>
      <c r="N4382" s="32" t="s">
        <v/>
      </c>
      <!--$VAR_NUOVA_CELLA_PREZZI$-->
    </row>
    <row r="4383" spans="1:16" ht="10.5" customHeight="1" thickTop="1" thickBot="1">
      <c r="B4383" s="32" t="s">
        <v/>
      </c>
      <c r="C4383" s="23" t="s">
        <v/>
      </c>
      <c r="D4383" s="23" t="s">
        <v>24997</v>
      </c>
      <c r="E4383" s="32">
        <v/>
      </c>
      <c r="F4383" s="33">
        <v/>
      </c>
      <c r="G4383" s="34">
        <v/>
      </c>
      <c r="H4383" s="35">
        <v/>
      </c>
      <c r="I4383" s="36">
        <f/>
        <v/>
      </c>
      <c r="J4383" s="32">
        <v/>
      </c>
      <c r="K4383" s="32">
        <f/>
        <v/>
      </c>
      <c r="L4383" s="32" t="s">
        <v/>
      </c>
      <c r="M4383" s="32" t="s">
        <v/>
      </c>
      <c r="N4383" s="32" t="s">
        <v/>
      </c>
      <!--$VAR_NUOVA_CELLA_PREZZI$-->
    </row>
    <row r="4384" spans="1:16" ht="10.5" customHeight="1" thickTop="1" thickBot="1">
      <c r="B4384" s="32" t="s">
        <v/>
      </c>
      <c r="C4384" s="23" t="s">
        <v/>
      </c>
      <c r="D4384" s="23" t="s">
        <v>24998</v>
      </c>
      <c r="E4384" s="32">
        <v/>
      </c>
      <c r="F4384" s="33">
        <v/>
      </c>
      <c r="G4384" s="34">
        <v/>
      </c>
      <c r="H4384" s="35">
        <v>0</v>
      </c>
      <c r="I4384" s="36">
        <f>ROUND(PRODUCT(E4384:H4384),2)</f>
        <v>0.00</v>
      </c>
      <c r="J4384" s="32">
        <v/>
      </c>
      <c r="K4384" s="32">
        <f/>
        <v/>
      </c>
      <c r="L4384" s="32" t="s">
        <v/>
      </c>
      <c r="M4384" s="32" t="s">
        <v/>
      </c>
      <c r="N4384" s="32" t="s">
        <v/>
      </c>
      <!--$VAR_NUOVA_CELLA_PREZZI$-->
    </row>
    <row r="4385" spans="1:16" ht="10.5" customHeight="1" thickTop="1" thickBot="1">
      <c r="B4385" s="32" t="s">
        <v/>
      </c>
      <c r="C4385" s="23" t="s">
        <v/>
      </c>
      <c r="D4385" s="23" t="s">
        <v>25005</v>
      </c>
      <c r="E4385" s="32">
        <v/>
      </c>
      <c r="F4385" s="33">
        <v/>
      </c>
      <c r="G4385" s="34">
        <v/>
      </c>
      <c r="H4385" s="35">
        <v>0</v>
      </c>
      <c r="I4385" s="36">
        <f>ROUND(PRODUCT(E4385:H4385),2)</f>
        <v>0.00</v>
      </c>
      <c r="J4385" s="32">
        <v/>
      </c>
      <c r="K4385" s="32">
        <f/>
        <v/>
      </c>
      <c r="L4385" s="32" t="s">
        <v/>
      </c>
      <c r="M4385" s="32" t="s">
        <v/>
      </c>
      <c r="N4385" s="32" t="s">
        <v/>
      </c>
      <!--$VAR_NUOVA_CELLA_PREZZI$-->
    </row>
    <row r="4386" spans="1:16" ht="10.5" customHeight="1" thickTop="1" thickBot="1">
      <c r="B4386" s="32" t="s">
        <v/>
      </c>
      <c r="C4386" s="23" t="s">
        <v/>
      </c>
      <c r="D4386" s="23" t="s">
        <v>25012</v>
      </c>
      <c r="E4386" s="32">
        <v>12.00</v>
      </c>
      <c r="F4386" s="33">
        <v>22.20</v>
      </c>
      <c r="G4386" s="34">
        <v>0.500</v>
      </c>
      <c r="H4386" s="35">
        <v>0.700</v>
      </c>
      <c r="I4386" s="36">
        <f>ROUND(PRODUCT(E4386:H4386),2)</f>
        <v>93.24</v>
      </c>
      <c r="J4386" s="32">
        <v/>
      </c>
      <c r="K4386" s="32">
        <f/>
        <v/>
      </c>
      <c r="L4386" s="32" t="s">
        <v/>
      </c>
      <c r="M4386" s="32" t="s">
        <v/>
      </c>
      <c r="N4386" s="32" t="s">
        <v/>
      </c>
      <!--$VAR_NUOVA_CELLA_PREZZI$-->
    </row>
    <row r="4387" spans="1:16" ht="10.5" customHeight="1" thickTop="1" thickBot="1">
      <c r="B4387" s="32" t="s">
        <v/>
      </c>
      <c r="C4387" s="23" t="s">
        <v/>
      </c>
      <c r="D4387" s="23" t="s">
        <v>25019</v>
      </c>
      <c r="E4387" s="32">
        <v>12.00</v>
      </c>
      <c r="F4387" s="33">
        <v>21.75</v>
      </c>
      <c r="G4387" s="34">
        <v>0.500</v>
      </c>
      <c r="H4387" s="35">
        <v>0.700</v>
      </c>
      <c r="I4387" s="36">
        <f>ROUND(PRODUCT(E4387:H4387),2)</f>
        <v>91.35</v>
      </c>
      <c r="J4387" s="32">
        <v/>
      </c>
      <c r="K4387" s="32">
        <f/>
        <v/>
      </c>
      <c r="L4387" s="32" t="s">
        <v/>
      </c>
      <c r="M4387" s="32" t="s">
        <v/>
      </c>
      <c r="N4387" s="32" t="s">
        <v/>
      </c>
      <!--$VAR_NUOVA_CELLA_PREZZI$-->
    </row>
    <row r="4388" spans="1:16" ht="10.5" customHeight="1" thickTop="1" thickBot="1">
      <c r="B4388" s="32" t="s">
        <v/>
      </c>
      <c r="C4388" s="23" t="s">
        <v/>
      </c>
      <c r="D4388" s="23" t="s">
        <v>25026</v>
      </c>
      <c r="E4388" s="32">
        <v>12.00</v>
      </c>
      <c r="F4388" s="33">
        <v>22.05</v>
      </c>
      <c r="G4388" s="34">
        <v>0.500</v>
      </c>
      <c r="H4388" s="35">
        <v>0.700</v>
      </c>
      <c r="I4388" s="36">
        <f>ROUND(PRODUCT(E4388:H4388),2)</f>
        <v>92.61</v>
      </c>
      <c r="J4388" s="32">
        <v/>
      </c>
      <c r="K4388" s="32">
        <f/>
        <v/>
      </c>
      <c r="L4388" s="32" t="s">
        <v/>
      </c>
      <c r="M4388" s="32" t="s">
        <v/>
      </c>
      <c r="N4388" s="32" t="s">
        <v/>
      </c>
      <!--$VAR_NUOVA_CELLA_PREZZI$-->
    </row>
    <row r="4389" spans="1:16" ht="10.5" customHeight="1" thickTop="1" thickBot="1">
      <c r="B4389" s="32" t="s">
        <v/>
      </c>
      <c r="C4389" s="23" t="s">
        <v/>
      </c>
      <c r="D4389" s="23" t="s">
        <v>25033</v>
      </c>
      <c r="E4389" s="32">
        <v>12.00</v>
      </c>
      <c r="F4389" s="33">
        <v>21.63</v>
      </c>
      <c r="G4389" s="34">
        <v>0.500</v>
      </c>
      <c r="H4389" s="35">
        <v>0.700</v>
      </c>
      <c r="I4389" s="36">
        <f>ROUND(PRODUCT(E4389:H4389),2)</f>
        <v>90.85</v>
      </c>
      <c r="J4389" s="32">
        <v/>
      </c>
      <c r="K4389" s="32">
        <f/>
        <v/>
      </c>
      <c r="L4389" s="32" t="s">
        <v/>
      </c>
      <c r="M4389" s="32" t="s">
        <v/>
      </c>
      <c r="N4389" s="32" t="s">
        <v/>
      </c>
      <!--$VAR_NUOVA_CELLA_PREZZI$-->
    </row>
    <row r="4390" spans="1:16" ht="10.5" customHeight="1" thickTop="1" thickBot="1">
      <c r="B4390" s="32" t="s">
        <v/>
      </c>
      <c r="C4390" s="23" t="s">
        <v/>
      </c>
      <c r="D4390" s="23" t="s">
        <v>25040</v>
      </c>
      <c r="E4390" s="32">
        <v/>
      </c>
      <c r="F4390" s="33">
        <v/>
      </c>
      <c r="G4390" s="34">
        <v/>
      </c>
      <c r="H4390" s="35">
        <v>0</v>
      </c>
      <c r="I4390" s="36">
        <f>ROUND(PRODUCT(E4390:H4390),2)</f>
        <v>0.00</v>
      </c>
      <c r="J4390" s="32">
        <v/>
      </c>
      <c r="K4390" s="32">
        <f/>
        <v/>
      </c>
      <c r="L4390" s="32" t="s">
        <v/>
      </c>
      <c r="M4390" s="32" t="s">
        <v/>
      </c>
      <c r="N4390" s="32" t="s">
        <v/>
      </c>
      <!--$VAR_NUOVA_CELLA_PREZZI$-->
    </row>
    <row r="4391" spans="1:16" ht="10.5" customHeight="1" thickTop="1" thickBot="1">
      <c r="B4391" s="32" t="s">
        <v/>
      </c>
      <c r="C4391" s="23" t="s">
        <v/>
      </c>
      <c r="D4391" s="23" t="s">
        <v>25047</v>
      </c>
      <c r="E4391" s="32">
        <v/>
      </c>
      <c r="F4391" s="33">
        <v/>
      </c>
      <c r="G4391" s="34">
        <v/>
      </c>
      <c r="H4391" s="35">
        <v>0</v>
      </c>
      <c r="I4391" s="36">
        <f>ROUND(PRODUCT(E4391:H4391),2)</f>
        <v>0.00</v>
      </c>
      <c r="J4391" s="32">
        <v/>
      </c>
      <c r="K4391" s="32">
        <f/>
        <v/>
      </c>
      <c r="L4391" s="32" t="s">
        <v/>
      </c>
      <c r="M4391" s="32" t="s">
        <v/>
      </c>
      <c r="N4391" s="32" t="s">
        <v/>
      </c>
      <!--$VAR_NUOVA_CELLA_PREZZI$-->
    </row>
    <row r="4392" spans="1:16" ht="10.5" customHeight="1" thickTop="1" thickBot="1">
      <c r="B4392" s="32" t="s">
        <v/>
      </c>
      <c r="C4392" s="23" t="s">
        <v/>
      </c>
      <c r="D4392" s="23" t="s">
        <v>25054</v>
      </c>
      <c r="E4392" s="32">
        <v>6.00</v>
      </c>
      <c r="F4392" s="33">
        <v>22.20</v>
      </c>
      <c r="G4392" s="34">
        <v>0.450</v>
      </c>
      <c r="H4392" s="35">
        <v>5.000</v>
      </c>
      <c r="I4392" s="36">
        <f>ROUND(PRODUCT(E4392:H4392),2)</f>
        <v>299.70</v>
      </c>
      <c r="J4392" s="32">
        <v/>
      </c>
      <c r="K4392" s="32">
        <f/>
        <v/>
      </c>
      <c r="L4392" s="32" t="s">
        <v/>
      </c>
      <c r="M4392" s="32" t="s">
        <v/>
      </c>
      <c r="N4392" s="32" t="s">
        <v/>
      </c>
      <!--$VAR_NUOVA_CELLA_PREZZI$-->
    </row>
    <row r="4393" spans="1:16" ht="10.5" customHeight="1" thickTop="1" thickBot="1">
      <c r="B4393" s="32" t="s">
        <v/>
      </c>
      <c r="C4393" s="23" t="s">
        <v/>
      </c>
      <c r="D4393" s="60" t="s">
        <v>25061</v>
      </c>
      <c r="E4393" s="65">
        <v>6.00</v>
      </c>
      <c r="F4393" s="66">
        <v>2.17</v>
      </c>
      <c r="G4393" s="67">
        <v>0.450</v>
      </c>
      <c r="H4393" s="68">
        <v>3.770</v>
      </c>
      <c r="I4393" s="69">
        <f>ROUND(PRODUCT(E4393:H4393,-1),2)</f>
        <v>-22.09</v>
      </c>
      <c r="J4393" s="32">
        <v/>
      </c>
      <c r="K4393" s="32">
        <f/>
        <v/>
      </c>
      <c r="L4393" s="32" t="s">
        <v/>
      </c>
      <c r="M4393" s="32" t="s">
        <v>25068</v>
      </c>
      <c r="N4393" s="32" t="s">
        <v/>
      </c>
      <!--$VAR_NUOVA_CELLA_PREZZI$-->
    </row>
    <row r="4394" spans="1:16" ht="10.5" customHeight="1" thickTop="1" thickBot="1">
      <c r="B4394" s="32" t="s">
        <v/>
      </c>
      <c r="C4394" s="23" t="s">
        <v/>
      </c>
      <c r="D4394" s="23" t="s">
        <v>25069</v>
      </c>
      <c r="E4394" s="32">
        <v>6.00</v>
      </c>
      <c r="F4394" s="33">
        <v>21.75</v>
      </c>
      <c r="G4394" s="34">
        <v>0.450</v>
      </c>
      <c r="H4394" s="35">
        <v>5.000</v>
      </c>
      <c r="I4394" s="36">
        <f>ROUND(PRODUCT(E4394:H4394),2)</f>
        <v>293.63</v>
      </c>
      <c r="J4394" s="32">
        <v/>
      </c>
      <c r="K4394" s="32">
        <f/>
        <v/>
      </c>
      <c r="L4394" s="32" t="s">
        <v/>
      </c>
      <c r="M4394" s="32" t="s">
        <v/>
      </c>
      <c r="N4394" s="32" t="s">
        <v/>
      </c>
      <!--$VAR_NUOVA_CELLA_PREZZI$-->
    </row>
    <row r="4395" spans="1:16" ht="10.5" customHeight="1" thickTop="1" thickBot="1">
      <c r="B4395" s="32" t="s">
        <v/>
      </c>
      <c r="C4395" s="23" t="s">
        <v/>
      </c>
      <c r="D4395" s="23" t="s">
        <v>25076</v>
      </c>
      <c r="E4395" s="32">
        <v>6.00</v>
      </c>
      <c r="F4395" s="33">
        <v>22.05</v>
      </c>
      <c r="G4395" s="34">
        <v>0.450</v>
      </c>
      <c r="H4395" s="35">
        <v>5.000</v>
      </c>
      <c r="I4395" s="36">
        <f>ROUND(PRODUCT(E4395:H4395),2)</f>
        <v>297.68</v>
      </c>
      <c r="J4395" s="32">
        <v/>
      </c>
      <c r="K4395" s="32">
        <f/>
        <v/>
      </c>
      <c r="L4395" s="32" t="s">
        <v/>
      </c>
      <c r="M4395" s="32" t="s">
        <v/>
      </c>
      <c r="N4395" s="32" t="s">
        <v/>
      </c>
      <!--$VAR_NUOVA_CELLA_PREZZI$-->
    </row>
    <row r="4396" spans="1:16" ht="10.5" customHeight="1" thickTop="1" thickBot="1">
      <c r="B4396" s="32" t="s">
        <v/>
      </c>
      <c r="C4396" s="23" t="s">
        <v/>
      </c>
      <c r="D4396" s="60" t="s">
        <v>25083</v>
      </c>
      <c r="E4396" s="65">
        <v>6.00</v>
      </c>
      <c r="F4396" s="66">
        <v>2.23</v>
      </c>
      <c r="G4396" s="67">
        <v>0.450</v>
      </c>
      <c r="H4396" s="68">
        <v>3.400</v>
      </c>
      <c r="I4396" s="69">
        <f>ROUND(PRODUCT(E4396:H4396,-1),2)</f>
        <v>-20.47</v>
      </c>
      <c r="J4396" s="32">
        <v/>
      </c>
      <c r="K4396" s="32">
        <f/>
        <v/>
      </c>
      <c r="L4396" s="32" t="s">
        <v/>
      </c>
      <c r="M4396" s="32" t="s">
        <v>25090</v>
      </c>
      <c r="N4396" s="32" t="s">
        <v/>
      </c>
      <!--$VAR_NUOVA_CELLA_PREZZI$-->
    </row>
    <row r="4397" spans="1:16" ht="10.5" customHeight="1" thickTop="1" thickBot="1">
      <c r="B4397" s="32" t="s">
        <v/>
      </c>
      <c r="C4397" s="23" t="s">
        <v/>
      </c>
      <c r="D4397" s="23" t="s">
        <v>25091</v>
      </c>
      <c r="E4397" s="32">
        <v>6.00</v>
      </c>
      <c r="F4397" s="33">
        <v>21.63</v>
      </c>
      <c r="G4397" s="34">
        <v>0.450</v>
      </c>
      <c r="H4397" s="35">
        <v>5.000</v>
      </c>
      <c r="I4397" s="36">
        <f>ROUND(PRODUCT(E4397:H4397),2)</f>
        <v>292.01</v>
      </c>
      <c r="J4397" s="32">
        <v/>
      </c>
      <c r="K4397" s="32">
        <f/>
        <v/>
      </c>
      <c r="L4397" s="32" t="s">
        <v/>
      </c>
      <c r="M4397" s="32" t="s">
        <v/>
      </c>
      <c r="N4397" s="32" t="s">
        <v/>
      </c>
      <!--$VAR_NUOVA_CELLA_PREZZI$-->
    </row>
    <row r="4398" spans="1:16" ht="10.5" customHeight="1" thickTop="1" thickBot="1">
      <c r="B4398" s="32" t="s">
        <v/>
      </c>
      <c r="C4398" s="23" t="s">
        <v/>
      </c>
      <c r="D4398" s="23" t="s">
        <v>25098</v>
      </c>
      <c r="E4398" s="32">
        <v/>
      </c>
      <c r="F4398" s="33">
        <v/>
      </c>
      <c r="G4398" s="34">
        <v/>
      </c>
      <c r="H4398" s="35">
        <v>0</v>
      </c>
      <c r="I4398" s="36">
        <f>ROUND(PRODUCT(E4398:H4398),2)</f>
        <v>0.00</v>
      </c>
      <c r="J4398" s="32">
        <v/>
      </c>
      <c r="K4398" s="32">
        <f/>
        <v/>
      </c>
      <c r="L4398" s="32" t="s">
        <v/>
      </c>
      <c r="M4398" s="32" t="s">
        <v/>
      </c>
      <c r="N4398" s="32" t="s">
        <v/>
      </c>
      <!--$VAR_NUOVA_CELLA_PREZZI$-->
    </row>
    <row r="4399" spans="1:16" ht="10.5" customHeight="1" thickTop="1" thickBot="1">
      <c r="B4399" s="32" t="s">
        <v/>
      </c>
      <c r="C4399" s="23" t="s">
        <v/>
      </c>
      <c r="D4399" s="23" t="s">
        <v>25105</v>
      </c>
      <c r="E4399" s="32">
        <v/>
      </c>
      <c r="F4399" s="33">
        <v/>
      </c>
      <c r="G4399" s="34">
        <v/>
      </c>
      <c r="H4399" s="35">
        <v>0</v>
      </c>
      <c r="I4399" s="36">
        <f>ROUND(PRODUCT(E4399:H4399),2)</f>
        <v>0.00</v>
      </c>
      <c r="J4399" s="32">
        <v/>
      </c>
      <c r="K4399" s="32">
        <f/>
        <v/>
      </c>
      <c r="L4399" s="32" t="s">
        <v/>
      </c>
      <c r="M4399" s="32" t="s">
        <v/>
      </c>
      <c r="N4399" s="32" t="s">
        <v/>
      </c>
      <!--$VAR_NUOVA_CELLA_PREZZI$-->
    </row>
    <row r="4400" spans="1:16" ht="10.5" customHeight="1" thickTop="1" thickBot="1">
      <c r="B4400" s="32" t="s">
        <v/>
      </c>
      <c r="C4400" s="23" t="s">
        <v/>
      </c>
      <c r="D4400" s="23" t="s">
        <v>25112</v>
      </c>
      <c r="E4400" s="32">
        <v>3.00</v>
      </c>
      <c r="F4400" s="33">
        <v>22.20</v>
      </c>
      <c r="G4400" s="34">
        <v>0.450</v>
      </c>
      <c r="H4400" s="35">
        <v>5.080</v>
      </c>
      <c r="I4400" s="36">
        <f>ROUND(PRODUCT(E4400:H4400),2)</f>
        <v>152.25</v>
      </c>
      <c r="J4400" s="32">
        <v/>
      </c>
      <c r="K4400" s="32">
        <f/>
        <v/>
      </c>
      <c r="L4400" s="32" t="s">
        <v/>
      </c>
      <c r="M4400" s="32" t="s">
        <v/>
      </c>
      <c r="N4400" s="32" t="s">
        <v/>
      </c>
      <!--$VAR_NUOVA_CELLA_PREZZI$-->
    </row>
    <row r="4401" spans="1:16" ht="10.5" customHeight="1" thickTop="1" thickBot="1">
      <c r="B4401" s="32" t="s">
        <v/>
      </c>
      <c r="C4401" s="23" t="s">
        <v/>
      </c>
      <c r="D4401" s="23" t="s">
        <v>25119</v>
      </c>
      <c r="E4401" s="32">
        <v>3.00</v>
      </c>
      <c r="F4401" s="33">
        <v>21.75</v>
      </c>
      <c r="G4401" s="34">
        <v>0.450</v>
      </c>
      <c r="H4401" s="35">
        <v>5.230</v>
      </c>
      <c r="I4401" s="36">
        <f>ROUND(PRODUCT(E4401:H4401),2)</f>
        <v>153.57</v>
      </c>
      <c r="J4401" s="32">
        <v/>
      </c>
      <c r="K4401" s="32">
        <f/>
        <v/>
      </c>
      <c r="L4401" s="32" t="s">
        <v/>
      </c>
      <c r="M4401" s="32" t="s">
        <v/>
      </c>
      <c r="N4401" s="32" t="s">
        <v/>
      </c>
      <!--$VAR_NUOVA_CELLA_PREZZI$-->
    </row>
    <row r="4402" spans="1:16" ht="10.5" customHeight="1" thickTop="1" thickBot="1">
      <c r="B4402" s="32" t="s">
        <v/>
      </c>
      <c r="C4402" s="23" t="s">
        <v/>
      </c>
      <c r="D4402" s="23" t="s">
        <v>25126</v>
      </c>
      <c r="E4402" s="32">
        <v>3.00</v>
      </c>
      <c r="F4402" s="33">
        <v>22.05</v>
      </c>
      <c r="G4402" s="34">
        <v>0.450</v>
      </c>
      <c r="H4402" s="35">
        <v>5.390</v>
      </c>
      <c r="I4402" s="36">
        <f>ROUND(PRODUCT(E4402:H4402),2)</f>
        <v>160.45</v>
      </c>
      <c r="J4402" s="32">
        <v/>
      </c>
      <c r="K4402" s="32">
        <f/>
        <v/>
      </c>
      <c r="L4402" s="32" t="s">
        <v/>
      </c>
      <c r="M4402" s="32" t="s">
        <v/>
      </c>
      <c r="N4402" s="32" t="s">
        <v/>
      </c>
      <!--$VAR_NUOVA_CELLA_PREZZI$-->
    </row>
    <row r="4403" spans="1:16" ht="10.5" customHeight="1" thickTop="1" thickBot="1">
      <c r="B4403" s="32" t="s">
        <v/>
      </c>
      <c r="C4403" s="23" t="s">
        <v/>
      </c>
      <c r="D4403" s="23" t="s">
        <v>25133</v>
      </c>
      <c r="E4403" s="32">
        <v>3.00</v>
      </c>
      <c r="F4403" s="33">
        <v>21.63</v>
      </c>
      <c r="G4403" s="34">
        <v>0.450</v>
      </c>
      <c r="H4403" s="35">
        <v>5.390</v>
      </c>
      <c r="I4403" s="36">
        <f>ROUND(PRODUCT(E4403:H4403),2)</f>
        <v>157.39</v>
      </c>
      <c r="J4403" s="32">
        <v/>
      </c>
      <c r="K4403" s="32">
        <f/>
        <v/>
      </c>
      <c r="L4403" s="32" t="s">
        <v/>
      </c>
      <c r="M4403" s="32" t="s">
        <v/>
      </c>
      <c r="N4403" s="32" t="s">
        <v/>
      </c>
      <!--$VAR_NUOVA_CELLA_PREZZI$-->
    </row>
    <row r="4404" spans="1:16" ht="10.5" customHeight="1" thickTop="1" thickBot="1">
      <c r="B4404" s="32" t="s">
        <v/>
      </c>
      <c r="C4404" s="23" t="s">
        <v/>
      </c>
      <c r="D4404" s="23" t="s">
        <v>25140</v>
      </c>
      <c r="E4404" s="32">
        <v/>
      </c>
      <c r="F4404" s="33">
        <v/>
      </c>
      <c r="G4404" s="34">
        <v/>
      </c>
      <c r="H4404" s="35">
        <v>0</v>
      </c>
      <c r="I4404" s="36">
        <f>ROUND(PRODUCT(E4404:H4404),2)</f>
        <v>0.00</v>
      </c>
      <c r="J4404" s="32">
        <v/>
      </c>
      <c r="K4404" s="32">
        <f/>
        <v/>
      </c>
      <c r="L4404" s="32" t="s">
        <v/>
      </c>
      <c r="M4404" s="32" t="s">
        <v/>
      </c>
      <c r="N4404" s="32" t="s">
        <v/>
      </c>
      <!--$VAR_NUOVA_CELLA_PREZZI$-->
    </row>
    <row r="4405" spans="1:16" ht="10.5" customHeight="1" thickTop="1" thickBot="1">
      <c r="B4405" s="32" t="s">
        <v/>
      </c>
      <c r="C4405" s="23" t="s">
        <v/>
      </c>
      <c r="D4405" s="32" t="s">
        <v/>
      </c>
      <c r="E4405" s="32">
        <v/>
      </c>
      <c r="F4405" s="33">
        <v/>
      </c>
      <c r="G4405" s="34">
        <v/>
      </c>
      <c r="H4405" s="35">
        <v/>
      </c>
      <c r="I4405" s="36">
        <f/>
        <v/>
      </c>
      <c r="J4405" s="32">
        <v/>
      </c>
      <c r="K4405" s="32">
        <f/>
        <v/>
      </c>
      <c r="L4405" s="32" t="s">
        <v/>
      </c>
      <c r="M4405" s="32" t="s">
        <v/>
      </c>
      <c r="N4405" s="32" t="s">
        <v>25147</v>
      </c>
      <!--$VAR_NUOVA_CELLA_PREZZI$-->
    </row>
    <row r="4406" spans="1:16" ht="10.5" customHeight="1" thickTop="1" thickBot="1">
      <c r="B4406" s="32" t="s">
        <v/>
      </c>
      <c r="C4406" s="23" t="s">
        <v/>
      </c>
      <c r="D4406" s="32" t="s">
        <v>25148</v>
      </c>
      <c r="E4406" s="32">
        <v/>
      </c>
      <c r="F4406" s="33">
        <v/>
      </c>
      <c r="G4406" s="34">
        <v/>
      </c>
      <c r="H4406" s="35">
        <v/>
      </c>
      <c r="I4406" s="36">
        <f>ROUND(SUM(I4383:I4405),2)</f>
        <v>2132.17</v>
      </c>
      <c r="J4406" s="32">
        <v>83.04</v>
      </c>
      <c r="K4406" s="32">
        <f>ROUND(PRODUCT(I4406:J4406),2)</f>
        <v>177055.40</v>
      </c>
      <c r="L4406" s="32" t="s">
        <v/>
      </c>
      <c r="M4406" s="32" t="s">
        <v/>
      </c>
      <c r="N4406" s="32" t="s">
        <v/>
      </c>
      <!--$VAR_NUOVA_CELLA_PREZZI$-->
    </row>
    <row r="4407" spans="1:16" ht="10.5" customHeight="1" thickTop="1" thickBot="1">
      <c r="B4407" s="32" t="s">
        <v/>
      </c>
      <c r="C4407" s="23" t="s">
        <v/>
      </c>
      <c r="D4407" s="32" t="s">
        <v>25154</v>
      </c>
      <c r="E4407" s="32">
        <v/>
      </c>
      <c r="F4407" s="33">
        <v/>
      </c>
      <c r="G4407" s="34">
        <v/>
      </c>
      <c r="H4407" s="35">
        <v/>
      </c>
      <c r="I4407" s="36">
        <f/>
        <v/>
      </c>
      <c r="J4407" s="32">
        <v/>
      </c>
      <c r="K4407" s="32">
        <f/>
        <v/>
      </c>
      <c r="L4407" s="32" t="s">
        <v/>
      </c>
      <c r="M4407" s="32" t="s">
        <v/>
      </c>
      <c r="N4407" s="32" t="s">
        <v/>
      </c>
      <!--$VAR_NUOVA_CELLA_PREZZI$-->
    </row>
    <row r="4408" spans="1:16" ht="195.166666666667" customHeight="1" thickTop="1" thickBot="1">
      <c r="B4408" s="32" t="s">
        <v>25155</v>
      </c>
      <c r="C4408" s="23" t="s">
        <v>25156</v>
      </c>
      <c r="D4408" s="62" t="s">
        <v>25157</v>
      </c>
      <c r="E4408" s="32">
        <v/>
      </c>
      <c r="F4408" s="33">
        <v/>
      </c>
      <c r="G4408" s="34">
        <v/>
      </c>
      <c r="H4408" s="35">
        <v/>
      </c>
      <c r="I4408" s="36">
        <f/>
        <v/>
      </c>
      <c r="J4408" s="32">
        <v/>
      </c>
      <c r="K4408" s="32">
        <f/>
        <v/>
      </c>
      <c r="L4408" s="32" t="s">
        <v/>
      </c>
      <c r="M4408" s="32" t="s">
        <v/>
      </c>
      <c r="N4408" s="32" t="s">
        <v/>
      </c>
      <!--$VAR_NUOVA_CELLA_PREZZI$-->
    </row>
    <row r="4409" spans="1:16" ht="10.5" customHeight="1" thickTop="1" thickBot="1">
      <c r="B4409" s="32" t="s">
        <v/>
      </c>
      <c r="C4409" s="23" t="s">
        <v/>
      </c>
      <c r="D4409" s="23" t="s">
        <v>25158</v>
      </c>
      <c r="E4409" s="32">
        <v/>
      </c>
      <c r="F4409" s="33">
        <v/>
      </c>
      <c r="G4409" s="34">
        <v/>
      </c>
      <c r="H4409" s="35">
        <v/>
      </c>
      <c r="I4409" s="36">
        <f/>
        <v/>
      </c>
      <c r="J4409" s="32">
        <v/>
      </c>
      <c r="K4409" s="32">
        <f/>
        <v/>
      </c>
      <c r="L4409" s="32" t="s">
        <v/>
      </c>
      <c r="M4409" s="32" t="s">
        <v/>
      </c>
      <c r="N4409" s="32" t="s">
        <v/>
      </c>
      <!--$VAR_NUOVA_CELLA_PREZZI$-->
    </row>
    <row r="4410" spans="1:16" ht="10.5" customHeight="1" thickTop="1" thickBot="1">
      <c r="B4410" s="32" t="s">
        <v/>
      </c>
      <c r="C4410" s="23" t="s">
        <v/>
      </c>
      <c r="D4410" s="23" t="s">
        <v>25159</v>
      </c>
      <c r="E4410" s="32">
        <v>47.00</v>
      </c>
      <c r="F4410" s="33">
        <v/>
      </c>
      <c r="G4410" s="34">
        <v/>
      </c>
      <c r="H4410" s="35">
        <v/>
      </c>
      <c r="I4410" s="36">
        <f>ROUND(PRODUCT(E4410:H4410),2)</f>
        <v>47.00</v>
      </c>
      <c r="J4410" s="32">
        <v/>
      </c>
      <c r="K4410" s="32">
        <f/>
        <v/>
      </c>
      <c r="L4410" s="32" t="s">
        <v/>
      </c>
      <c r="M4410" s="32" t="s">
        <v/>
      </c>
      <c r="N4410" s="32" t="s">
        <v/>
      </c>
      <!--$VAR_NUOVA_CELLA_PREZZI$-->
    </row>
    <row r="4411" spans="1:16" ht="10.5" customHeight="1" thickTop="1" thickBot="1">
      <c r="B4411" s="32" t="s">
        <v/>
      </c>
      <c r="C4411" s="23" t="s">
        <v/>
      </c>
      <c r="D4411" s="32" t="s">
        <v/>
      </c>
      <c r="E4411" s="32">
        <v/>
      </c>
      <c r="F4411" s="33">
        <v/>
      </c>
      <c r="G4411" s="34">
        <v/>
      </c>
      <c r="H4411" s="35">
        <v/>
      </c>
      <c r="I4411" s="36">
        <f/>
        <v/>
      </c>
      <c r="J4411" s="32">
        <v/>
      </c>
      <c r="K4411" s="32">
        <f/>
        <v/>
      </c>
      <c r="L4411" s="32" t="s">
        <v/>
      </c>
      <c r="M4411" s="32" t="s">
        <v/>
      </c>
      <c r="N4411" s="32" t="s">
        <v>25166</v>
      </c>
      <!--$VAR_NUOVA_CELLA_PREZZI$-->
    </row>
    <row r="4412" spans="1:16" ht="10.5" customHeight="1" thickTop="1" thickBot="1">
      <c r="B4412" s="32" t="s">
        <v/>
      </c>
      <c r="C4412" s="23" t="s">
        <v/>
      </c>
      <c r="D4412" s="32" t="s">
        <v>25167</v>
      </c>
      <c r="E4412" s="32">
        <v/>
      </c>
      <c r="F4412" s="33">
        <v/>
      </c>
      <c r="G4412" s="34">
        <v/>
      </c>
      <c r="H4412" s="35">
        <v/>
      </c>
      <c r="I4412" s="36">
        <f>ROUND(SUM(I4409:I4411),2)</f>
        <v>47.00</v>
      </c>
      <c r="J4412" s="32">
        <v>609.14</v>
      </c>
      <c r="K4412" s="32">
        <f>ROUND(PRODUCT(I4412:J4412),2)</f>
        <v>28629.58</v>
      </c>
      <c r="L4412" s="32" t="s">
        <v/>
      </c>
      <c r="M4412" s="32" t="s">
        <v/>
      </c>
      <c r="N4412" s="32" t="s">
        <v/>
      </c>
      <!--$VAR_NUOVA_CELLA_PREZZI$-->
    </row>
    <row r="4413" spans="1:16" ht="10.5" customHeight="1" thickTop="1" thickBot="1">
      <c r="B4413" s="32" t="s">
        <v/>
      </c>
      <c r="C4413" s="23" t="s">
        <v/>
      </c>
      <c r="D4413" s="32" t="s">
        <v>25173</v>
      </c>
      <c r="E4413" s="32">
        <v/>
      </c>
      <c r="F4413" s="33">
        <v/>
      </c>
      <c r="G4413" s="34">
        <v/>
      </c>
      <c r="H4413" s="35">
        <v/>
      </c>
      <c r="I4413" s="36">
        <f/>
        <v/>
      </c>
      <c r="J4413" s="32">
        <v/>
      </c>
      <c r="K4413" s="32">
        <f/>
        <v/>
      </c>
      <c r="L4413" s="32" t="s">
        <v/>
      </c>
      <c r="M4413" s="32" t="s">
        <v/>
      </c>
      <c r="N4413" s="32" t="s">
        <v/>
      </c>
      <!--$VAR_NUOVA_CELLA_PREZZI$-->
    </row>
    <row r="4414" spans="1:16" ht="130" customHeight="1" thickTop="1" thickBot="1">
      <c r="B4414" s="32" t="s">
        <v>25174</v>
      </c>
      <c r="C4414" s="23" t="s">
        <v>25175</v>
      </c>
      <c r="D4414" s="62" t="s">
        <v>25176</v>
      </c>
      <c r="E4414" s="32">
        <v/>
      </c>
      <c r="F4414" s="33">
        <v/>
      </c>
      <c r="G4414" s="34">
        <v/>
      </c>
      <c r="H4414" s="35">
        <v/>
      </c>
      <c r="I4414" s="36">
        <f/>
        <v/>
      </c>
      <c r="J4414" s="32">
        <v/>
      </c>
      <c r="K4414" s="32">
        <f/>
        <v/>
      </c>
      <c r="L4414" s="32" t="s">
        <v/>
      </c>
      <c r="M4414" s="32" t="s">
        <v/>
      </c>
      <c r="N4414" s="32" t="s">
        <v/>
      </c>
      <!--$VAR_NUOVA_CELLA_PREZZI$-->
    </row>
    <row r="4415" spans="1:16" ht="10.5" customHeight="1" thickTop="1" thickBot="1">
      <c r="B4415" s="32" t="s">
        <v/>
      </c>
      <c r="C4415" s="23" t="s">
        <v/>
      </c>
      <c r="D4415" s="23" t="s">
        <v>25177</v>
      </c>
      <c r="E4415" s="32">
        <v/>
      </c>
      <c r="F4415" s="33">
        <v/>
      </c>
      <c r="G4415" s="34">
        <v/>
      </c>
      <c r="H4415" s="35">
        <v/>
      </c>
      <c r="I4415" s="36">
        <f/>
        <v/>
      </c>
      <c r="J4415" s="32">
        <v/>
      </c>
      <c r="K4415" s="32">
        <f/>
        <v/>
      </c>
      <c r="L4415" s="32" t="s">
        <v/>
      </c>
      <c r="M4415" s="32" t="s">
        <v/>
      </c>
      <c r="N4415" s="32" t="s">
        <v/>
      </c>
      <!--$VAR_NUOVA_CELLA_PREZZI$-->
    </row>
    <row r="4416" spans="1:16" ht="10.5" customHeight="1" thickTop="1" thickBot="1">
      <c r="B4416" s="32" t="s">
        <v/>
      </c>
      <c r="C4416" s="23" t="s">
        <v/>
      </c>
      <c r="D4416" s="23" t="s">
        <v>25178</v>
      </c>
      <c r="E4416" s="32">
        <v>0.30</v>
      </c>
      <c r="F4416" s="33">
        <v/>
      </c>
      <c r="G4416" s="34">
        <v/>
      </c>
      <c r="H4416" s="35">
        <v/>
      </c>
      <c r="I4416" s="36">
        <f>ROUND(PRODUCT(E4416:H4416,352.48),2)</f>
        <v>105.74</v>
      </c>
      <c r="J4416" s="32">
        <v/>
      </c>
      <c r="K4416" s="32">
        <f/>
        <v/>
      </c>
      <c r="L4416" s="32" t="s">
        <v/>
      </c>
      <c r="M4416" s="32" t="s">
        <v/>
      </c>
      <c r="N4416" s="32" t="s">
        <v/>
      </c>
      <!--$VAR_NUOVA_CELLA_PREZZI$-->
    </row>
    <row r="4417" spans="1:16" ht="10.5" customHeight="1" thickTop="1" thickBot="1">
      <c r="B4417" s="32" t="s">
        <v/>
      </c>
      <c r="C4417" s="23" t="s">
        <v/>
      </c>
      <c r="D4417" s="23" t="s">
        <v>25185</v>
      </c>
      <c r="E4417" s="32">
        <v>0.10</v>
      </c>
      <c r="F4417" s="33">
        <v/>
      </c>
      <c r="G4417" s="34">
        <v/>
      </c>
      <c r="H4417" s="35">
        <v/>
      </c>
      <c r="I4417" s="36">
        <f>ROUND(PRODUCT(E4417:H4417,195.27),2)</f>
        <v>19.53</v>
      </c>
      <c r="J4417" s="32">
        <v/>
      </c>
      <c r="K4417" s="32">
        <f/>
        <v/>
      </c>
      <c r="L4417" s="32" t="s">
        <v/>
      </c>
      <c r="M4417" s="32" t="s">
        <v/>
      </c>
      <c r="N4417" s="32" t="s">
        <v/>
      </c>
      <!--$VAR_NUOVA_CELLA_PREZZI$-->
    </row>
    <row r="4418" spans="1:16" ht="10.5" customHeight="1" thickTop="1" thickBot="1">
      <c r="B4418" s="32" t="s">
        <v/>
      </c>
      <c r="C4418" s="23" t="s">
        <v/>
      </c>
      <c r="D4418" s="32" t="s">
        <v/>
      </c>
      <c r="E4418" s="32">
        <v/>
      </c>
      <c r="F4418" s="33">
        <v/>
      </c>
      <c r="G4418" s="34">
        <v/>
      </c>
      <c r="H4418" s="35">
        <v/>
      </c>
      <c r="I4418" s="36">
        <f/>
        <v/>
      </c>
      <c r="J4418" s="32">
        <v/>
      </c>
      <c r="K4418" s="32">
        <f/>
        <v/>
      </c>
      <c r="L4418" s="32" t="s">
        <v/>
      </c>
      <c r="M4418" s="32" t="s">
        <v/>
      </c>
      <c r="N4418" s="32" t="s">
        <v>25192</v>
      </c>
      <!--$VAR_NUOVA_CELLA_PREZZI$-->
    </row>
    <row r="4419" spans="1:16" ht="10.5" customHeight="1" thickTop="1" thickBot="1">
      <c r="B4419" s="32" t="s">
        <v/>
      </c>
      <c r="C4419" s="23" t="s">
        <v/>
      </c>
      <c r="D4419" s="32" t="s">
        <v>25193</v>
      </c>
      <c r="E4419" s="32">
        <v/>
      </c>
      <c r="F4419" s="33">
        <v/>
      </c>
      <c r="G4419" s="34">
        <v/>
      </c>
      <c r="H4419" s="35">
        <v/>
      </c>
      <c r="I4419" s="36">
        <f>ROUND(SUM(I4415:I4418),2)</f>
        <v>125.27</v>
      </c>
      <c r="J4419" s="32">
        <v>197.09</v>
      </c>
      <c r="K4419" s="32">
        <f>ROUND(PRODUCT(I4419:J4419),2)</f>
        <v>24689.46</v>
      </c>
      <c r="L4419" s="32" t="s">
        <v/>
      </c>
      <c r="M4419" s="32" t="s">
        <v/>
      </c>
      <c r="N4419" s="32" t="s">
        <v/>
      </c>
      <!--$VAR_NUOVA_CELLA_PREZZI$-->
    </row>
    <row r="4420" spans="1:16" ht="10.5" customHeight="1" thickTop="1" thickBot="1">
      <c r="B4420" s="32" t="s">
        <v/>
      </c>
      <c r="C4420" s="23" t="s">
        <v/>
      </c>
      <c r="D4420" s="32" t="s">
        <v>25199</v>
      </c>
      <c r="E4420" s="32">
        <v/>
      </c>
      <c r="F4420" s="33">
        <v/>
      </c>
      <c r="G4420" s="34">
        <v/>
      </c>
      <c r="H4420" s="35">
        <v/>
      </c>
      <c r="I4420" s="36">
        <f/>
        <v/>
      </c>
      <c r="J4420" s="32">
        <v/>
      </c>
      <c r="K4420" s="32">
        <f/>
        <v/>
      </c>
      <c r="L4420" s="32" t="s">
        <v/>
      </c>
      <c r="M4420" s="32" t="s">
        <v/>
      </c>
      <c r="N4420" s="32" t="s">
        <v/>
      </c>
      <!--$VAR_NUOVA_CELLA_PREZZI$-->
    </row>
    <row r="4421" spans="1:16" ht="36.8333333333333" customHeight="1" thickTop="1" thickBot="1">
      <c r="B4421" s="32" t="s">
        <v>25200</v>
      </c>
      <c r="C4421" s="23" t="s">
        <v>25201</v>
      </c>
      <c r="D4421" s="62" t="s">
        <v>25202</v>
      </c>
      <c r="E4421" s="32">
        <v/>
      </c>
      <c r="F4421" s="33">
        <v/>
      </c>
      <c r="G4421" s="34">
        <v/>
      </c>
      <c r="H4421" s="35">
        <v/>
      </c>
      <c r="I4421" s="36">
        <f/>
        <v/>
      </c>
      <c r="J4421" s="32">
        <v/>
      </c>
      <c r="K4421" s="32">
        <f/>
        <v/>
      </c>
      <c r="L4421" s="32" t="s">
        <v/>
      </c>
      <c r="M4421" s="32" t="s">
        <v/>
      </c>
      <c r="N4421" s="32" t="s">
        <v/>
      </c>
      <!--$VAR_NUOVA_CELLA_PREZZI$-->
    </row>
    <row r="4422" spans="1:16" ht="10.5" customHeight="1" thickTop="1" thickBot="1">
      <c r="B4422" s="32" t="s">
        <v/>
      </c>
      <c r="C4422" s="23" t="s">
        <v/>
      </c>
      <c r="D4422" s="23" t="s">
        <v>25203</v>
      </c>
      <c r="E4422" s="32">
        <v/>
      </c>
      <c r="F4422" s="33">
        <v/>
      </c>
      <c r="G4422" s="34">
        <v/>
      </c>
      <c r="H4422" s="35">
        <v/>
      </c>
      <c r="I4422" s="36">
        <f/>
        <v/>
      </c>
      <c r="J4422" s="32">
        <v/>
      </c>
      <c r="K4422" s="32">
        <f/>
        <v/>
      </c>
      <c r="L4422" s="32" t="s">
        <v/>
      </c>
      <c r="M4422" s="32" t="s">
        <v/>
      </c>
      <c r="N4422" s="32" t="s">
        <v/>
      </c>
      <!--$VAR_NUOVA_CELLA_PREZZI$-->
    </row>
    <row r="4423" spans="1:16" ht="10.5" customHeight="1" thickTop="1" thickBot="1">
      <c r="B4423" s="32" t="s">
        <v/>
      </c>
      <c r="C4423" s="23" t="s">
        <v/>
      </c>
      <c r="D4423" s="23" t="s">
        <v>25204</v>
      </c>
      <c r="E4423" s="32">
        <v>10.00</v>
      </c>
      <c r="F4423" s="33">
        <v/>
      </c>
      <c r="G4423" s="34">
        <v/>
      </c>
      <c r="H4423" s="35">
        <v/>
      </c>
      <c r="I4423" s="36">
        <f>ROUND(PRODUCT(E4423:H4423),2)</f>
        <v>10.00</v>
      </c>
      <c r="J4423" s="32">
        <v/>
      </c>
      <c r="K4423" s="32">
        <f/>
        <v/>
      </c>
      <c r="L4423" s="32" t="s">
        <v/>
      </c>
      <c r="M4423" s="32" t="s">
        <v/>
      </c>
      <c r="N4423" s="32" t="s">
        <v/>
      </c>
      <!--$VAR_NUOVA_CELLA_PREZZI$-->
    </row>
    <row r="4424" spans="1:16" ht="10.5" customHeight="1" thickTop="1" thickBot="1">
      <c r="B4424" s="32" t="s">
        <v/>
      </c>
      <c r="C4424" s="23" t="s">
        <v/>
      </c>
      <c r="D4424" s="32" t="s">
        <v/>
      </c>
      <c r="E4424" s="32">
        <v/>
      </c>
      <c r="F4424" s="33">
        <v/>
      </c>
      <c r="G4424" s="34">
        <v/>
      </c>
      <c r="H4424" s="35">
        <v/>
      </c>
      <c r="I4424" s="36">
        <f/>
        <v/>
      </c>
      <c r="J4424" s="32">
        <v/>
      </c>
      <c r="K4424" s="32">
        <f/>
        <v/>
      </c>
      <c r="L4424" s="32" t="s">
        <v/>
      </c>
      <c r="M4424" s="32" t="s">
        <v/>
      </c>
      <c r="N4424" s="32" t="s">
        <v>25211</v>
      </c>
      <!--$VAR_NUOVA_CELLA_PREZZI$-->
    </row>
    <row r="4425" spans="1:16" ht="10.5" customHeight="1" thickTop="1" thickBot="1">
      <c r="B4425" s="32" t="s">
        <v/>
      </c>
      <c r="C4425" s="23" t="s">
        <v/>
      </c>
      <c r="D4425" s="32" t="s">
        <v>25212</v>
      </c>
      <c r="E4425" s="32">
        <v/>
      </c>
      <c r="F4425" s="33">
        <v/>
      </c>
      <c r="G4425" s="34">
        <v/>
      </c>
      <c r="H4425" s="35">
        <v/>
      </c>
      <c r="I4425" s="36">
        <f>ROUND(SUM(I4422:I4424),2)</f>
        <v>10.00</v>
      </c>
      <c r="J4425" s="32">
        <v>250.00</v>
      </c>
      <c r="K4425" s="32">
        <f>ROUND(PRODUCT(I4425:J4425),2)</f>
        <v>2500.00</v>
      </c>
      <c r="L4425" s="32" t="s">
        <v/>
      </c>
      <c r="M4425" s="32" t="s">
        <v/>
      </c>
      <c r="N4425" s="32" t="s">
        <v/>
      </c>
      <!--$VAR_NUOVA_CELLA_PREZZI$-->
    </row>
    <row r="4426" spans="1:16" ht="10.5" customHeight="1" thickTop="1" thickBot="1">
      <c r="B4426" s="32" t="s">
        <v/>
      </c>
      <c r="C4426" s="23" t="s">
        <v/>
      </c>
      <c r="D4426" s="32" t="s">
        <v>25218</v>
      </c>
      <c r="E4426" s="32">
        <v/>
      </c>
      <c r="F4426" s="33">
        <v/>
      </c>
      <c r="G4426" s="34">
        <v/>
      </c>
      <c r="H4426" s="35">
        <v/>
      </c>
      <c r="I4426" s="36">
        <f/>
        <v/>
      </c>
      <c r="J4426" s="32">
        <v/>
      </c>
      <c r="K4426" s="32">
        <f/>
        <v/>
      </c>
      <c r="L4426" s="32" t="s">
        <v/>
      </c>
      <c r="M4426" s="32" t="s">
        <v/>
      </c>
      <c r="N4426" s="32" t="s">
        <v/>
      </c>
      <!--$VAR_NUOVA_CELLA_PREZZI$-->
    </row>
    <row r="4427" spans="1:16" ht="37.6666666666667" customHeight="1" thickTop="1" thickBot="1">
      <c r="B4427" s="32" t="s">
        <v>25219</v>
      </c>
      <c r="C4427" s="23" t="s">
        <v>25220</v>
      </c>
      <c r="D4427" s="62" t="s">
        <v>25221</v>
      </c>
      <c r="E4427" s="32">
        <v/>
      </c>
      <c r="F4427" s="33">
        <v/>
      </c>
      <c r="G4427" s="34">
        <v/>
      </c>
      <c r="H4427" s="35">
        <v/>
      </c>
      <c r="I4427" s="36">
        <f/>
        <v/>
      </c>
      <c r="J4427" s="32">
        <v/>
      </c>
      <c r="K4427" s="32">
        <f/>
        <v/>
      </c>
      <c r="L4427" s="32" t="s">
        <v/>
      </c>
      <c r="M4427" s="32" t="s">
        <v/>
      </c>
      <c r="N4427" s="32" t="s">
        <v/>
      </c>
      <!--$VAR_NUOVA_CELLA_PREZZI$-->
    </row>
    <row r="4428" spans="1:16" ht="10.5" customHeight="1" thickTop="1" thickBot="1">
      <c r="B4428" s="32" t="s">
        <v/>
      </c>
      <c r="C4428" s="23" t="s">
        <v/>
      </c>
      <c r="D4428" s="23" t="s">
        <v>25222</v>
      </c>
      <c r="E4428" s="32">
        <v/>
      </c>
      <c r="F4428" s="33">
        <v/>
      </c>
      <c r="G4428" s="34">
        <v/>
      </c>
      <c r="H4428" s="35">
        <v/>
      </c>
      <c r="I4428" s="36">
        <f/>
        <v/>
      </c>
      <c r="J4428" s="32">
        <v/>
      </c>
      <c r="K4428" s="32">
        <f/>
        <v/>
      </c>
      <c r="L4428" s="32" t="s">
        <v/>
      </c>
      <c r="M4428" s="32" t="s">
        <v/>
      </c>
      <c r="N4428" s="32" t="s">
        <v/>
      </c>
      <!--$VAR_NUOVA_CELLA_PREZZI$-->
    </row>
    <row r="4429" spans="1:16" ht="10.5" customHeight="1" thickTop="1" thickBot="1">
      <c r="B4429" s="32" t="s">
        <v/>
      </c>
      <c r="C4429" s="23" t="s">
        <v/>
      </c>
      <c r="D4429" s="23" t="s">
        <v>25223</v>
      </c>
      <c r="E4429" s="32">
        <v/>
      </c>
      <c r="F4429" s="33">
        <v/>
      </c>
      <c r="G4429" s="34">
        <v/>
      </c>
      <c r="H4429" s="35">
        <v>0</v>
      </c>
      <c r="I4429" s="36">
        <f>ROUND(PRODUCT(E4429:H4429),2)</f>
        <v>0.00</v>
      </c>
      <c r="J4429" s="32">
        <v/>
      </c>
      <c r="K4429" s="32">
        <f/>
        <v/>
      </c>
      <c r="L4429" s="32" t="s">
        <v/>
      </c>
      <c r="M4429" s="32" t="s">
        <v/>
      </c>
      <c r="N4429" s="32" t="s">
        <v/>
      </c>
      <!--$VAR_NUOVA_CELLA_PREZZI$-->
    </row>
    <row r="4430" spans="1:16" ht="10.5" customHeight="1" thickTop="1" thickBot="1">
      <c r="B4430" s="32" t="s">
        <v/>
      </c>
      <c r="C4430" s="23" t="s">
        <v/>
      </c>
      <c r="D4430" s="23" t="s">
        <v>25230</v>
      </c>
      <c r="E4430" s="32">
        <v>13.48</v>
      </c>
      <c r="F4430" s="33">
        <v/>
      </c>
      <c r="G4430" s="34">
        <v/>
      </c>
      <c r="H4430" s="35">
        <v>0.350</v>
      </c>
      <c r="I4430" s="36">
        <f>ROUND(PRODUCT(E4430:H4430),2)</f>
        <v>4.72</v>
      </c>
      <c r="J4430" s="32">
        <v/>
      </c>
      <c r="K4430" s="32">
        <f/>
        <v/>
      </c>
      <c r="L4430" s="32" t="s">
        <v/>
      </c>
      <c r="M4430" s="32" t="s">
        <v/>
      </c>
      <c r="N4430" s="32" t="s">
        <v/>
      </c>
      <!--$VAR_NUOVA_CELLA_PREZZI$-->
    </row>
    <row r="4431" spans="1:16" ht="10.5" customHeight="1" thickTop="1" thickBot="1">
      <c r="B4431" s="32" t="s">
        <v/>
      </c>
      <c r="C4431" s="23" t="s">
        <v/>
      </c>
      <c r="D4431" s="23" t="s">
        <v>25237</v>
      </c>
      <c r="E4431" s="32">
        <v/>
      </c>
      <c r="F4431" s="33">
        <v/>
      </c>
      <c r="G4431" s="34">
        <v/>
      </c>
      <c r="H4431" s="35">
        <v>0</v>
      </c>
      <c r="I4431" s="36">
        <f>ROUND(PRODUCT(E4431:H4431),2)</f>
        <v>0.00</v>
      </c>
      <c r="J4431" s="32">
        <v/>
      </c>
      <c r="K4431" s="32">
        <f/>
        <v/>
      </c>
      <c r="L4431" s="32" t="s">
        <v/>
      </c>
      <c r="M4431" s="32" t="s">
        <v/>
      </c>
      <c r="N4431" s="32" t="s">
        <v/>
      </c>
      <!--$VAR_NUOVA_CELLA_PREZZI$-->
    </row>
    <row r="4432" spans="1:16" ht="10.5" customHeight="1" thickTop="1" thickBot="1">
      <c r="B4432" s="32" t="s">
        <v/>
      </c>
      <c r="C4432" s="23" t="s">
        <v/>
      </c>
      <c r="D4432" s="23" t="s">
        <v>25244</v>
      </c>
      <c r="E4432" s="32">
        <v>16.00</v>
      </c>
      <c r="F4432" s="33">
        <v/>
      </c>
      <c r="G4432" s="34">
        <v/>
      </c>
      <c r="H4432" s="35">
        <v>0.350</v>
      </c>
      <c r="I4432" s="36">
        <f>ROUND(PRODUCT(E4432:H4432),2)</f>
        <v>5.60</v>
      </c>
      <c r="J4432" s="32">
        <v/>
      </c>
      <c r="K4432" s="32">
        <f/>
        <v/>
      </c>
      <c r="L4432" s="32" t="s">
        <v/>
      </c>
      <c r="M4432" s="32" t="s">
        <v/>
      </c>
      <c r="N4432" s="32" t="s">
        <v/>
      </c>
      <!--$VAR_NUOVA_CELLA_PREZZI$-->
    </row>
    <row r="4433" spans="1:16" ht="10.5" customHeight="1" thickTop="1" thickBot="1">
      <c r="B4433" s="32" t="s">
        <v/>
      </c>
      <c r="C4433" s="23" t="s">
        <v/>
      </c>
      <c r="D4433" s="23" t="s">
        <v>25251</v>
      </c>
      <c r="E4433" s="32">
        <v>11.50</v>
      </c>
      <c r="F4433" s="33">
        <v/>
      </c>
      <c r="G4433" s="34">
        <v/>
      </c>
      <c r="H4433" s="35">
        <v>0.350</v>
      </c>
      <c r="I4433" s="36">
        <f>ROUND(PRODUCT(E4433:H4433),2)</f>
        <v>4.03</v>
      </c>
      <c r="J4433" s="32">
        <v/>
      </c>
      <c r="K4433" s="32">
        <f/>
        <v/>
      </c>
      <c r="L4433" s="32" t="s">
        <v/>
      </c>
      <c r="M4433" s="32" t="s">
        <v/>
      </c>
      <c r="N4433" s="32" t="s">
        <v/>
      </c>
      <!--$VAR_NUOVA_CELLA_PREZZI$-->
    </row>
    <row r="4434" spans="1:16" ht="10.5" customHeight="1" thickTop="1" thickBot="1">
      <c r="B4434" s="32" t="s">
        <v/>
      </c>
      <c r="C4434" s="23" t="s">
        <v/>
      </c>
      <c r="D4434" s="23" t="s">
        <v>25258</v>
      </c>
      <c r="E4434" s="32">
        <v>17.04</v>
      </c>
      <c r="F4434" s="33">
        <v/>
      </c>
      <c r="G4434" s="34">
        <v/>
      </c>
      <c r="H4434" s="35">
        <v>0.350</v>
      </c>
      <c r="I4434" s="36">
        <f>ROUND(PRODUCT(E4434:H4434),2)</f>
        <v>5.96</v>
      </c>
      <c r="J4434" s="32">
        <v/>
      </c>
      <c r="K4434" s="32">
        <f/>
        <v/>
      </c>
      <c r="L4434" s="32" t="s">
        <v/>
      </c>
      <c r="M4434" s="32" t="s">
        <v/>
      </c>
      <c r="N4434" s="32" t="s">
        <v/>
      </c>
      <!--$VAR_NUOVA_CELLA_PREZZI$-->
    </row>
    <row r="4435" spans="1:16" ht="10.5" customHeight="1" thickTop="1" thickBot="1">
      <c r="B4435" s="32" t="s">
        <v/>
      </c>
      <c r="C4435" s="23" t="s">
        <v/>
      </c>
      <c r="D4435" s="23" t="s">
        <v>25265</v>
      </c>
      <c r="E4435" s="32">
        <v>30.75</v>
      </c>
      <c r="F4435" s="33">
        <v/>
      </c>
      <c r="G4435" s="34">
        <v/>
      </c>
      <c r="H4435" s="35">
        <v>0.350</v>
      </c>
      <c r="I4435" s="36">
        <f>ROUND(PRODUCT(E4435:H4435),2)</f>
        <v>10.76</v>
      </c>
      <c r="J4435" s="32">
        <v/>
      </c>
      <c r="K4435" s="32">
        <f/>
        <v/>
      </c>
      <c r="L4435" s="32" t="s">
        <v/>
      </c>
      <c r="M4435" s="32" t="s">
        <v/>
      </c>
      <c r="N4435" s="32" t="s">
        <v/>
      </c>
      <!--$VAR_NUOVA_CELLA_PREZZI$-->
    </row>
    <row r="4436" spans="1:16" ht="10.5" customHeight="1" thickTop="1" thickBot="1">
      <c r="B4436" s="32" t="s">
        <v/>
      </c>
      <c r="C4436" s="23" t="s">
        <v/>
      </c>
      <c r="D4436" s="23" t="s">
        <v>25272</v>
      </c>
      <c r="E4436" s="32">
        <v>8.17</v>
      </c>
      <c r="F4436" s="33">
        <v/>
      </c>
      <c r="G4436" s="34">
        <v/>
      </c>
      <c r="H4436" s="35">
        <v>0.350</v>
      </c>
      <c r="I4436" s="36">
        <f>ROUND(PRODUCT(E4436:H4436),2)</f>
        <v>2.86</v>
      </c>
      <c r="J4436" s="32">
        <v/>
      </c>
      <c r="K4436" s="32">
        <f/>
        <v/>
      </c>
      <c r="L4436" s="32" t="s">
        <v/>
      </c>
      <c r="M4436" s="32" t="s">
        <v/>
      </c>
      <c r="N4436" s="32" t="s">
        <v/>
      </c>
      <!--$VAR_NUOVA_CELLA_PREZZI$-->
    </row>
    <row r="4437" spans="1:16" ht="10.5" customHeight="1" thickTop="1" thickBot="1">
      <c r="B4437" s="32" t="s">
        <v/>
      </c>
      <c r="C4437" s="23" t="s">
        <v/>
      </c>
      <c r="D4437" s="23" t="s">
        <v>25279</v>
      </c>
      <c r="E4437" s="32">
        <v>10.57</v>
      </c>
      <c r="F4437" s="33">
        <v/>
      </c>
      <c r="G4437" s="34">
        <v/>
      </c>
      <c r="H4437" s="35">
        <v>0.350</v>
      </c>
      <c r="I4437" s="36">
        <f>ROUND(PRODUCT(E4437:H4437),2)</f>
        <v>3.70</v>
      </c>
      <c r="J4437" s="32">
        <v/>
      </c>
      <c r="K4437" s="32">
        <f/>
        <v/>
      </c>
      <c r="L4437" s="32" t="s">
        <v/>
      </c>
      <c r="M4437" s="32" t="s">
        <v/>
      </c>
      <c r="N4437" s="32" t="s">
        <v/>
      </c>
      <!--$VAR_NUOVA_CELLA_PREZZI$-->
    </row>
    <row r="4438" spans="1:16" ht="10.5" customHeight="1" thickTop="1" thickBot="1">
      <c r="B4438" s="32" t="s">
        <v/>
      </c>
      <c r="C4438" s="23" t="s">
        <v/>
      </c>
      <c r="D4438" s="23" t="s">
        <v>25286</v>
      </c>
      <c r="E4438" s="32">
        <v>20.30</v>
      </c>
      <c r="F4438" s="33">
        <v/>
      </c>
      <c r="G4438" s="34">
        <v/>
      </c>
      <c r="H4438" s="35">
        <v>0.350</v>
      </c>
      <c r="I4438" s="36">
        <f>ROUND(PRODUCT(E4438:H4438),2)</f>
        <v>7.11</v>
      </c>
      <c r="J4438" s="32">
        <v/>
      </c>
      <c r="K4438" s="32">
        <f/>
        <v/>
      </c>
      <c r="L4438" s="32" t="s">
        <v/>
      </c>
      <c r="M4438" s="32" t="s">
        <v/>
      </c>
      <c r="N4438" s="32" t="s">
        <v/>
      </c>
      <!--$VAR_NUOVA_CELLA_PREZZI$-->
    </row>
    <row r="4439" spans="1:16" ht="10.5" customHeight="1" thickTop="1" thickBot="1">
      <c r="B4439" s="32" t="s">
        <v/>
      </c>
      <c r="C4439" s="23" t="s">
        <v/>
      </c>
      <c r="D4439" s="23" t="s">
        <v>25293</v>
      </c>
      <c r="E4439" s="32">
        <v>48.91</v>
      </c>
      <c r="F4439" s="33">
        <v/>
      </c>
      <c r="G4439" s="34">
        <v/>
      </c>
      <c r="H4439" s="35">
        <v>0.350</v>
      </c>
      <c r="I4439" s="36">
        <f>ROUND(PRODUCT(E4439:H4439),2)</f>
        <v>17.12</v>
      </c>
      <c r="J4439" s="32">
        <v/>
      </c>
      <c r="K4439" s="32">
        <f/>
        <v/>
      </c>
      <c r="L4439" s="32" t="s">
        <v/>
      </c>
      <c r="M4439" s="32" t="s">
        <v/>
      </c>
      <c r="N4439" s="32" t="s">
        <v/>
      </c>
      <!--$VAR_NUOVA_CELLA_PREZZI$-->
    </row>
    <row r="4440" spans="1:16" ht="10.5" customHeight="1" thickTop="1" thickBot="1">
      <c r="B4440" s="32" t="s">
        <v/>
      </c>
      <c r="C4440" s="23" t="s">
        <v/>
      </c>
      <c r="D4440" s="23" t="s">
        <v>25300</v>
      </c>
      <c r="E4440" s="32">
        <v>31.46</v>
      </c>
      <c r="F4440" s="33">
        <v/>
      </c>
      <c r="G4440" s="34">
        <v/>
      </c>
      <c r="H4440" s="35">
        <v>0.350</v>
      </c>
      <c r="I4440" s="36">
        <f>ROUND(PRODUCT(E4440:H4440),2)</f>
        <v>11.01</v>
      </c>
      <c r="J4440" s="32">
        <v/>
      </c>
      <c r="K4440" s="32">
        <f/>
        <v/>
      </c>
      <c r="L4440" s="32" t="s">
        <v/>
      </c>
      <c r="M4440" s="32" t="s">
        <v/>
      </c>
      <c r="N4440" s="32" t="s">
        <v/>
      </c>
      <!--$VAR_NUOVA_CELLA_PREZZI$-->
    </row>
    <row r="4441" spans="1:16" ht="10.5" customHeight="1" thickTop="1" thickBot="1">
      <c r="B4441" s="32" t="s">
        <v/>
      </c>
      <c r="C4441" s="23" t="s">
        <v/>
      </c>
      <c r="D4441" s="23" t="s">
        <v>25307</v>
      </c>
      <c r="E4441" s="32">
        <v>9.57</v>
      </c>
      <c r="F4441" s="33">
        <v/>
      </c>
      <c r="G4441" s="34">
        <v/>
      </c>
      <c r="H4441" s="35">
        <v>0.350</v>
      </c>
      <c r="I4441" s="36">
        <f>ROUND(PRODUCT(E4441:H4441),2)</f>
        <v>3.35</v>
      </c>
      <c r="J4441" s="32">
        <v/>
      </c>
      <c r="K4441" s="32">
        <f/>
        <v/>
      </c>
      <c r="L4441" s="32" t="s">
        <v/>
      </c>
      <c r="M4441" s="32" t="s">
        <v/>
      </c>
      <c r="N4441" s="32" t="s">
        <v/>
      </c>
      <!--$VAR_NUOVA_CELLA_PREZZI$-->
    </row>
    <row r="4442" spans="1:16" ht="10.5" customHeight="1" thickTop="1" thickBot="1">
      <c r="B4442" s="32" t="s">
        <v/>
      </c>
      <c r="C4442" s="23" t="s">
        <v/>
      </c>
      <c r="D4442" s="23" t="s">
        <v>25314</v>
      </c>
      <c r="E4442" s="32">
        <v>14.46</v>
      </c>
      <c r="F4442" s="33">
        <v/>
      </c>
      <c r="G4442" s="34">
        <v/>
      </c>
      <c r="H4442" s="35">
        <v>0.350</v>
      </c>
      <c r="I4442" s="36">
        <f>ROUND(PRODUCT(E4442:H4442),2)</f>
        <v>5.06</v>
      </c>
      <c r="J4442" s="32">
        <v/>
      </c>
      <c r="K4442" s="32">
        <f/>
        <v/>
      </c>
      <c r="L4442" s="32" t="s">
        <v/>
      </c>
      <c r="M4442" s="32" t="s">
        <v/>
      </c>
      <c r="N4442" s="32" t="s">
        <v/>
      </c>
      <!--$VAR_NUOVA_CELLA_PREZZI$-->
    </row>
    <row r="4443" spans="1:16" ht="10.5" customHeight="1" thickTop="1" thickBot="1">
      <c r="B4443" s="32" t="s">
        <v/>
      </c>
      <c r="C4443" s="23" t="s">
        <v/>
      </c>
      <c r="D4443" s="23" t="s">
        <v>25321</v>
      </c>
      <c r="E4443" s="32">
        <v>26.38</v>
      </c>
      <c r="F4443" s="33">
        <v/>
      </c>
      <c r="G4443" s="34">
        <v/>
      </c>
      <c r="H4443" s="35">
        <v>0.350</v>
      </c>
      <c r="I4443" s="36">
        <f>ROUND(PRODUCT(E4443:H4443),2)</f>
        <v>9.23</v>
      </c>
      <c r="J4443" s="32">
        <v/>
      </c>
      <c r="K4443" s="32">
        <f/>
        <v/>
      </c>
      <c r="L4443" s="32" t="s">
        <v/>
      </c>
      <c r="M4443" s="32" t="s">
        <v/>
      </c>
      <c r="N4443" s="32" t="s">
        <v/>
      </c>
      <!--$VAR_NUOVA_CELLA_PREZZI$-->
    </row>
    <row r="4444" spans="1:16" ht="10.5" customHeight="1" thickTop="1" thickBot="1">
      <c r="B4444" s="32" t="s">
        <v/>
      </c>
      <c r="C4444" s="23" t="s">
        <v/>
      </c>
      <c r="D4444" s="23" t="s">
        <v>25328</v>
      </c>
      <c r="E4444" s="32">
        <v>21.94</v>
      </c>
      <c r="F4444" s="33">
        <v/>
      </c>
      <c r="G4444" s="34">
        <v/>
      </c>
      <c r="H4444" s="35">
        <v>0.350</v>
      </c>
      <c r="I4444" s="36">
        <f>ROUND(PRODUCT(E4444:H4444),2)</f>
        <v>7.68</v>
      </c>
      <c r="J4444" s="32">
        <v/>
      </c>
      <c r="K4444" s="32">
        <f/>
        <v/>
      </c>
      <c r="L4444" s="32" t="s">
        <v/>
      </c>
      <c r="M4444" s="32" t="s">
        <v/>
      </c>
      <c r="N4444" s="32" t="s">
        <v/>
      </c>
      <!--$VAR_NUOVA_CELLA_PREZZI$-->
    </row>
    <row r="4445" spans="1:16" ht="10.5" customHeight="1" thickTop="1" thickBot="1">
      <c r="B4445" s="32" t="s">
        <v/>
      </c>
      <c r="C4445" s="23" t="s">
        <v/>
      </c>
      <c r="D4445" s="23" t="s">
        <v>25335</v>
      </c>
      <c r="E4445" s="32">
        <v>16.29</v>
      </c>
      <c r="F4445" s="33">
        <v/>
      </c>
      <c r="G4445" s="34">
        <v/>
      </c>
      <c r="H4445" s="35">
        <v>0.350</v>
      </c>
      <c r="I4445" s="36">
        <f>ROUND(PRODUCT(E4445:H4445),2)</f>
        <v>5.70</v>
      </c>
      <c r="J4445" s="32">
        <v/>
      </c>
      <c r="K4445" s="32">
        <f/>
        <v/>
      </c>
      <c r="L4445" s="32" t="s">
        <v/>
      </c>
      <c r="M4445" s="32" t="s">
        <v/>
      </c>
      <c r="N4445" s="32" t="s">
        <v/>
      </c>
      <!--$VAR_NUOVA_CELLA_PREZZI$-->
    </row>
    <row r="4446" spans="1:16" ht="10.5" customHeight="1" thickTop="1" thickBot="1">
      <c r="B4446" s="32" t="s">
        <v/>
      </c>
      <c r="C4446" s="23" t="s">
        <v/>
      </c>
      <c r="D4446" s="32" t="s">
        <v/>
      </c>
      <c r="E4446" s="32">
        <v/>
      </c>
      <c r="F4446" s="33">
        <v/>
      </c>
      <c r="G4446" s="34">
        <v/>
      </c>
      <c r="H4446" s="35">
        <v/>
      </c>
      <c r="I4446" s="36">
        <f/>
        <v/>
      </c>
      <c r="J4446" s="32">
        <v/>
      </c>
      <c r="K4446" s="32">
        <f/>
        <v/>
      </c>
      <c r="L4446" s="32" t="s">
        <v/>
      </c>
      <c r="M4446" s="32" t="s">
        <v/>
      </c>
      <c r="N4446" s="32" t="s">
        <v>25342</v>
      </c>
      <!--$VAR_NUOVA_CELLA_PREZZI$-->
    </row>
    <row r="4447" spans="1:16" ht="10.5" customHeight="1" thickTop="1" thickBot="1">
      <c r="B4447" s="32" t="s">
        <v/>
      </c>
      <c r="C4447" s="23" t="s">
        <v/>
      </c>
      <c r="D4447" s="32" t="s">
        <v>25343</v>
      </c>
      <c r="E4447" s="32">
        <v/>
      </c>
      <c r="F4447" s="33">
        <v/>
      </c>
      <c r="G4447" s="34">
        <v/>
      </c>
      <c r="H4447" s="35">
        <v/>
      </c>
      <c r="I4447" s="36">
        <f>ROUND(SUM(I4428:I4446),2)</f>
        <v>103.89</v>
      </c>
      <c r="J4447" s="32">
        <v>21.44</v>
      </c>
      <c r="K4447" s="32">
        <f>ROUND(PRODUCT(I4447:J4447),2)</f>
        <v>2227.40</v>
      </c>
      <c r="L4447" s="32" t="s">
        <v/>
      </c>
      <c r="M4447" s="32" t="s">
        <v/>
      </c>
      <c r="N4447" s="32" t="s">
        <v/>
      </c>
      <!--$VAR_NUOVA_CELLA_PREZZI$-->
    </row>
    <row r="4448" spans="1:16" ht="10.5" customHeight="1" thickTop="1" thickBot="1">
      <c r="B4448" s="32" t="s">
        <v/>
      </c>
      <c r="C4448" s="23" t="s">
        <v/>
      </c>
      <c r="D4448" s="32" t="s">
        <v>25349</v>
      </c>
      <c r="E4448" s="32">
        <v/>
      </c>
      <c r="F4448" s="33">
        <v/>
      </c>
      <c r="G4448" s="34">
        <v/>
      </c>
      <c r="H4448" s="35">
        <v/>
      </c>
      <c r="I4448" s="36">
        <f/>
        <v/>
      </c>
      <c r="J4448" s="32">
        <v/>
      </c>
      <c r="K4448" s="32">
        <f/>
        <v/>
      </c>
      <c r="L4448" s="32" t="s">
        <v/>
      </c>
      <c r="M4448" s="32" t="s">
        <v/>
      </c>
      <c r="N4448" s="32" t="s">
        <v/>
      </c>
      <!--$VAR_NUOVA_CELLA_PREZZI$-->
    </row>
    <row r="4449" spans="1:16" ht="148" customHeight="1" thickTop="1" thickBot="1">
      <c r="B4449" s="32" t="s">
        <v>25350</v>
      </c>
      <c r="C4449" s="23" t="s">
        <v>25351</v>
      </c>
      <c r="D4449" s="62" t="s">
        <v>25352</v>
      </c>
      <c r="E4449" s="32">
        <v/>
      </c>
      <c r="F4449" s="33">
        <v/>
      </c>
      <c r="G4449" s="34">
        <v/>
      </c>
      <c r="H4449" s="35">
        <v/>
      </c>
      <c r="I4449" s="36">
        <f/>
        <v/>
      </c>
      <c r="J4449" s="32">
        <v/>
      </c>
      <c r="K4449" s="32">
        <f/>
        <v/>
      </c>
      <c r="L4449" s="32" t="s">
        <v/>
      </c>
      <c r="M4449" s="32" t="s">
        <v/>
      </c>
      <c r="N4449" s="32" t="s">
        <v/>
      </c>
      <!--$VAR_NUOVA_CELLA_PREZZI$-->
    </row>
    <row r="4450" spans="1:16" ht="10.5" customHeight="1" thickTop="1" thickBot="1">
      <c r="B4450" s="32" t="s">
        <v/>
      </c>
      <c r="C4450" s="23" t="s">
        <v/>
      </c>
      <c r="D4450" s="23" t="s">
        <v>25353</v>
      </c>
      <c r="E4450" s="32">
        <v/>
      </c>
      <c r="F4450" s="33">
        <v/>
      </c>
      <c r="G4450" s="34">
        <v/>
      </c>
      <c r="H4450" s="35">
        <v/>
      </c>
      <c r="I4450" s="36">
        <f/>
        <v/>
      </c>
      <c r="J4450" s="32">
        <v/>
      </c>
      <c r="K4450" s="32">
        <f/>
        <v/>
      </c>
      <c r="L4450" s="32" t="s">
        <v/>
      </c>
      <c r="M4450" s="32" t="s">
        <v/>
      </c>
      <c r="N4450" s="32" t="s">
        <v/>
      </c>
      <!--$VAR_NUOVA_CELLA_PREZZI$-->
    </row>
    <row r="4451" spans="1:16" ht="10.5" customHeight="1" thickTop="1" thickBot="1">
      <c r="B4451" s="32" t="s">
        <v/>
      </c>
      <c r="C4451" s="23" t="s">
        <v/>
      </c>
      <c r="D4451" s="23" t="s">
        <v>25354</v>
      </c>
      <c r="E4451" s="32">
        <v/>
      </c>
      <c r="F4451" s="33">
        <v/>
      </c>
      <c r="G4451" s="34">
        <v/>
      </c>
      <c r="H4451" s="35">
        <v>0</v>
      </c>
      <c r="I4451" s="36">
        <f>ROUND(PRODUCT(E4451:H4451),2)</f>
        <v>0.00</v>
      </c>
      <c r="J4451" s="32">
        <v/>
      </c>
      <c r="K4451" s="32">
        <f/>
        <v/>
      </c>
      <c r="L4451" s="32" t="s">
        <v/>
      </c>
      <c r="M4451" s="32" t="s">
        <v/>
      </c>
      <c r="N4451" s="32" t="s">
        <v/>
      </c>
      <!--$VAR_NUOVA_CELLA_PREZZI$-->
    </row>
    <row r="4452" spans="1:16" ht="10.5" customHeight="1" thickTop="1" thickBot="1">
      <c r="B4452" s="32" t="s">
        <v/>
      </c>
      <c r="C4452" s="23" t="s">
        <v/>
      </c>
      <c r="D4452" s="23" t="s">
        <v>25361</v>
      </c>
      <c r="E4452" s="32">
        <v/>
      </c>
      <c r="F4452" s="33">
        <v>4.71</v>
      </c>
      <c r="G4452" s="34">
        <v/>
      </c>
      <c r="H4452" s="35">
        <v>3.000</v>
      </c>
      <c r="I4452" s="36">
        <f>ROUND(PRODUCT(E4452:H4452),2)</f>
        <v>14.13</v>
      </c>
      <c r="J4452" s="32">
        <v/>
      </c>
      <c r="K4452" s="32">
        <f/>
        <v/>
      </c>
      <c r="L4452" s="32" t="s">
        <v/>
      </c>
      <c r="M4452" s="32" t="s">
        <v/>
      </c>
      <c r="N4452" s="32" t="s">
        <v/>
      </c>
      <!--$VAR_NUOVA_CELLA_PREZZI$-->
    </row>
    <row r="4453" spans="1:16" ht="10.5" customHeight="1" thickTop="1" thickBot="1">
      <c r="B4453" s="32" t="s">
        <v/>
      </c>
      <c r="C4453" s="23" t="s">
        <v/>
      </c>
      <c r="D4453" s="32" t="s">
        <v/>
      </c>
      <c r="E4453" s="32">
        <v/>
      </c>
      <c r="F4453" s="33">
        <v/>
      </c>
      <c r="G4453" s="34">
        <v/>
      </c>
      <c r="H4453" s="35">
        <v/>
      </c>
      <c r="I4453" s="36">
        <f/>
        <v/>
      </c>
      <c r="J4453" s="32">
        <v/>
      </c>
      <c r="K4453" s="32">
        <f/>
        <v/>
      </c>
      <c r="L4453" s="32" t="s">
        <v/>
      </c>
      <c r="M4453" s="32" t="s">
        <v/>
      </c>
      <c r="N4453" s="32" t="s">
        <v>25368</v>
      </c>
      <!--$VAR_NUOVA_CELLA_PREZZI$-->
    </row>
    <row r="4454" spans="1:16" ht="10.5" customHeight="1" thickTop="1" thickBot="1">
      <c r="B4454" s="32" t="s">
        <v/>
      </c>
      <c r="C4454" s="23" t="s">
        <v/>
      </c>
      <c r="D4454" s="32" t="s">
        <v>25369</v>
      </c>
      <c r="E4454" s="32">
        <v/>
      </c>
      <c r="F4454" s="33">
        <v/>
      </c>
      <c r="G4454" s="34">
        <v/>
      </c>
      <c r="H4454" s="35">
        <v/>
      </c>
      <c r="I4454" s="36">
        <f>ROUND(SUM(I4450:I4453),2)</f>
        <v>14.13</v>
      </c>
      <c r="J4454" s="32">
        <v>170.00</v>
      </c>
      <c r="K4454" s="32">
        <f>ROUND(PRODUCT(I4454:J4454),2)</f>
        <v>2402.10</v>
      </c>
      <c r="L4454" s="32" t="s">
        <v/>
      </c>
      <c r="M4454" s="32" t="s">
        <v/>
      </c>
      <c r="N4454" s="32" t="s">
        <v/>
      </c>
      <!--$VAR_NUOVA_CELLA_PREZZI$-->
    </row>
    <row r="4455" spans="1:16" ht="10.5" customHeight="1" thickTop="1" thickBot="1">
      <c r="B4455" s="32" t="s">
        <v/>
      </c>
      <c r="C4455" s="23" t="s">
        <v/>
      </c>
      <c r="D4455" s="32" t="s">
        <v>25375</v>
      </c>
      <c r="E4455" s="32">
        <v/>
      </c>
      <c r="F4455" s="33">
        <v/>
      </c>
      <c r="G4455" s="34">
        <v/>
      </c>
      <c r="H4455" s="35">
        <v/>
      </c>
      <c r="I4455" s="36">
        <f/>
        <v/>
      </c>
      <c r="J4455" s="32">
        <v/>
      </c>
      <c r="K4455" s="32">
        <f/>
        <v/>
      </c>
      <c r="L4455" s="32" t="s">
        <v/>
      </c>
      <c r="M4455" s="32" t="s">
        <v/>
      </c>
      <c r="N4455" s="32" t="s">
        <v/>
      </c>
      <!--$VAR_NUOVA_CELLA_PREZZI$-->
    </row>
    <row r="4456" spans="1:16" ht="71" customHeight="1" thickTop="1" thickBot="1">
      <c r="B4456" s="32" t="s">
        <v>25376</v>
      </c>
      <c r="C4456" s="23" t="s">
        <v>25377</v>
      </c>
      <c r="D4456" s="62" t="s">
        <v>25378</v>
      </c>
      <c r="E4456" s="32">
        <v/>
      </c>
      <c r="F4456" s="33">
        <v/>
      </c>
      <c r="G4456" s="34">
        <v/>
      </c>
      <c r="H4456" s="35">
        <v/>
      </c>
      <c r="I4456" s="36">
        <f/>
        <v/>
      </c>
      <c r="J4456" s="32">
        <v/>
      </c>
      <c r="K4456" s="32">
        <f/>
        <v/>
      </c>
      <c r="L4456" s="32" t="s">
        <v/>
      </c>
      <c r="M4456" s="32" t="s">
        <v/>
      </c>
      <c r="N4456" s="32" t="s">
        <v/>
      </c>
      <!--$VAR_NUOVA_CELLA_PREZZI$-->
    </row>
    <row r="4457" spans="1:16" ht="10.5" customHeight="1" thickTop="1" thickBot="1">
      <c r="B4457" s="32" t="s">
        <v/>
      </c>
      <c r="C4457" s="23" t="s">
        <v/>
      </c>
      <c r="D4457" s="23" t="s">
        <v>25379</v>
      </c>
      <c r="E4457" s="32">
        <v/>
      </c>
      <c r="F4457" s="33">
        <v/>
      </c>
      <c r="G4457" s="34">
        <v/>
      </c>
      <c r="H4457" s="35">
        <v/>
      </c>
      <c r="I4457" s="36">
        <f/>
        <v/>
      </c>
      <c r="J4457" s="32">
        <v/>
      </c>
      <c r="K4457" s="32">
        <f/>
        <v/>
      </c>
      <c r="L4457" s="32" t="s">
        <v/>
      </c>
      <c r="M4457" s="32" t="s">
        <v/>
      </c>
      <c r="N4457" s="32" t="s">
        <v/>
      </c>
      <!--$VAR_NUOVA_CELLA_PREZZI$-->
    </row>
    <row r="4458" spans="1:16" ht="10.5" customHeight="1" thickTop="1" thickBot="1">
      <c r="B4458" s="32" t="s">
        <v/>
      </c>
      <c r="C4458" s="23" t="s">
        <v/>
      </c>
      <c r="D4458" s="23" t="s">
        <v>25380</v>
      </c>
      <c r="E4458" s="32">
        <v/>
      </c>
      <c r="F4458" s="33">
        <v/>
      </c>
      <c r="G4458" s="34">
        <v/>
      </c>
      <c r="H4458" s="35">
        <v/>
      </c>
      <c r="I4458" s="36">
        <f>ROUND(PRODUCT(E4458:H4458,14.13),2)</f>
        <v>14.13</v>
      </c>
      <c r="J4458" s="32">
        <v/>
      </c>
      <c r="K4458" s="32">
        <f/>
        <v/>
      </c>
      <c r="L4458" s="32" t="s">
        <v/>
      </c>
      <c r="M4458" s="32" t="s">
        <v/>
      </c>
      <c r="N4458" s="32" t="s">
        <v/>
      </c>
      <!--$VAR_NUOVA_CELLA_PREZZI$-->
    </row>
    <row r="4459" spans="1:16" ht="10.5" customHeight="1" thickTop="1" thickBot="1">
      <c r="B4459" s="32" t="s">
        <v/>
      </c>
      <c r="C4459" s="23" t="s">
        <v/>
      </c>
      <c r="D4459" s="32" t="s">
        <v/>
      </c>
      <c r="E4459" s="32">
        <v/>
      </c>
      <c r="F4459" s="33">
        <v/>
      </c>
      <c r="G4459" s="34">
        <v/>
      </c>
      <c r="H4459" s="35">
        <v/>
      </c>
      <c r="I4459" s="36">
        <f/>
        <v/>
      </c>
      <c r="J4459" s="32">
        <v/>
      </c>
      <c r="K4459" s="32">
        <f/>
        <v/>
      </c>
      <c r="L4459" s="32" t="s">
        <v/>
      </c>
      <c r="M4459" s="32" t="s">
        <v/>
      </c>
      <c r="N4459" s="32" t="s">
        <v>25387</v>
      </c>
      <!--$VAR_NUOVA_CELLA_PREZZI$-->
    </row>
    <row r="4460" spans="1:16" ht="10.5" customHeight="1" thickTop="1" thickBot="1">
      <c r="B4460" s="32" t="s">
        <v/>
      </c>
      <c r="C4460" s="23" t="s">
        <v/>
      </c>
      <c r="D4460" s="32" t="s">
        <v>25388</v>
      </c>
      <c r="E4460" s="32">
        <v/>
      </c>
      <c r="F4460" s="33">
        <v/>
      </c>
      <c r="G4460" s="34">
        <v/>
      </c>
      <c r="H4460" s="35">
        <v/>
      </c>
      <c r="I4460" s="36">
        <f>ROUND(SUM(I4457:I4459),2)</f>
        <v>14.13</v>
      </c>
      <c r="J4460" s="32">
        <v>56.22</v>
      </c>
      <c r="K4460" s="32">
        <f>ROUND(PRODUCT(I4460:J4460),2)</f>
        <v>794.39</v>
      </c>
      <c r="L4460" s="32" t="s">
        <v/>
      </c>
      <c r="M4460" s="32" t="s">
        <v/>
      </c>
      <c r="N4460" s="32" t="s">
        <v/>
      </c>
      <!--$VAR_NUOVA_CELLA_PREZZI$-->
    </row>
    <row r="4461" spans="1:16" ht="10.5" customHeight="1" thickTop="1" thickBot="1">
      <c r="B4461" s="32" t="s">
        <v/>
      </c>
      <c r="C4461" s="23" t="s">
        <v/>
      </c>
      <c r="D4461" s="32" t="s">
        <v>25394</v>
      </c>
      <c r="E4461" s="32">
        <v/>
      </c>
      <c r="F4461" s="33">
        <v/>
      </c>
      <c r="G4461" s="34">
        <v/>
      </c>
      <c r="H4461" s="35">
        <v/>
      </c>
      <c r="I4461" s="36">
        <f/>
        <v/>
      </c>
      <c r="J4461" s="32">
        <v/>
      </c>
      <c r="K4461" s="32">
        <f/>
        <v/>
      </c>
      <c r="L4461" s="32" t="s">
        <v/>
      </c>
      <c r="M4461" s="32" t="s">
        <v/>
      </c>
      <c r="N4461" s="32" t="s">
        <v/>
      </c>
      <!--$VAR_NUOVA_CELLA_PREZZI$-->
    </row>
    <row r="4462" spans="1:16" ht="48" customHeight="1" thickTop="1" thickBot="1">
      <c r="B4462" s="32" t="s">
        <v>25395</v>
      </c>
      <c r="C4462" s="23" t="s">
        <v>25396</v>
      </c>
      <c r="D4462" s="62" t="s">
        <v>25397</v>
      </c>
      <c r="E4462" s="32">
        <v/>
      </c>
      <c r="F4462" s="33">
        <v/>
      </c>
      <c r="G4462" s="34">
        <v/>
      </c>
      <c r="H4462" s="35">
        <v/>
      </c>
      <c r="I4462" s="36">
        <f/>
        <v/>
      </c>
      <c r="J4462" s="32">
        <v/>
      </c>
      <c r="K4462" s="32">
        <f/>
        <v/>
      </c>
      <c r="L4462" s="32" t="s">
        <v/>
      </c>
      <c r="M4462" s="32" t="s">
        <v/>
      </c>
      <c r="N4462" s="32" t="s">
        <v/>
      </c>
      <!--$VAR_NUOVA_CELLA_PREZZI$-->
    </row>
    <row r="4463" spans="1:16" ht="10.5" customHeight="1" thickTop="1" thickBot="1">
      <c r="B4463" s="32" t="s">
        <v/>
      </c>
      <c r="C4463" s="23" t="s">
        <v/>
      </c>
      <c r="D4463" s="23" t="s">
        <v>25398</v>
      </c>
      <c r="E4463" s="32">
        <v/>
      </c>
      <c r="F4463" s="33">
        <v/>
      </c>
      <c r="G4463" s="34">
        <v/>
      </c>
      <c r="H4463" s="35">
        <v/>
      </c>
      <c r="I4463" s="36">
        <f/>
        <v/>
      </c>
      <c r="J4463" s="32">
        <v/>
      </c>
      <c r="K4463" s="32">
        <f/>
        <v/>
      </c>
      <c r="L4463" s="32" t="s">
        <v/>
      </c>
      <c r="M4463" s="32" t="s">
        <v/>
      </c>
      <c r="N4463" s="32" t="s">
        <v/>
      </c>
      <!--$VAR_NUOVA_CELLA_PREZZI$-->
    </row>
    <row r="4464" spans="1:16" ht="10.5" customHeight="1" thickTop="1" thickBot="1">
      <c r="B4464" s="32" t="s">
        <v/>
      </c>
      <c r="C4464" s="23" t="s">
        <v/>
      </c>
      <c r="D4464" s="23" t="s">
        <v>25399</v>
      </c>
      <c r="E4464" s="32">
        <v>8.00</v>
      </c>
      <c r="F4464" s="33">
        <v/>
      </c>
      <c r="G4464" s="34">
        <v/>
      </c>
      <c r="H4464" s="35">
        <v/>
      </c>
      <c r="I4464" s="36">
        <f>ROUND(PRODUCT(E4464:H4464),2)</f>
        <v>8.00</v>
      </c>
      <c r="J4464" s="32">
        <v/>
      </c>
      <c r="K4464" s="32">
        <f/>
        <v/>
      </c>
      <c r="L4464" s="32" t="s">
        <v/>
      </c>
      <c r="M4464" s="32" t="s">
        <v/>
      </c>
      <c r="N4464" s="32" t="s">
        <v/>
      </c>
      <!--$VAR_NUOVA_CELLA_PREZZI$-->
    </row>
    <row r="4465" spans="1:16" ht="10.5" customHeight="1" thickTop="1" thickBot="1">
      <c r="B4465" s="32" t="s">
        <v/>
      </c>
      <c r="C4465" s="23" t="s">
        <v/>
      </c>
      <c r="D4465" s="32" t="s">
        <v/>
      </c>
      <c r="E4465" s="32">
        <v/>
      </c>
      <c r="F4465" s="33">
        <v/>
      </c>
      <c r="G4465" s="34">
        <v/>
      </c>
      <c r="H4465" s="35">
        <v/>
      </c>
      <c r="I4465" s="36">
        <f/>
        <v/>
      </c>
      <c r="J4465" s="32">
        <v/>
      </c>
      <c r="K4465" s="32">
        <f/>
        <v/>
      </c>
      <c r="L4465" s="32" t="s">
        <v/>
      </c>
      <c r="M4465" s="32" t="s">
        <v/>
      </c>
      <c r="N4465" s="32" t="s">
        <v>25406</v>
      </c>
      <!--$VAR_NUOVA_CELLA_PREZZI$-->
    </row>
    <row r="4466" spans="1:16" ht="10.5" customHeight="1" thickTop="1" thickBot="1">
      <c r="B4466" s="32" t="s">
        <v/>
      </c>
      <c r="C4466" s="23" t="s">
        <v/>
      </c>
      <c r="D4466" s="32" t="s">
        <v>25407</v>
      </c>
      <c r="E4466" s="32">
        <v/>
      </c>
      <c r="F4466" s="33">
        <v/>
      </c>
      <c r="G4466" s="34">
        <v/>
      </c>
      <c r="H4466" s="35">
        <v/>
      </c>
      <c r="I4466" s="36">
        <f>ROUND(SUM(I4463:I4465),2)</f>
        <v>8.00</v>
      </c>
      <c r="J4466" s="32">
        <v>63.47</v>
      </c>
      <c r="K4466" s="32">
        <f>ROUND(PRODUCT(I4466:J4466),2)</f>
        <v>507.76</v>
      </c>
      <c r="L4466" s="32" t="s">
        <v/>
      </c>
      <c r="M4466" s="32" t="s">
        <v/>
      </c>
      <c r="N4466" s="32" t="s">
        <v/>
      </c>
      <!--$VAR_NUOVA_CELLA_PREZZI$-->
    </row>
    <row r="4467" spans="1:16" ht="10.5" customHeight="1" thickTop="1" thickBot="1">
      <c r="B4467" s="32" t="s">
        <v/>
      </c>
      <c r="C4467" s="23" t="s">
        <v/>
      </c>
      <c r="D4467" s="32" t="s">
        <v>25413</v>
      </c>
      <c r="E4467" s="32">
        <v/>
      </c>
      <c r="F4467" s="33">
        <v/>
      </c>
      <c r="G4467" s="34">
        <v/>
      </c>
      <c r="H4467" s="35">
        <v/>
      </c>
      <c r="I4467" s="36">
        <f/>
        <v/>
      </c>
      <c r="J4467" s="32">
        <v/>
      </c>
      <c r="K4467" s="32">
        <f/>
        <v/>
      </c>
      <c r="L4467" s="32" t="s">
        <v/>
      </c>
      <c r="M4467" s="32" t="s">
        <v/>
      </c>
      <c r="N4467" s="32" t="s">
        <v/>
      </c>
      <!--$VAR_NUOVA_CELLA_PREZZI$-->
    </row>
    <row r="4468" spans="1:16" ht="68.1666666666667" customHeight="1" thickTop="1" thickBot="1">
      <c r="B4468" s="32" t="s">
        <v>25414</v>
      </c>
      <c r="C4468" s="23" t="s">
        <v>25415</v>
      </c>
      <c r="D4468" s="62" t="s">
        <v>25416</v>
      </c>
      <c r="E4468" s="32">
        <v/>
      </c>
      <c r="F4468" s="33">
        <v/>
      </c>
      <c r="G4468" s="34">
        <v/>
      </c>
      <c r="H4468" s="35">
        <v/>
      </c>
      <c r="I4468" s="36">
        <f/>
        <v/>
      </c>
      <c r="J4468" s="32">
        <v/>
      </c>
      <c r="K4468" s="32">
        <f/>
        <v/>
      </c>
      <c r="L4468" s="32" t="s">
        <v/>
      </c>
      <c r="M4468" s="32" t="s">
        <v/>
      </c>
      <c r="N4468" s="32" t="s">
        <v/>
      </c>
      <!--$VAR_NUOVA_CELLA_PREZZI$-->
    </row>
    <row r="4469" spans="1:16" ht="10.5" customHeight="1" thickTop="1" thickBot="1">
      <c r="B4469" s="32" t="s">
        <v/>
      </c>
      <c r="C4469" s="23" t="s">
        <v/>
      </c>
      <c r="D4469" s="23" t="s">
        <v>25417</v>
      </c>
      <c r="E4469" s="32">
        <v/>
      </c>
      <c r="F4469" s="33">
        <v/>
      </c>
      <c r="G4469" s="34">
        <v/>
      </c>
      <c r="H4469" s="35">
        <v/>
      </c>
      <c r="I4469" s="36">
        <f/>
        <v/>
      </c>
      <c r="J4469" s="32">
        <v/>
      </c>
      <c r="K4469" s="32">
        <f/>
        <v/>
      </c>
      <c r="L4469" s="32" t="s">
        <v/>
      </c>
      <c r="M4469" s="32" t="s">
        <v/>
      </c>
      <c r="N4469" s="32" t="s">
        <v/>
      </c>
      <!--$VAR_NUOVA_CELLA_PREZZI$-->
    </row>
    <row r="4470" spans="1:16" ht="10.5" customHeight="1" thickTop="1" thickBot="1">
      <c r="B4470" s="32" t="s">
        <v/>
      </c>
      <c r="C4470" s="23" t="s">
        <v/>
      </c>
      <c r="D4470" s="23" t="s">
        <v>25418</v>
      </c>
      <c r="E4470" s="32">
        <v/>
      </c>
      <c r="F4470" s="33">
        <v/>
      </c>
      <c r="G4470" s="34">
        <v/>
      </c>
      <c r="H4470" s="35">
        <v>0</v>
      </c>
      <c r="I4470" s="36">
        <f>ROUND(PRODUCT(E4470:H4470),2)</f>
        <v>0.00</v>
      </c>
      <c r="J4470" s="32">
        <v/>
      </c>
      <c r="K4470" s="32">
        <f/>
        <v/>
      </c>
      <c r="L4470" s="32" t="s">
        <v/>
      </c>
      <c r="M4470" s="32" t="s">
        <v/>
      </c>
      <c r="N4470" s="32" t="s">
        <v/>
      </c>
      <!--$VAR_NUOVA_CELLA_PREZZI$-->
    </row>
    <row r="4471" spans="1:16" ht="10.5" customHeight="1" thickTop="1" thickBot="1">
      <c r="B4471" s="32" t="s">
        <v/>
      </c>
      <c r="C4471" s="23" t="s">
        <v/>
      </c>
      <c r="D4471" s="23" t="s">
        <v>25425</v>
      </c>
      <c r="E4471" s="32">
        <v>8.00</v>
      </c>
      <c r="F4471" s="33">
        <v>1.30</v>
      </c>
      <c r="G4471" s="34">
        <v/>
      </c>
      <c r="H4471" s="35">
        <v/>
      </c>
      <c r="I4471" s="36">
        <f>ROUND(PRODUCT(E4471:H4471),2)</f>
        <v>10.40</v>
      </c>
      <c r="J4471" s="32">
        <v/>
      </c>
      <c r="K4471" s="32">
        <f/>
        <v/>
      </c>
      <c r="L4471" s="32" t="s">
        <v/>
      </c>
      <c r="M4471" s="32" t="s">
        <v/>
      </c>
      <c r="N4471" s="32" t="s">
        <v/>
      </c>
      <!--$VAR_NUOVA_CELLA_PREZZI$-->
    </row>
    <row r="4472" spans="1:16" ht="10.5" customHeight="1" thickTop="1" thickBot="1">
      <c r="B4472" s="32" t="s">
        <v/>
      </c>
      <c r="C4472" s="23" t="s">
        <v/>
      </c>
      <c r="D4472" s="32" t="s">
        <v/>
      </c>
      <c r="E4472" s="32">
        <v/>
      </c>
      <c r="F4472" s="33">
        <v/>
      </c>
      <c r="G4472" s="34">
        <v/>
      </c>
      <c r="H4472" s="35">
        <v/>
      </c>
      <c r="I4472" s="36">
        <f/>
        <v/>
      </c>
      <c r="J4472" s="32">
        <v/>
      </c>
      <c r="K4472" s="32">
        <f/>
        <v/>
      </c>
      <c r="L4472" s="32" t="s">
        <v/>
      </c>
      <c r="M4472" s="32" t="s">
        <v/>
      </c>
      <c r="N4472" s="32" t="s">
        <v>25432</v>
      </c>
      <!--$VAR_NUOVA_CELLA_PREZZI$-->
    </row>
    <row r="4473" spans="1:16" ht="10.5" customHeight="1" thickTop="1" thickBot="1">
      <c r="B4473" s="32" t="s">
        <v/>
      </c>
      <c r="C4473" s="23" t="s">
        <v/>
      </c>
      <c r="D4473" s="32" t="s">
        <v>25433</v>
      </c>
      <c r="E4473" s="32">
        <v/>
      </c>
      <c r="F4473" s="33">
        <v/>
      </c>
      <c r="G4473" s="34">
        <v/>
      </c>
      <c r="H4473" s="35">
        <v/>
      </c>
      <c r="I4473" s="36">
        <f>ROUND(SUM(I4469:I4472),2)</f>
        <v>10.40</v>
      </c>
      <c r="J4473" s="32">
        <v>15.13</v>
      </c>
      <c r="K4473" s="32">
        <f>ROUND(PRODUCT(I4473:J4473),2)</f>
        <v>157.35</v>
      </c>
      <c r="L4473" s="32" t="s">
        <v/>
      </c>
      <c r="M4473" s="32" t="s">
        <v/>
      </c>
      <c r="N4473" s="32" t="s">
        <v/>
      </c>
      <!--$VAR_NUOVA_CELLA_PREZZI$-->
    </row>
    <row r="4474" spans="1:16" ht="10.5" customHeight="1" thickTop="1" thickBot="1">
      <c r="B4474" s="32" t="s">
        <v/>
      </c>
      <c r="C4474" s="23" t="s">
        <v/>
      </c>
      <c r="D4474" s="32" t="s">
        <v>25439</v>
      </c>
      <c r="E4474" s="32">
        <v/>
      </c>
      <c r="F4474" s="33">
        <v/>
      </c>
      <c r="G4474" s="34">
        <v/>
      </c>
      <c r="H4474" s="35">
        <v/>
      </c>
      <c r="I4474" s="36">
        <f/>
        <v/>
      </c>
      <c r="J4474" s="32">
        <v/>
      </c>
      <c r="K4474" s="32">
        <f/>
        <v/>
      </c>
      <c r="L4474" s="32" t="s">
        <v/>
      </c>
      <c r="M4474" s="32" t="s">
        <v/>
      </c>
      <c r="N4474" s="32" t="s">
        <v/>
      </c>
      <!--$VAR_NUOVA_CELLA_PREZZI$-->
    </row>
    <row r="4475" spans="1:16" ht="49" customHeight="1" thickTop="1" thickBot="1">
      <c r="B4475" s="32" t="s">
        <v>25440</v>
      </c>
      <c r="C4475" s="23" t="s">
        <v>25441</v>
      </c>
      <c r="D4475" s="62" t="s">
        <v>25442</v>
      </c>
      <c r="E4475" s="32">
        <v/>
      </c>
      <c r="F4475" s="33">
        <v/>
      </c>
      <c r="G4475" s="34">
        <v/>
      </c>
      <c r="H4475" s="35">
        <v/>
      </c>
      <c r="I4475" s="36">
        <f/>
        <v/>
      </c>
      <c r="J4475" s="32">
        <v/>
      </c>
      <c r="K4475" s="32">
        <f/>
        <v/>
      </c>
      <c r="L4475" s="32" t="s">
        <v/>
      </c>
      <c r="M4475" s="32" t="s">
        <v/>
      </c>
      <c r="N4475" s="32" t="s">
        <v/>
      </c>
      <!--$VAR_NUOVA_CELLA_PREZZI$-->
    </row>
    <row r="4476" spans="1:16" ht="10.5" customHeight="1" thickTop="1" thickBot="1">
      <c r="B4476" s="32" t="s">
        <v/>
      </c>
      <c r="C4476" s="23" t="s">
        <v/>
      </c>
      <c r="D4476" s="23" t="s">
        <v>25443</v>
      </c>
      <c r="E4476" s="32">
        <v/>
      </c>
      <c r="F4476" s="33">
        <v/>
      </c>
      <c r="G4476" s="34">
        <v/>
      </c>
      <c r="H4476" s="35">
        <v/>
      </c>
      <c r="I4476" s="36">
        <f/>
        <v/>
      </c>
      <c r="J4476" s="32">
        <v/>
      </c>
      <c r="K4476" s="32">
        <f/>
        <v/>
      </c>
      <c r="L4476" s="32" t="s">
        <v/>
      </c>
      <c r="M4476" s="32" t="s">
        <v/>
      </c>
      <c r="N4476" s="32" t="s">
        <v/>
      </c>
      <!--$VAR_NUOVA_CELLA_PREZZI$-->
    </row>
    <row r="4477" spans="1:16" ht="10.5" customHeight="1" thickTop="1" thickBot="1">
      <c r="B4477" s="32" t="s">
        <v/>
      </c>
      <c r="C4477" s="23" t="s">
        <v/>
      </c>
      <c r="D4477" s="23" t="s">
        <v>25444</v>
      </c>
      <c r="E4477" s="32">
        <v/>
      </c>
      <c r="F4477" s="33">
        <v>77.19</v>
      </c>
      <c r="G4477" s="34">
        <v/>
      </c>
      <c r="H4477" s="35">
        <v/>
      </c>
      <c r="I4477" s="36">
        <f>ROUND(PRODUCT(E4477:H4477),2)</f>
        <v>77.19</v>
      </c>
      <c r="J4477" s="32">
        <v/>
      </c>
      <c r="K4477" s="32">
        <f/>
        <v/>
      </c>
      <c r="L4477" s="32" t="s">
        <v/>
      </c>
      <c r="M4477" s="32" t="s">
        <v/>
      </c>
      <c r="N4477" s="32" t="s">
        <v/>
      </c>
      <!--$VAR_NUOVA_CELLA_PREZZI$-->
    </row>
    <row r="4478" spans="1:16" ht="10.5" customHeight="1" thickTop="1" thickBot="1">
      <c r="B4478" s="32" t="s">
        <v/>
      </c>
      <c r="C4478" s="23" t="s">
        <v/>
      </c>
      <c r="D4478" s="32" t="s">
        <v/>
      </c>
      <c r="E4478" s="32">
        <v/>
      </c>
      <c r="F4478" s="33">
        <v/>
      </c>
      <c r="G4478" s="34">
        <v/>
      </c>
      <c r="H4478" s="35">
        <v/>
      </c>
      <c r="I4478" s="36">
        <f/>
        <v/>
      </c>
      <c r="J4478" s="32">
        <v/>
      </c>
      <c r="K4478" s="32">
        <f/>
        <v/>
      </c>
      <c r="L4478" s="32" t="s">
        <v/>
      </c>
      <c r="M4478" s="32" t="s">
        <v/>
      </c>
      <c r="N4478" s="32" t="s">
        <v>25451</v>
      </c>
      <!--$VAR_NUOVA_CELLA_PREZZI$-->
    </row>
    <row r="4479" spans="1:16" ht="10.5" customHeight="1" thickTop="1" thickBot="1">
      <c r="B4479" s="32" t="s">
        <v/>
      </c>
      <c r="C4479" s="23" t="s">
        <v/>
      </c>
      <c r="D4479" s="32" t="s">
        <v>25452</v>
      </c>
      <c r="E4479" s="32">
        <v/>
      </c>
      <c r="F4479" s="33">
        <v/>
      </c>
      <c r="G4479" s="34">
        <v/>
      </c>
      <c r="H4479" s="35">
        <v/>
      </c>
      <c r="I4479" s="36">
        <f>ROUND(SUM(I4476:I4478),2)</f>
        <v>77.19</v>
      </c>
      <c r="J4479" s="32">
        <v>8.79</v>
      </c>
      <c r="K4479" s="32">
        <f>ROUND(PRODUCT(I4479:J4479),2)</f>
        <v>678.50</v>
      </c>
      <c r="L4479" s="32" t="s">
        <v/>
      </c>
      <c r="M4479" s="32" t="s">
        <v/>
      </c>
      <c r="N4479" s="32" t="s">
        <v/>
      </c>
      <!--$VAR_NUOVA_CELLA_PREZZI$-->
    </row>
    <row r="4480" spans="1:16" ht="10.5" customHeight="1" thickTop="1" thickBot="1">
      <c r="B4480" s="32" t="s">
        <v/>
      </c>
      <c r="C4480" s="23" t="s">
        <v/>
      </c>
      <c r="D4480" s="32" t="s">
        <v>25458</v>
      </c>
      <c r="E4480" s="32">
        <v/>
      </c>
      <c r="F4480" s="33">
        <v/>
      </c>
      <c r="G4480" s="34">
        <v/>
      </c>
      <c r="H4480" s="35">
        <v/>
      </c>
      <c r="I4480" s="36">
        <f/>
        <v/>
      </c>
      <c r="J4480" s="32">
        <v/>
      </c>
      <c r="K4480" s="32">
        <f/>
        <v/>
      </c>
      <c r="L4480" s="32" t="s">
        <v/>
      </c>
      <c r="M4480" s="32" t="s">
        <v/>
      </c>
      <c r="N4480" s="32" t="s">
        <v/>
      </c>
      <!--$VAR_NUOVA_CELLA_PREZZI$-->
    </row>
    <row r="4481" spans="1:16" ht="35.6666666666667" customHeight="1" thickTop="1" thickBot="1">
      <c r="B4481" s="32" t="s">
        <v>25459</v>
      </c>
      <c r="C4481" s="23" t="s">
        <v>25460</v>
      </c>
      <c r="D4481" s="62" t="s">
        <v>25461</v>
      </c>
      <c r="E4481" s="32">
        <v/>
      </c>
      <c r="F4481" s="33">
        <v/>
      </c>
      <c r="G4481" s="34">
        <v/>
      </c>
      <c r="H4481" s="35">
        <v/>
      </c>
      <c r="I4481" s="36">
        <f/>
        <v/>
      </c>
      <c r="J4481" s="32">
        <v/>
      </c>
      <c r="K4481" s="32">
        <f/>
        <v/>
      </c>
      <c r="L4481" s="32" t="s">
        <v/>
      </c>
      <c r="M4481" s="32" t="s">
        <v/>
      </c>
      <c r="N4481" s="32" t="s">
        <v/>
      </c>
      <!--$VAR_NUOVA_CELLA_PREZZI$-->
    </row>
    <row r="4482" spans="1:16" ht="10.5" customHeight="1" thickTop="1" thickBot="1">
      <c r="B4482" s="32" t="s">
        <v/>
      </c>
      <c r="C4482" s="23" t="s">
        <v/>
      </c>
      <c r="D4482" s="23" t="s">
        <v>25462</v>
      </c>
      <c r="E4482" s="32">
        <v/>
      </c>
      <c r="F4482" s="33">
        <v/>
      </c>
      <c r="G4482" s="34">
        <v/>
      </c>
      <c r="H4482" s="35">
        <v/>
      </c>
      <c r="I4482" s="36">
        <f/>
        <v/>
      </c>
      <c r="J4482" s="32">
        <v/>
      </c>
      <c r="K4482" s="32">
        <f/>
        <v/>
      </c>
      <c r="L4482" s="32" t="s">
        <v/>
      </c>
      <c r="M4482" s="32" t="s">
        <v/>
      </c>
      <c r="N4482" s="32" t="s">
        <v/>
      </c>
      <!--$VAR_NUOVA_CELLA_PREZZI$-->
    </row>
    <row r="4483" spans="1:16" ht="10.5" customHeight="1" thickTop="1" thickBot="1">
      <c r="B4483" s="32" t="s">
        <v/>
      </c>
      <c r="C4483" s="23" t="s">
        <v/>
      </c>
      <c r="D4483" s="23" t="s">
        <v>25463</v>
      </c>
      <c r="E4483" s="32">
        <v/>
      </c>
      <c r="F4483" s="33">
        <v/>
      </c>
      <c r="G4483" s="34">
        <v/>
      </c>
      <c r="H4483" s="35">
        <v/>
      </c>
      <c r="I4483" s="36">
        <f>ROUND(PRODUCT(E4483:H4483,77.19),2)</f>
        <v>77.19</v>
      </c>
      <c r="J4483" s="32">
        <v/>
      </c>
      <c r="K4483" s="32">
        <f/>
        <v/>
      </c>
      <c r="L4483" s="32" t="s">
        <v/>
      </c>
      <c r="M4483" s="32" t="s">
        <v/>
      </c>
      <c r="N4483" s="32" t="s">
        <v/>
      </c>
      <!--$VAR_NUOVA_CELLA_PREZZI$-->
    </row>
    <row r="4484" spans="1:16" ht="10.5" customHeight="1" thickTop="1" thickBot="1">
      <c r="B4484" s="32" t="s">
        <v/>
      </c>
      <c r="C4484" s="23" t="s">
        <v/>
      </c>
      <c r="D4484" s="32" t="s">
        <v/>
      </c>
      <c r="E4484" s="32">
        <v/>
      </c>
      <c r="F4484" s="33">
        <v/>
      </c>
      <c r="G4484" s="34">
        <v/>
      </c>
      <c r="H4484" s="35">
        <v/>
      </c>
      <c r="I4484" s="36">
        <f/>
        <v/>
      </c>
      <c r="J4484" s="32">
        <v/>
      </c>
      <c r="K4484" s="32">
        <f/>
        <v/>
      </c>
      <c r="L4484" s="32" t="s">
        <v/>
      </c>
      <c r="M4484" s="32" t="s">
        <v/>
      </c>
      <c r="N4484" s="32" t="s">
        <v>25470</v>
      </c>
      <!--$VAR_NUOVA_CELLA_PREZZI$-->
    </row>
    <row r="4485" spans="1:16" ht="10.5" customHeight="1" thickTop="1" thickBot="1">
      <c r="B4485" s="32" t="s">
        <v/>
      </c>
      <c r="C4485" s="23" t="s">
        <v/>
      </c>
      <c r="D4485" s="32" t="s">
        <v>25471</v>
      </c>
      <c r="E4485" s="32">
        <v/>
      </c>
      <c r="F4485" s="33">
        <v/>
      </c>
      <c r="G4485" s="34">
        <v/>
      </c>
      <c r="H4485" s="35">
        <v/>
      </c>
      <c r="I4485" s="36">
        <f>ROUND(SUM(I4482:I4484),2)</f>
        <v>77.19</v>
      </c>
      <c r="J4485" s="32">
        <v>14.41</v>
      </c>
      <c r="K4485" s="32">
        <f>ROUND(PRODUCT(I4485:J4485),2)</f>
        <v>1112.31</v>
      </c>
      <c r="L4485" s="32" t="s">
        <v/>
      </c>
      <c r="M4485" s="32" t="s">
        <v/>
      </c>
      <c r="N4485" s="32" t="s">
        <v/>
      </c>
      <!--$VAR_NUOVA_CELLA_PREZZI$-->
    </row>
    <row r="4486" spans="1:16" ht="10.5" customHeight="1" thickTop="1" thickBot="1">
      <c r="B4486" s="32" t="s">
        <v/>
      </c>
      <c r="C4486" s="23" t="s">
        <v/>
      </c>
      <c r="D4486" s="32" t="s">
        <v>25477</v>
      </c>
      <c r="E4486" s="32">
        <v/>
      </c>
      <c r="F4486" s="33">
        <v/>
      </c>
      <c r="G4486" s="34">
        <v/>
      </c>
      <c r="H4486" s="35">
        <v/>
      </c>
      <c r="I4486" s="36">
        <f/>
        <v/>
      </c>
      <c r="J4486" s="32">
        <v/>
      </c>
      <c r="K4486" s="32">
        <f/>
        <v/>
      </c>
      <c r="L4486" s="32" t="s">
        <v/>
      </c>
      <c r="M4486" s="32" t="s">
        <v/>
      </c>
      <c r="N4486" s="32" t="s">
        <v/>
      </c>
      <!--$VAR_NUOVA_CELLA_PREZZI$-->
    </row>
    <row r="4487" spans="1:16" ht="197" customHeight="1" thickTop="1" thickBot="1">
      <c r="B4487" s="32" t="s">
        <v>25478</v>
      </c>
      <c r="C4487" s="23" t="s">
        <v>25479</v>
      </c>
      <c r="D4487" s="62" t="s">
        <v>25480</v>
      </c>
      <c r="E4487" s="32">
        <v/>
      </c>
      <c r="F4487" s="33">
        <v/>
      </c>
      <c r="G4487" s="34">
        <v/>
      </c>
      <c r="H4487" s="35">
        <v/>
      </c>
      <c r="I4487" s="36">
        <f/>
        <v/>
      </c>
      <c r="J4487" s="32">
        <v/>
      </c>
      <c r="K4487" s="32">
        <f/>
        <v/>
      </c>
      <c r="L4487" s="32" t="s">
        <v/>
      </c>
      <c r="M4487" s="32" t="s">
        <v/>
      </c>
      <c r="N4487" s="32" t="s">
        <v/>
      </c>
      <!--$VAR_NUOVA_CELLA_PREZZI$-->
    </row>
    <row r="4488" spans="1:16" ht="10.5" customHeight="1" thickTop="1" thickBot="1">
      <c r="B4488" s="32" t="s">
        <v/>
      </c>
      <c r="C4488" s="23" t="s">
        <v/>
      </c>
      <c r="D4488" s="23" t="s">
        <v>25481</v>
      </c>
      <c r="E4488" s="32">
        <v/>
      </c>
      <c r="F4488" s="33">
        <v/>
      </c>
      <c r="G4488" s="34">
        <v/>
      </c>
      <c r="H4488" s="35">
        <v/>
      </c>
      <c r="I4488" s="36">
        <f/>
        <v/>
      </c>
      <c r="J4488" s="32">
        <v/>
      </c>
      <c r="K4488" s="32">
        <f/>
        <v/>
      </c>
      <c r="L4488" s="32" t="s">
        <v/>
      </c>
      <c r="M4488" s="32" t="s">
        <v/>
      </c>
      <c r="N4488" s="32" t="s">
        <v/>
      </c>
      <!--$VAR_NUOVA_CELLA_PREZZI$-->
    </row>
    <row r="4489" spans="1:16" ht="10.5" customHeight="1" thickTop="1" thickBot="1">
      <c r="B4489" s="32" t="s">
        <v/>
      </c>
      <c r="C4489" s="23" t="s">
        <v/>
      </c>
      <c r="D4489" s="23" t="s">
        <v>25482</v>
      </c>
      <c r="E4489" s="32">
        <v>1.00</v>
      </c>
      <c r="F4489" s="33">
        <v/>
      </c>
      <c r="G4489" s="34">
        <v/>
      </c>
      <c r="H4489" s="35">
        <v/>
      </c>
      <c r="I4489" s="36">
        <f>ROUND(PRODUCT(E4489:H4489),2)</f>
        <v>1.00</v>
      </c>
      <c r="J4489" s="32">
        <v/>
      </c>
      <c r="K4489" s="32">
        <f/>
        <v/>
      </c>
      <c r="L4489" s="32" t="s">
        <v/>
      </c>
      <c r="M4489" s="32" t="s">
        <v/>
      </c>
      <c r="N4489" s="32" t="s">
        <v/>
      </c>
      <!--$VAR_NUOVA_CELLA_PREZZI$-->
    </row>
    <row r="4490" spans="1:16" ht="10.5" customHeight="1" thickTop="1" thickBot="1">
      <c r="B4490" s="32" t="s">
        <v/>
      </c>
      <c r="C4490" s="23" t="s">
        <v/>
      </c>
      <c r="D4490" s="32" t="s">
        <v/>
      </c>
      <c r="E4490" s="32">
        <v/>
      </c>
      <c r="F4490" s="33">
        <v/>
      </c>
      <c r="G4490" s="34">
        <v/>
      </c>
      <c r="H4490" s="35">
        <v/>
      </c>
      <c r="I4490" s="36">
        <f/>
        <v/>
      </c>
      <c r="J4490" s="32">
        <v/>
      </c>
      <c r="K4490" s="32">
        <f/>
        <v/>
      </c>
      <c r="L4490" s="32" t="s">
        <v/>
      </c>
      <c r="M4490" s="32" t="s">
        <v/>
      </c>
      <c r="N4490" s="32" t="s">
        <v>25489</v>
      </c>
      <!--$VAR_NUOVA_CELLA_PREZZI$-->
    </row>
    <row r="4491" spans="1:16" ht="10.5" customHeight="1" thickTop="1" thickBot="1">
      <c r="B4491" s="32" t="s">
        <v/>
      </c>
      <c r="C4491" s="23" t="s">
        <v/>
      </c>
      <c r="D4491" s="32" t="s">
        <v>25490</v>
      </c>
      <c r="E4491" s="32">
        <v/>
      </c>
      <c r="F4491" s="33">
        <v/>
      </c>
      <c r="G4491" s="34">
        <v/>
      </c>
      <c r="H4491" s="35">
        <v/>
      </c>
      <c r="I4491" s="36">
        <f>ROUND(SUM(I4488:I4490),2)</f>
        <v>1.00</v>
      </c>
      <c r="J4491" s="32">
        <v>3689.58</v>
      </c>
      <c r="K4491" s="32">
        <f>ROUND(PRODUCT(I4491:J4491),2)</f>
        <v>3689.58</v>
      </c>
      <c r="L4491" s="32" t="s">
        <v/>
      </c>
      <c r="M4491" s="32" t="s">
        <v/>
      </c>
      <c r="N4491" s="32" t="s">
        <v/>
      </c>
      <!--$VAR_NUOVA_CELLA_PREZZI$-->
    </row>
    <row r="4492" spans="1:16" ht="10.5" customHeight="1" thickTop="1" thickBot="1">
      <c r="B4492" s="32" t="s">
        <v/>
      </c>
      <c r="C4492" s="23" t="s">
        <v/>
      </c>
      <c r="D4492" s="32" t="s">
        <v>25496</v>
      </c>
      <c r="E4492" s="32">
        <v/>
      </c>
      <c r="F4492" s="33">
        <v/>
      </c>
      <c r="G4492" s="34">
        <v/>
      </c>
      <c r="H4492" s="35">
        <v/>
      </c>
      <c r="I4492" s="36">
        <f/>
        <v/>
      </c>
      <c r="J4492" s="32">
        <v/>
      </c>
      <c r="K4492" s="32">
        <f/>
        <v/>
      </c>
      <c r="L4492" s="32" t="s">
        <v/>
      </c>
      <c r="M4492" s="32" t="s">
        <v/>
      </c>
      <c r="N4492" s="32" t="s">
        <v/>
      </c>
      <!--$VAR_NUOVA_CELLA_PREZZI$-->
    </row>
    <row r="4493" spans="1:16" ht="59.6666666666667" customHeight="1" thickTop="1" thickBot="1">
      <c r="B4493" s="32" t="s">
        <v>25497</v>
      </c>
      <c r="C4493" s="23" t="s">
        <v>25498</v>
      </c>
      <c r="D4493" s="62" t="s">
        <v>25499</v>
      </c>
      <c r="E4493" s="32">
        <v/>
      </c>
      <c r="F4493" s="33">
        <v/>
      </c>
      <c r="G4493" s="34">
        <v/>
      </c>
      <c r="H4493" s="35">
        <v/>
      </c>
      <c r="I4493" s="36">
        <f/>
        <v/>
      </c>
      <c r="J4493" s="32">
        <v/>
      </c>
      <c r="K4493" s="32">
        <f/>
        <v/>
      </c>
      <c r="L4493" s="32" t="s">
        <v/>
      </c>
      <c r="M4493" s="32" t="s">
        <v/>
      </c>
      <c r="N4493" s="32" t="s">
        <v/>
      </c>
      <!--$VAR_NUOVA_CELLA_PREZZI$-->
    </row>
    <row r="4494" spans="1:16" ht="10.5" customHeight="1" thickTop="1" thickBot="1">
      <c r="B4494" s="32" t="s">
        <v/>
      </c>
      <c r="C4494" s="23" t="s">
        <v/>
      </c>
      <c r="D4494" s="23" t="s">
        <v>25500</v>
      </c>
      <c r="E4494" s="32">
        <v/>
      </c>
      <c r="F4494" s="33">
        <v/>
      </c>
      <c r="G4494" s="34">
        <v/>
      </c>
      <c r="H4494" s="35">
        <v/>
      </c>
      <c r="I4494" s="36">
        <f/>
        <v/>
      </c>
      <c r="J4494" s="32">
        <v/>
      </c>
      <c r="K4494" s="32">
        <f/>
        <v/>
      </c>
      <c r="L4494" s="32" t="s">
        <v/>
      </c>
      <c r="M4494" s="32" t="s">
        <v/>
      </c>
      <c r="N4494" s="32" t="s">
        <v/>
      </c>
      <!--$VAR_NUOVA_CELLA_PREZZI$-->
    </row>
    <row r="4495" spans="1:16" ht="10.5" customHeight="1" thickTop="1" thickBot="1">
      <c r="B4495" s="32" t="s">
        <v/>
      </c>
      <c r="C4495" s="23" t="s">
        <v/>
      </c>
      <c r="D4495" s="23" t="s">
        <v>25501</v>
      </c>
      <c r="E4495" s="32">
        <v>100.00</v>
      </c>
      <c r="F4495" s="33">
        <v/>
      </c>
      <c r="G4495" s="34">
        <v/>
      </c>
      <c r="H4495" s="35">
        <v/>
      </c>
      <c r="I4495" s="36">
        <f>ROUND(PRODUCT(E4495:H4495),2)</f>
        <v>100.00</v>
      </c>
      <c r="J4495" s="32">
        <v/>
      </c>
      <c r="K4495" s="32">
        <f/>
        <v/>
      </c>
      <c r="L4495" s="32" t="s">
        <v/>
      </c>
      <c r="M4495" s="32" t="s">
        <v/>
      </c>
      <c r="N4495" s="32" t="s">
        <v/>
      </c>
      <!--$VAR_NUOVA_CELLA_PREZZI$-->
    </row>
    <row r="4496" spans="1:16" ht="10.5" customHeight="1" thickTop="1" thickBot="1">
      <c r="B4496" s="32" t="s">
        <v/>
      </c>
      <c r="C4496" s="23" t="s">
        <v/>
      </c>
      <c r="D4496" s="32" t="s">
        <v/>
      </c>
      <c r="E4496" s="32">
        <v/>
      </c>
      <c r="F4496" s="33">
        <v/>
      </c>
      <c r="G4496" s="34">
        <v/>
      </c>
      <c r="H4496" s="35">
        <v/>
      </c>
      <c r="I4496" s="36">
        <f/>
        <v/>
      </c>
      <c r="J4496" s="32">
        <v/>
      </c>
      <c r="K4496" s="32">
        <f/>
        <v/>
      </c>
      <c r="L4496" s="32" t="s">
        <v/>
      </c>
      <c r="M4496" s="32" t="s">
        <v/>
      </c>
      <c r="N4496" s="32" t="s">
        <v>25508</v>
      </c>
      <!--$VAR_NUOVA_CELLA_PREZZI$-->
    </row>
    <row r="4497" spans="1:16" ht="10.5" customHeight="1" thickTop="1" thickBot="1">
      <c r="B4497" s="32" t="s">
        <v/>
      </c>
      <c r="C4497" s="23" t="s">
        <v/>
      </c>
      <c r="D4497" s="32" t="s">
        <v>25509</v>
      </c>
      <c r="E4497" s="32">
        <v/>
      </c>
      <c r="F4497" s="33">
        <v/>
      </c>
      <c r="G4497" s="34">
        <v/>
      </c>
      <c r="H4497" s="35">
        <v/>
      </c>
      <c r="I4497" s="36">
        <f>ROUND(SUM(I4494:I4496),2)</f>
        <v>100.00</v>
      </c>
      <c r="J4497" s="32">
        <v>247472.95</v>
      </c>
      <c r="K4497" s="32">
        <f>ROUND(PRODUCT(I4497:J4497)/100,2)</f>
        <v>247472.95</v>
      </c>
      <c r="L4497" s="32" t="s">
        <v/>
      </c>
      <c r="M4497" s="32" t="s">
        <v/>
      </c>
      <c r="N4497" s="32" t="s">
        <v/>
      </c>
      <!--$VAR_NUOVA_CELLA_PREZZI$-->
    </row>
    <row r="4498" spans="1:16" ht="10.5" customHeight="1" thickTop="1" thickBot="1">
      <c r="B4498" s="32" t="s">
        <v/>
      </c>
      <c r="C4498" s="23" t="s">
        <v/>
      </c>
      <c r="D4498" s="32" t="s">
        <v>25515</v>
      </c>
      <c r="E4498" s="32">
        <v/>
      </c>
      <c r="F4498" s="33">
        <v/>
      </c>
      <c r="G4498" s="34">
        <v/>
      </c>
      <c r="H4498" s="35">
        <v/>
      </c>
      <c r="I4498" s="36">
        <f/>
        <v/>
      </c>
      <c r="J4498" s="32">
        <v/>
      </c>
      <c r="K4498" s="32">
        <f/>
        <v/>
      </c>
      <c r="L4498" s="32" t="s">
        <v/>
      </c>
      <c r="M4498" s="32" t="s">
        <v/>
      </c>
      <c r="N4498" s="32" t="s">
        <v/>
      </c>
      <!--$VAR_NUOVA_CELLA_PREZZI$-->
    </row>
    <row r="4499" spans="1:16" ht="219" customHeight="1" thickTop="1" thickBot="1">
      <c r="B4499" s="32" t="s">
        <v>25516</v>
      </c>
      <c r="C4499" s="23" t="s">
        <v>25517</v>
      </c>
      <c r="D4499" s="62" t="s">
        <v>25518</v>
      </c>
      <c r="E4499" s="32">
        <v/>
      </c>
      <c r="F4499" s="33">
        <v/>
      </c>
      <c r="G4499" s="34">
        <v/>
      </c>
      <c r="H4499" s="35">
        <v/>
      </c>
      <c r="I4499" s="36">
        <f/>
        <v/>
      </c>
      <c r="J4499" s="32">
        <v/>
      </c>
      <c r="K4499" s="32">
        <f/>
        <v/>
      </c>
      <c r="L4499" s="32" t="s">
        <v/>
      </c>
      <c r="M4499" s="32" t="s">
        <v/>
      </c>
      <c r="N4499" s="32" t="s">
        <v/>
      </c>
      <!--$VAR_NUOVA_CELLA_PREZZI$-->
    </row>
    <row r="4500" spans="1:16" ht="10.5" customHeight="1" thickTop="1" thickBot="1">
      <c r="B4500" s="32" t="s">
        <v/>
      </c>
      <c r="C4500" s="23" t="s">
        <v/>
      </c>
      <c r="D4500" s="23" t="s">
        <v>25519</v>
      </c>
      <c r="E4500" s="32">
        <v/>
      </c>
      <c r="F4500" s="33">
        <v/>
      </c>
      <c r="G4500" s="34">
        <v/>
      </c>
      <c r="H4500" s="35">
        <v/>
      </c>
      <c r="I4500" s="36">
        <f/>
        <v/>
      </c>
      <c r="J4500" s="32">
        <v/>
      </c>
      <c r="K4500" s="32">
        <f/>
        <v/>
      </c>
      <c r="L4500" s="32" t="s">
        <v/>
      </c>
      <c r="M4500" s="32" t="s">
        <v/>
      </c>
      <c r="N4500" s="32" t="s">
        <v/>
      </c>
      <!--$VAR_NUOVA_CELLA_PREZZI$-->
    </row>
    <row r="4501" spans="1:16" ht="10.5" customHeight="1" thickTop="1" thickBot="1">
      <c r="B4501" s="32" t="s">
        <v/>
      </c>
      <c r="C4501" s="23" t="s">
        <v/>
      </c>
      <c r="D4501" s="23" t="s">
        <v>25520</v>
      </c>
      <c r="E4501" s="32">
        <v/>
      </c>
      <c r="F4501" s="33">
        <v/>
      </c>
      <c r="G4501" s="34">
        <v/>
      </c>
      <c r="H4501" s="35">
        <v>0</v>
      </c>
      <c r="I4501" s="36">
        <f>ROUND(PRODUCT(E4501:H4501),2)</f>
        <v>0.00</v>
      </c>
      <c r="J4501" s="32">
        <v/>
      </c>
      <c r="K4501" s="32">
        <f/>
        <v/>
      </c>
      <c r="L4501" s="32" t="s">
        <v/>
      </c>
      <c r="M4501" s="32" t="s">
        <v/>
      </c>
      <c r="N4501" s="32" t="s">
        <v/>
      </c>
      <!--$VAR_NUOVA_CELLA_PREZZI$-->
    </row>
    <row r="4502" spans="1:16" ht="10.5" customHeight="1" thickTop="1" thickBot="1">
      <c r="B4502" s="32" t="s">
        <v/>
      </c>
      <c r="C4502" s="23" t="s">
        <v/>
      </c>
      <c r="D4502" s="23" t="s">
        <v>25527</v>
      </c>
      <c r="E4502" s="32">
        <v>1.00</v>
      </c>
      <c r="F4502" s="33">
        <v/>
      </c>
      <c r="G4502" s="34">
        <v/>
      </c>
      <c r="H4502" s="35">
        <v/>
      </c>
      <c r="I4502" s="36">
        <f>ROUND(PRODUCT(E4502:H4502),2)</f>
        <v>1.00</v>
      </c>
      <c r="J4502" s="32">
        <v/>
      </c>
      <c r="K4502" s="32">
        <f/>
        <v/>
      </c>
      <c r="L4502" s="32" t="s">
        <v/>
      </c>
      <c r="M4502" s="32" t="s">
        <v/>
      </c>
      <c r="N4502" s="32" t="s">
        <v/>
      </c>
      <!--$VAR_NUOVA_CELLA_PREZZI$-->
    </row>
    <row r="4503" spans="1:16" ht="10.5" customHeight="1" thickTop="1" thickBot="1">
      <c r="B4503" s="32" t="s">
        <v/>
      </c>
      <c r="C4503" s="23" t="s">
        <v/>
      </c>
      <c r="D4503" s="32" t="s">
        <v/>
      </c>
      <c r="E4503" s="32">
        <v/>
      </c>
      <c r="F4503" s="33">
        <v/>
      </c>
      <c r="G4503" s="34">
        <v/>
      </c>
      <c r="H4503" s="35">
        <v/>
      </c>
      <c r="I4503" s="36">
        <f/>
        <v/>
      </c>
      <c r="J4503" s="32">
        <v/>
      </c>
      <c r="K4503" s="32">
        <f/>
        <v/>
      </c>
      <c r="L4503" s="32" t="s">
        <v/>
      </c>
      <c r="M4503" s="32" t="s">
        <v/>
      </c>
      <c r="N4503" s="32" t="s">
        <v>25534</v>
      </c>
      <!--$VAR_NUOVA_CELLA_PREZZI$-->
    </row>
    <row r="4504" spans="1:16" ht="10.5" customHeight="1" thickTop="1" thickBot="1">
      <c r="B4504" s="32" t="s">
        <v/>
      </c>
      <c r="C4504" s="23" t="s">
        <v/>
      </c>
      <c r="D4504" s="32" t="s">
        <v>25535</v>
      </c>
      <c r="E4504" s="32">
        <v/>
      </c>
      <c r="F4504" s="33">
        <v/>
      </c>
      <c r="G4504" s="34">
        <v/>
      </c>
      <c r="H4504" s="35">
        <v/>
      </c>
      <c r="I4504" s="36">
        <f>ROUND(SUM(I4500:I4503),2)</f>
        <v>1.00</v>
      </c>
      <c r="J4504" s="32">
        <v>1027.79</v>
      </c>
      <c r="K4504" s="32">
        <f>ROUND(PRODUCT(I4504:J4504),2)</f>
        <v>1027.79</v>
      </c>
      <c r="L4504" s="32" t="s">
        <v/>
      </c>
      <c r="M4504" s="32" t="s">
        <v/>
      </c>
      <c r="N4504" s="32" t="s">
        <v/>
      </c>
      <!--$VAR_NUOVA_CELLA_PREZZI$-->
    </row>
    <row r="4505" spans="1:16" ht="10.5" customHeight="1" thickTop="1" thickBot="1">
      <c r="B4505" s="32" t="s">
        <v/>
      </c>
      <c r="C4505" s="23" t="s">
        <v/>
      </c>
      <c r="D4505" s="32" t="s">
        <v>25541</v>
      </c>
      <c r="E4505" s="32">
        <v/>
      </c>
      <c r="F4505" s="33">
        <v/>
      </c>
      <c r="G4505" s="34">
        <v/>
      </c>
      <c r="H4505" s="35">
        <v/>
      </c>
      <c r="I4505" s="36">
        <f/>
        <v/>
      </c>
      <c r="J4505" s="32">
        <v/>
      </c>
      <c r="K4505" s="32">
        <f/>
        <v/>
      </c>
      <c r="L4505" s="32" t="s">
        <v/>
      </c>
      <c r="M4505" s="32" t="s">
        <v/>
      </c>
      <c r="N4505" s="32" t="s">
        <v/>
      </c>
      <!--$VAR_NUOVA_CELLA_PREZZI$-->
    </row>
    <row r="4506" spans="1:16" ht="73.8333333333333" customHeight="1" thickTop="1" thickBot="1">
      <c r="B4506" s="32" t="s">
        <v>25542</v>
      </c>
      <c r="C4506" s="23" t="s">
        <v>25543</v>
      </c>
      <c r="D4506" s="62" t="s">
        <v>25544</v>
      </c>
      <c r="E4506" s="32">
        <v/>
      </c>
      <c r="F4506" s="33">
        <v/>
      </c>
      <c r="G4506" s="34">
        <v/>
      </c>
      <c r="H4506" s="35">
        <v/>
      </c>
      <c r="I4506" s="36">
        <f/>
        <v/>
      </c>
      <c r="J4506" s="32">
        <v/>
      </c>
      <c r="K4506" s="32">
        <f/>
        <v/>
      </c>
      <c r="L4506" s="32" t="s">
        <v/>
      </c>
      <c r="M4506" s="32" t="s">
        <v/>
      </c>
      <c r="N4506" s="32" t="s">
        <v/>
      </c>
      <!--$VAR_NUOVA_CELLA_PREZZI$-->
    </row>
    <row r="4507" spans="1:16" ht="10.5" customHeight="1" thickTop="1" thickBot="1">
      <c r="B4507" s="32" t="s">
        <v/>
      </c>
      <c r="C4507" s="23" t="s">
        <v/>
      </c>
      <c r="D4507" s="23" t="s">
        <v>25545</v>
      </c>
      <c r="E4507" s="32">
        <v/>
      </c>
      <c r="F4507" s="33">
        <v/>
      </c>
      <c r="G4507" s="34">
        <v/>
      </c>
      <c r="H4507" s="35">
        <v/>
      </c>
      <c r="I4507" s="36">
        <f/>
        <v/>
      </c>
      <c r="J4507" s="32">
        <v/>
      </c>
      <c r="K4507" s="32">
        <f/>
        <v/>
      </c>
      <c r="L4507" s="32" t="s">
        <v/>
      </c>
      <c r="M4507" s="32" t="s">
        <v/>
      </c>
      <c r="N4507" s="32" t="s">
        <v/>
      </c>
      <!--$VAR_NUOVA_CELLA_PREZZI$-->
    </row>
    <row r="4508" spans="1:16" ht="10.5" customHeight="1" thickTop="1" thickBot="1">
      <c r="B4508" s="32" t="s">
        <v/>
      </c>
      <c r="C4508" s="23" t="s">
        <v/>
      </c>
      <c r="D4508" s="23" t="s">
        <v>25546</v>
      </c>
      <c r="E4508" s="32">
        <v/>
      </c>
      <c r="F4508" s="33">
        <v/>
      </c>
      <c r="G4508" s="34">
        <v/>
      </c>
      <c r="H4508" s="35">
        <v/>
      </c>
      <c r="I4508" s="36">
        <f>ROUND(PRODUCT(E4508:H4508,75.47),2)</f>
        <v>75.47</v>
      </c>
      <c r="J4508" s="32">
        <v/>
      </c>
      <c r="K4508" s="32">
        <f/>
        <v/>
      </c>
      <c r="L4508" s="32" t="s">
        <v/>
      </c>
      <c r="M4508" s="32" t="s">
        <v/>
      </c>
      <c r="N4508" s="32" t="s">
        <v/>
      </c>
      <!--$VAR_NUOVA_CELLA_PREZZI$-->
    </row>
    <row r="4509" spans="1:16" ht="10.5" customHeight="1" thickTop="1" thickBot="1">
      <c r="B4509" s="32" t="s">
        <v/>
      </c>
      <c r="C4509" s="23" t="s">
        <v/>
      </c>
      <c r="D4509" s="32" t="s">
        <v/>
      </c>
      <c r="E4509" s="32">
        <v/>
      </c>
      <c r="F4509" s="33">
        <v/>
      </c>
      <c r="G4509" s="34">
        <v/>
      </c>
      <c r="H4509" s="35">
        <v/>
      </c>
      <c r="I4509" s="36">
        <f/>
        <v/>
      </c>
      <c r="J4509" s="32">
        <v/>
      </c>
      <c r="K4509" s="32">
        <f/>
        <v/>
      </c>
      <c r="L4509" s="32" t="s">
        <v/>
      </c>
      <c r="M4509" s="32" t="s">
        <v/>
      </c>
      <c r="N4509" s="32" t="s">
        <v>25553</v>
      </c>
      <!--$VAR_NUOVA_CELLA_PREZZI$-->
    </row>
    <row r="4510" spans="1:16" ht="10.5" customHeight="1" thickTop="1" thickBot="1">
      <c r="B4510" s="32" t="s">
        <v/>
      </c>
      <c r="C4510" s="23" t="s">
        <v/>
      </c>
      <c r="D4510" s="32" t="s">
        <v>25554</v>
      </c>
      <c r="E4510" s="32">
        <v/>
      </c>
      <c r="F4510" s="33">
        <v/>
      </c>
      <c r="G4510" s="34">
        <v/>
      </c>
      <c r="H4510" s="35">
        <v/>
      </c>
      <c r="I4510" s="36">
        <f>ROUND(SUM(I4507:I4509),2)</f>
        <v>75.47</v>
      </c>
      <c r="J4510" s="32">
        <v>62.67</v>
      </c>
      <c r="K4510" s="32">
        <f>ROUND(PRODUCT(I4510:J4510),2)</f>
        <v>4729.70</v>
      </c>
      <c r="L4510" s="32" t="s">
        <v/>
      </c>
      <c r="M4510" s="32" t="s">
        <v/>
      </c>
      <c r="N4510" s="32" t="s">
        <v/>
      </c>
      <!--$VAR_NUOVA_CELLA_PREZZI$-->
    </row>
    <row r="4511" spans="1:16" ht="10.5" customHeight="1" thickTop="1" thickBot="1">
      <c r="B4511" s="32" t="s">
        <v/>
      </c>
      <c r="C4511" s="23" t="s">
        <v/>
      </c>
      <c r="D4511" s="32" t="s">
        <v>25560</v>
      </c>
      <c r="E4511" s="32">
        <v/>
      </c>
      <c r="F4511" s="33">
        <v/>
      </c>
      <c r="G4511" s="34">
        <v/>
      </c>
      <c r="H4511" s="35">
        <v/>
      </c>
      <c r="I4511" s="36">
        <f/>
        <v/>
      </c>
      <c r="J4511" s="32">
        <v/>
      </c>
      <c r="K4511" s="32">
        <f/>
        <v/>
      </c>
      <c r="L4511" s="32" t="s">
        <v/>
      </c>
      <c r="M4511" s="32" t="s">
        <v/>
      </c>
      <c r="N4511" s="32" t="s">
        <v/>
      </c>
      <!--$VAR_NUOVA_CELLA_PREZZI$-->
    </row>
    <row r="4512" spans="1:16" ht="44.1666666666667" customHeight="1" thickTop="1" thickBot="1">
      <c r="B4512" s="32" t="s">
        <v>25561</v>
      </c>
      <c r="C4512" s="23" t="s">
        <v>25562</v>
      </c>
      <c r="D4512" s="62" t="s">
        <v>25563</v>
      </c>
      <c r="E4512" s="32">
        <v/>
      </c>
      <c r="F4512" s="33">
        <v/>
      </c>
      <c r="G4512" s="34">
        <v/>
      </c>
      <c r="H4512" s="35">
        <v/>
      </c>
      <c r="I4512" s="36">
        <f/>
        <v/>
      </c>
      <c r="J4512" s="32">
        <v/>
      </c>
      <c r="K4512" s="32">
        <f/>
        <v/>
      </c>
      <c r="L4512" s="32" t="s">
        <v/>
      </c>
      <c r="M4512" s="32" t="s">
        <v/>
      </c>
      <c r="N4512" s="32" t="s">
        <v/>
      </c>
      <!--$VAR_NUOVA_CELLA_PREZZI$-->
    </row>
    <row r="4513" spans="1:16" ht="10.5" customHeight="1" thickTop="1" thickBot="1">
      <c r="B4513" s="32" t="s">
        <v/>
      </c>
      <c r="C4513" s="23" t="s">
        <v/>
      </c>
      <c r="D4513" s="23" t="s">
        <v>25564</v>
      </c>
      <c r="E4513" s="32">
        <v/>
      </c>
      <c r="F4513" s="33">
        <v/>
      </c>
      <c r="G4513" s="34">
        <v/>
      </c>
      <c r="H4513" s="35">
        <v/>
      </c>
      <c r="I4513" s="36">
        <f/>
        <v/>
      </c>
      <c r="J4513" s="32">
        <v/>
      </c>
      <c r="K4513" s="32">
        <f/>
        <v/>
      </c>
      <c r="L4513" s="32" t="s">
        <v/>
      </c>
      <c r="M4513" s="32" t="s">
        <v/>
      </c>
      <c r="N4513" s="32" t="s">
        <v/>
      </c>
      <!--$VAR_NUOVA_CELLA_PREZZI$-->
    </row>
    <row r="4514" spans="1:16" ht="10.5" customHeight="1" thickTop="1" thickBot="1">
      <c r="B4514" s="32" t="s">
        <v/>
      </c>
      <c r="C4514" s="23" t="s">
        <v/>
      </c>
      <c r="D4514" s="23" t="s">
        <v>25565</v>
      </c>
      <c r="E4514" s="32">
        <v/>
      </c>
      <c r="F4514" s="33">
        <v/>
      </c>
      <c r="G4514" s="34">
        <v/>
      </c>
      <c r="H4514" s="35">
        <v>0</v>
      </c>
      <c r="I4514" s="36">
        <f>ROUND(PRODUCT(E4514:H4514),2)</f>
        <v>0.00</v>
      </c>
      <c r="J4514" s="32">
        <v/>
      </c>
      <c r="K4514" s="32">
        <f/>
        <v/>
      </c>
      <c r="L4514" s="32" t="s">
        <v/>
      </c>
      <c r="M4514" s="32" t="s">
        <v/>
      </c>
      <c r="N4514" s="32" t="s">
        <v/>
      </c>
      <!--$VAR_NUOVA_CELLA_PREZZI$-->
    </row>
    <row r="4515" spans="1:16" ht="10.5" customHeight="1" thickTop="1" thickBot="1">
      <c r="B4515" s="32" t="s">
        <v/>
      </c>
      <c r="C4515" s="23" t="s">
        <v/>
      </c>
      <c r="D4515" s="23" t="s">
        <v>25572</v>
      </c>
      <c r="E4515" s="32">
        <v/>
      </c>
      <c r="F4515" s="33">
        <v/>
      </c>
      <c r="G4515" s="34">
        <v/>
      </c>
      <c r="H4515" s="35">
        <v>0</v>
      </c>
      <c r="I4515" s="36">
        <f>ROUND(PRODUCT(E4515:H4515),2)</f>
        <v>0.00</v>
      </c>
      <c r="J4515" s="32">
        <v/>
      </c>
      <c r="K4515" s="32">
        <f/>
        <v/>
      </c>
      <c r="L4515" s="32" t="s">
        <v/>
      </c>
      <c r="M4515" s="32" t="s">
        <v/>
      </c>
      <c r="N4515" s="32" t="s">
        <v/>
      </c>
      <!--$VAR_NUOVA_CELLA_PREZZI$-->
    </row>
    <row r="4516" spans="1:16" ht="10.5" customHeight="1" thickTop="1" thickBot="1">
      <c r="B4516" s="32" t="s">
        <v/>
      </c>
      <c r="C4516" s="23" t="s">
        <v/>
      </c>
      <c r="D4516" s="23" t="s">
        <v>25579</v>
      </c>
      <c r="E4516" s="32">
        <v/>
      </c>
      <c r="F4516" s="33">
        <v/>
      </c>
      <c r="G4516" s="34">
        <v/>
      </c>
      <c r="H4516" s="35">
        <v>0</v>
      </c>
      <c r="I4516" s="36">
        <f>ROUND(PRODUCT(E4516:H4516),2)</f>
        <v>0.00</v>
      </c>
      <c r="J4516" s="32">
        <v/>
      </c>
      <c r="K4516" s="32">
        <f/>
        <v/>
      </c>
      <c r="L4516" s="32" t="s">
        <v/>
      </c>
      <c r="M4516" s="32" t="s">
        <v/>
      </c>
      <c r="N4516" s="32" t="s">
        <v/>
      </c>
      <!--$VAR_NUOVA_CELLA_PREZZI$-->
    </row>
    <row r="4517" spans="1:16" ht="10.5" customHeight="1" thickTop="1" thickBot="1">
      <c r="B4517" s="32" t="s">
        <v/>
      </c>
      <c r="C4517" s="23" t="s">
        <v/>
      </c>
      <c r="D4517" s="23" t="s">
        <v>25586</v>
      </c>
      <c r="E4517" s="32">
        <v/>
      </c>
      <c r="F4517" s="33">
        <v/>
      </c>
      <c r="G4517" s="34">
        <v/>
      </c>
      <c r="H4517" s="35">
        <v>0</v>
      </c>
      <c r="I4517" s="36">
        <f>ROUND(PRODUCT(E4517:H4517),2)</f>
        <v>0.00</v>
      </c>
      <c r="J4517" s="32">
        <v/>
      </c>
      <c r="K4517" s="32">
        <f/>
        <v/>
      </c>
      <c r="L4517" s="32" t="s">
        <v/>
      </c>
      <c r="M4517" s="32" t="s">
        <v/>
      </c>
      <c r="N4517" s="32" t="s">
        <v/>
      </c>
      <!--$VAR_NUOVA_CELLA_PREZZI$-->
    </row>
    <row r="4518" spans="1:16" ht="10.5" customHeight="1" thickTop="1" thickBot="1">
      <c r="B4518" s="32" t="s">
        <v/>
      </c>
      <c r="C4518" s="23" t="s">
        <v/>
      </c>
      <c r="D4518" s="23" t="s">
        <v>25593</v>
      </c>
      <c r="E4518" s="32">
        <v>2.00</v>
      </c>
      <c r="F4518" s="33">
        <v>0.20</v>
      </c>
      <c r="G4518" s="34">
        <v/>
      </c>
      <c r="H4518" s="35">
        <v>39.500</v>
      </c>
      <c r="I4518" s="36">
        <f>ROUND(PRODUCT(E4518:H4518),2)</f>
        <v>15.80</v>
      </c>
      <c r="J4518" s="32">
        <v/>
      </c>
      <c r="K4518" s="32">
        <f/>
        <v/>
      </c>
      <c r="L4518" s="32" t="s">
        <v/>
      </c>
      <c r="M4518" s="32" t="s">
        <v/>
      </c>
      <c r="N4518" s="32" t="s">
        <v/>
      </c>
      <!--$VAR_NUOVA_CELLA_PREZZI$-->
    </row>
    <row r="4519" spans="1:16" ht="10.5" customHeight="1" thickTop="1" thickBot="1">
      <c r="B4519" s="32" t="s">
        <v/>
      </c>
      <c r="C4519" s="23" t="s">
        <v/>
      </c>
      <c r="D4519" s="23" t="s">
        <v>25600</v>
      </c>
      <c r="E4519" s="32">
        <v>1.00</v>
      </c>
      <c r="F4519" s="33">
        <v>0.20</v>
      </c>
      <c r="G4519" s="34">
        <v/>
      </c>
      <c r="H4519" s="35">
        <v>39.500</v>
      </c>
      <c r="I4519" s="36">
        <f>ROUND(PRODUCT(E4519:H4519),2)</f>
        <v>7.90</v>
      </c>
      <c r="J4519" s="32">
        <v/>
      </c>
      <c r="K4519" s="32">
        <f/>
        <v/>
      </c>
      <c r="L4519" s="32" t="s">
        <v/>
      </c>
      <c r="M4519" s="32" t="s">
        <v/>
      </c>
      <c r="N4519" s="32" t="s">
        <v/>
      </c>
      <!--$VAR_NUOVA_CELLA_PREZZI$-->
    </row>
    <row r="4520" spans="1:16" ht="10.5" customHeight="1" thickTop="1" thickBot="1">
      <c r="B4520" s="32" t="s">
        <v/>
      </c>
      <c r="C4520" s="23" t="s">
        <v/>
      </c>
      <c r="D4520" s="23" t="s">
        <v>25607</v>
      </c>
      <c r="E4520" s="32">
        <v>2.00</v>
      </c>
      <c r="F4520" s="33">
        <v>0.20</v>
      </c>
      <c r="G4520" s="34">
        <v/>
      </c>
      <c r="H4520" s="35">
        <v>39.500</v>
      </c>
      <c r="I4520" s="36">
        <f>ROUND(PRODUCT(E4520:H4520),2)</f>
        <v>15.80</v>
      </c>
      <c r="J4520" s="32">
        <v/>
      </c>
      <c r="K4520" s="32">
        <f/>
        <v/>
      </c>
      <c r="L4520" s="32" t="s">
        <v/>
      </c>
      <c r="M4520" s="32" t="s">
        <v/>
      </c>
      <c r="N4520" s="32" t="s">
        <v/>
      </c>
      <!--$VAR_NUOVA_CELLA_PREZZI$-->
    </row>
    <row r="4521" spans="1:16" ht="10.5" customHeight="1" thickTop="1" thickBot="1">
      <c r="B4521" s="32" t="s">
        <v/>
      </c>
      <c r="C4521" s="23" t="s">
        <v/>
      </c>
      <c r="D4521" s="23" t="s">
        <v>25614</v>
      </c>
      <c r="E4521" s="32">
        <v>1.00</v>
      </c>
      <c r="F4521" s="33">
        <v>0.20</v>
      </c>
      <c r="G4521" s="34">
        <v/>
      </c>
      <c r="H4521" s="35">
        <v>39.500</v>
      </c>
      <c r="I4521" s="36">
        <f>ROUND(PRODUCT(E4521:H4521),2)</f>
        <v>7.90</v>
      </c>
      <c r="J4521" s="32">
        <v/>
      </c>
      <c r="K4521" s="32">
        <f/>
        <v/>
      </c>
      <c r="L4521" s="32" t="s">
        <v/>
      </c>
      <c r="M4521" s="32" t="s">
        <v/>
      </c>
      <c r="N4521" s="32" t="s">
        <v/>
      </c>
      <!--$VAR_NUOVA_CELLA_PREZZI$-->
    </row>
    <row r="4522" spans="1:16" ht="10.5" customHeight="1" thickTop="1" thickBot="1">
      <c r="B4522" s="32" t="s">
        <v/>
      </c>
      <c r="C4522" s="23" t="s">
        <v/>
      </c>
      <c r="D4522" s="23" t="s">
        <v>25621</v>
      </c>
      <c r="E4522" s="32">
        <v>1.00</v>
      </c>
      <c r="F4522" s="33">
        <v>0.20</v>
      </c>
      <c r="G4522" s="34">
        <v/>
      </c>
      <c r="H4522" s="35">
        <v>39.500</v>
      </c>
      <c r="I4522" s="36">
        <f>ROUND(PRODUCT(E4522:H4522),2)</f>
        <v>7.90</v>
      </c>
      <c r="J4522" s="32">
        <v/>
      </c>
      <c r="K4522" s="32">
        <f/>
        <v/>
      </c>
      <c r="L4522" s="32" t="s">
        <v/>
      </c>
      <c r="M4522" s="32" t="s">
        <v/>
      </c>
      <c r="N4522" s="32" t="s">
        <v/>
      </c>
      <!--$VAR_NUOVA_CELLA_PREZZI$-->
    </row>
    <row r="4523" spans="1:16" ht="10.5" customHeight="1" thickTop="1" thickBot="1">
      <c r="B4523" s="32" t="s">
        <v/>
      </c>
      <c r="C4523" s="23" t="s">
        <v/>
      </c>
      <c r="D4523" s="23" t="s">
        <v>25628</v>
      </c>
      <c r="E4523" s="32">
        <v/>
      </c>
      <c r="F4523" s="33">
        <v/>
      </c>
      <c r="G4523" s="34">
        <v/>
      </c>
      <c r="H4523" s="35">
        <v>0</v>
      </c>
      <c r="I4523" s="36">
        <f>ROUND(PRODUCT(E4523:H4523),2)</f>
        <v>0.00</v>
      </c>
      <c r="J4523" s="32">
        <v/>
      </c>
      <c r="K4523" s="32">
        <f/>
        <v/>
      </c>
      <c r="L4523" s="32" t="s">
        <v/>
      </c>
      <c r="M4523" s="32" t="s">
        <v/>
      </c>
      <c r="N4523" s="32" t="s">
        <v/>
      </c>
      <!--$VAR_NUOVA_CELLA_PREZZI$-->
    </row>
    <row r="4524" spans="1:16" ht="10.5" customHeight="1" thickTop="1" thickBot="1">
      <c r="B4524" s="32" t="s">
        <v/>
      </c>
      <c r="C4524" s="23" t="s">
        <v/>
      </c>
      <c r="D4524" s="23" t="s">
        <v>25635</v>
      </c>
      <c r="E4524" s="32">
        <v/>
      </c>
      <c r="F4524" s="33">
        <v/>
      </c>
      <c r="G4524" s="34">
        <v/>
      </c>
      <c r="H4524" s="35">
        <v>0</v>
      </c>
      <c r="I4524" s="36">
        <f>ROUND(PRODUCT(E4524:H4524),2)</f>
        <v>0.00</v>
      </c>
      <c r="J4524" s="32">
        <v/>
      </c>
      <c r="K4524" s="32">
        <f/>
        <v/>
      </c>
      <c r="L4524" s="32" t="s">
        <v/>
      </c>
      <c r="M4524" s="32" t="s">
        <v/>
      </c>
      <c r="N4524" s="32" t="s">
        <v/>
      </c>
      <!--$VAR_NUOVA_CELLA_PREZZI$-->
    </row>
    <row r="4525" spans="1:16" ht="10.5" customHeight="1" thickTop="1" thickBot="1">
      <c r="B4525" s="32" t="s">
        <v/>
      </c>
      <c r="C4525" s="23" t="s">
        <v/>
      </c>
      <c r="D4525" s="23" t="s">
        <v>25642</v>
      </c>
      <c r="E4525" s="32">
        <v>1.00</v>
      </c>
      <c r="F4525" s="33">
        <v>1.50</v>
      </c>
      <c r="G4525" s="34">
        <v>2.200</v>
      </c>
      <c r="H4525" s="35">
        <v>39.500</v>
      </c>
      <c r="I4525" s="36">
        <f>ROUND(PRODUCT(E4525:H4525),2)</f>
        <v>130.35</v>
      </c>
      <c r="J4525" s="32">
        <v/>
      </c>
      <c r="K4525" s="32">
        <f/>
        <v/>
      </c>
      <c r="L4525" s="32" t="s">
        <v/>
      </c>
      <c r="M4525" s="32" t="s">
        <v/>
      </c>
      <c r="N4525" s="32" t="s">
        <v/>
      </c>
      <!--$VAR_NUOVA_CELLA_PREZZI$-->
    </row>
    <row r="4526" spans="1:16" ht="10.5" customHeight="1" thickTop="1" thickBot="1">
      <c r="B4526" s="32" t="s">
        <v/>
      </c>
      <c r="C4526" s="23" t="s">
        <v/>
      </c>
      <c r="D4526" s="23" t="s">
        <v>25649</v>
      </c>
      <c r="E4526" s="32">
        <v>1.00</v>
      </c>
      <c r="F4526" s="33">
        <v>1.50</v>
      </c>
      <c r="G4526" s="34">
        <v>2.200</v>
      </c>
      <c r="H4526" s="35">
        <v>39.500</v>
      </c>
      <c r="I4526" s="36">
        <f>ROUND(PRODUCT(E4526:H4526),2)</f>
        <v>130.35</v>
      </c>
      <c r="J4526" s="32">
        <v/>
      </c>
      <c r="K4526" s="32">
        <f/>
        <v/>
      </c>
      <c r="L4526" s="32" t="s">
        <v/>
      </c>
      <c r="M4526" s="32" t="s">
        <v/>
      </c>
      <c r="N4526" s="32" t="s">
        <v/>
      </c>
      <!--$VAR_NUOVA_CELLA_PREZZI$-->
    </row>
    <row r="4527" spans="1:16" ht="10.5" customHeight="1" thickTop="1" thickBot="1">
      <c r="B4527" s="32" t="s">
        <v/>
      </c>
      <c r="C4527" s="23" t="s">
        <v/>
      </c>
      <c r="D4527" s="23" t="s">
        <v>25656</v>
      </c>
      <c r="E4527" s="32">
        <v>2.00</v>
      </c>
      <c r="F4527" s="33">
        <v>1.50</v>
      </c>
      <c r="G4527" s="34">
        <v>2.200</v>
      </c>
      <c r="H4527" s="35">
        <v>39.500</v>
      </c>
      <c r="I4527" s="36">
        <f>ROUND(PRODUCT(E4527:H4527),2)</f>
        <v>260.70</v>
      </c>
      <c r="J4527" s="32">
        <v/>
      </c>
      <c r="K4527" s="32">
        <f/>
        <v/>
      </c>
      <c r="L4527" s="32" t="s">
        <v/>
      </c>
      <c r="M4527" s="32" t="s">
        <v/>
      </c>
      <c r="N4527" s="32" t="s">
        <v/>
      </c>
      <!--$VAR_NUOVA_CELLA_PREZZI$-->
    </row>
    <row r="4528" spans="1:16" ht="10.5" customHeight="1" thickTop="1" thickBot="1">
      <c r="B4528" s="32" t="s">
        <v/>
      </c>
      <c r="C4528" s="23" t="s">
        <v/>
      </c>
      <c r="D4528" s="23" t="s">
        <v>25663</v>
      </c>
      <c r="E4528" s="32">
        <v>1.00</v>
      </c>
      <c r="F4528" s="33">
        <v>1.50</v>
      </c>
      <c r="G4528" s="34">
        <v>2.200</v>
      </c>
      <c r="H4528" s="35">
        <v>39.500</v>
      </c>
      <c r="I4528" s="36">
        <f>ROUND(PRODUCT(E4528:H4528),2)</f>
        <v>130.35</v>
      </c>
      <c r="J4528" s="32">
        <v/>
      </c>
      <c r="K4528" s="32">
        <f/>
        <v/>
      </c>
      <c r="L4528" s="32" t="s">
        <v/>
      </c>
      <c r="M4528" s="32" t="s">
        <v/>
      </c>
      <c r="N4528" s="32" t="s">
        <v/>
      </c>
      <!--$VAR_NUOVA_CELLA_PREZZI$-->
    </row>
    <row r="4529" spans="1:16" ht="10.5" customHeight="1" thickTop="1" thickBot="1">
      <c r="B4529" s="32" t="s">
        <v/>
      </c>
      <c r="C4529" s="23" t="s">
        <v/>
      </c>
      <c r="D4529" s="23" t="s">
        <v>25670</v>
      </c>
      <c r="E4529" s="32">
        <v>1.00</v>
      </c>
      <c r="F4529" s="33">
        <v>1.50</v>
      </c>
      <c r="G4529" s="34">
        <v>2.200</v>
      </c>
      <c r="H4529" s="35">
        <v>39.500</v>
      </c>
      <c r="I4529" s="36">
        <f>ROUND(PRODUCT(E4529:H4529),2)</f>
        <v>130.35</v>
      </c>
      <c r="J4529" s="32">
        <v/>
      </c>
      <c r="K4529" s="32">
        <f/>
        <v/>
      </c>
      <c r="L4529" s="32" t="s">
        <v/>
      </c>
      <c r="M4529" s="32" t="s">
        <v/>
      </c>
      <c r="N4529" s="32" t="s">
        <v/>
      </c>
      <!--$VAR_NUOVA_CELLA_PREZZI$-->
    </row>
    <row r="4530" spans="1:16" ht="10.5" customHeight="1" thickTop="1" thickBot="1">
      <c r="B4530" s="32" t="s">
        <v/>
      </c>
      <c r="C4530" s="23" t="s">
        <v/>
      </c>
      <c r="D4530" s="23" t="s">
        <v>25677</v>
      </c>
      <c r="E4530" s="32">
        <v>3.00</v>
      </c>
      <c r="F4530" s="33">
        <v>1.50</v>
      </c>
      <c r="G4530" s="34">
        <v>2.200</v>
      </c>
      <c r="H4530" s="35">
        <v>39.500</v>
      </c>
      <c r="I4530" s="36">
        <f>ROUND(PRODUCT(E4530:H4530),2)</f>
        <v>391.05</v>
      </c>
      <c r="J4530" s="32">
        <v/>
      </c>
      <c r="K4530" s="32">
        <f/>
        <v/>
      </c>
      <c r="L4530" s="32" t="s">
        <v/>
      </c>
      <c r="M4530" s="32" t="s">
        <v/>
      </c>
      <c r="N4530" s="32" t="s">
        <v/>
      </c>
      <!--$VAR_NUOVA_CELLA_PREZZI$-->
    </row>
    <row r="4531" spans="1:16" ht="10.5" customHeight="1" thickTop="1" thickBot="1">
      <c r="B4531" s="32" t="s">
        <v/>
      </c>
      <c r="C4531" s="23" t="s">
        <v/>
      </c>
      <c r="D4531" s="23" t="s">
        <v>25684</v>
      </c>
      <c r="E4531" s="32">
        <v>2.00</v>
      </c>
      <c r="F4531" s="33">
        <v>1.50</v>
      </c>
      <c r="G4531" s="34">
        <v>2.200</v>
      </c>
      <c r="H4531" s="35">
        <v>39.500</v>
      </c>
      <c r="I4531" s="36">
        <f>ROUND(PRODUCT(E4531:H4531),2)</f>
        <v>260.70</v>
      </c>
      <c r="J4531" s="32">
        <v/>
      </c>
      <c r="K4531" s="32">
        <f/>
        <v/>
      </c>
      <c r="L4531" s="32" t="s">
        <v/>
      </c>
      <c r="M4531" s="32" t="s">
        <v/>
      </c>
      <c r="N4531" s="32" t="s">
        <v/>
      </c>
      <!--$VAR_NUOVA_CELLA_PREZZI$-->
    </row>
    <row r="4532" spans="1:16" ht="10.5" customHeight="1" thickTop="1" thickBot="1">
      <c r="B4532" s="32" t="s">
        <v/>
      </c>
      <c r="C4532" s="23" t="s">
        <v/>
      </c>
      <c r="D4532" s="23" t="s">
        <v>25691</v>
      </c>
      <c r="E4532" s="32">
        <v>1.00</v>
      </c>
      <c r="F4532" s="33">
        <v>1.50</v>
      </c>
      <c r="G4532" s="34">
        <v>2.200</v>
      </c>
      <c r="H4532" s="35">
        <v>39.500</v>
      </c>
      <c r="I4532" s="36">
        <f>ROUND(PRODUCT(E4532:H4532),2)</f>
        <v>130.35</v>
      </c>
      <c r="J4532" s="32">
        <v/>
      </c>
      <c r="K4532" s="32">
        <f/>
        <v/>
      </c>
      <c r="L4532" s="32" t="s">
        <v/>
      </c>
      <c r="M4532" s="32" t="s">
        <v/>
      </c>
      <c r="N4532" s="32" t="s">
        <v/>
      </c>
      <!--$VAR_NUOVA_CELLA_PREZZI$-->
    </row>
    <row r="4533" spans="1:16" ht="10.5" customHeight="1" thickTop="1" thickBot="1">
      <c r="B4533" s="32" t="s">
        <v/>
      </c>
      <c r="C4533" s="23" t="s">
        <v/>
      </c>
      <c r="D4533" s="23" t="s">
        <v>25698</v>
      </c>
      <c r="E4533" s="32">
        <v>1.00</v>
      </c>
      <c r="F4533" s="33">
        <v>1.50</v>
      </c>
      <c r="G4533" s="34">
        <v>2.200</v>
      </c>
      <c r="H4533" s="35">
        <v>39.500</v>
      </c>
      <c r="I4533" s="36">
        <f>ROUND(PRODUCT(E4533:H4533),2)</f>
        <v>130.35</v>
      </c>
      <c r="J4533" s="32">
        <v/>
      </c>
      <c r="K4533" s="32">
        <f/>
        <v/>
      </c>
      <c r="L4533" s="32" t="s">
        <v/>
      </c>
      <c r="M4533" s="32" t="s">
        <v/>
      </c>
      <c r="N4533" s="32" t="s">
        <v/>
      </c>
      <!--$VAR_NUOVA_CELLA_PREZZI$-->
    </row>
    <row r="4534" spans="1:16" ht="10.5" customHeight="1" thickTop="1" thickBot="1">
      <c r="B4534" s="32" t="s">
        <v/>
      </c>
      <c r="C4534" s="23" t="s">
        <v/>
      </c>
      <c r="D4534" s="23" t="s">
        <v>25705</v>
      </c>
      <c r="E4534" s="32">
        <v>2.00</v>
      </c>
      <c r="F4534" s="33">
        <v>1.50</v>
      </c>
      <c r="G4534" s="34">
        <v>2.200</v>
      </c>
      <c r="H4534" s="35">
        <v>39.500</v>
      </c>
      <c r="I4534" s="36">
        <f>ROUND(PRODUCT(E4534:H4534),2)</f>
        <v>260.70</v>
      </c>
      <c r="J4534" s="32">
        <v/>
      </c>
      <c r="K4534" s="32">
        <f/>
        <v/>
      </c>
      <c r="L4534" s="32" t="s">
        <v/>
      </c>
      <c r="M4534" s="32" t="s">
        <v/>
      </c>
      <c r="N4534" s="32" t="s">
        <v/>
      </c>
      <!--$VAR_NUOVA_CELLA_PREZZI$-->
    </row>
    <row r="4535" spans="1:16" ht="10.5" customHeight="1" thickTop="1" thickBot="1">
      <c r="B4535" s="32" t="s">
        <v/>
      </c>
      <c r="C4535" s="23" t="s">
        <v/>
      </c>
      <c r="D4535" s="23" t="s">
        <v>25712</v>
      </c>
      <c r="E4535" s="32">
        <v>1.00</v>
      </c>
      <c r="F4535" s="33">
        <v>1.50</v>
      </c>
      <c r="G4535" s="34">
        <v>2.200</v>
      </c>
      <c r="H4535" s="35">
        <v>39.500</v>
      </c>
      <c r="I4535" s="36">
        <f>ROUND(PRODUCT(E4535:H4535),2)</f>
        <v>130.35</v>
      </c>
      <c r="J4535" s="32">
        <v/>
      </c>
      <c r="K4535" s="32">
        <f/>
        <v/>
      </c>
      <c r="L4535" s="32" t="s">
        <v/>
      </c>
      <c r="M4535" s="32" t="s">
        <v/>
      </c>
      <c r="N4535" s="32" t="s">
        <v/>
      </c>
      <!--$VAR_NUOVA_CELLA_PREZZI$-->
    </row>
    <row r="4536" spans="1:16" ht="10.5" customHeight="1" thickTop="1" thickBot="1">
      <c r="B4536" s="32" t="s">
        <v/>
      </c>
      <c r="C4536" s="23" t="s">
        <v/>
      </c>
      <c r="D4536" s="23" t="s">
        <v>25719</v>
      </c>
      <c r="E4536" s="32">
        <v>1.00</v>
      </c>
      <c r="F4536" s="33">
        <v>1.50</v>
      </c>
      <c r="G4536" s="34">
        <v>2.200</v>
      </c>
      <c r="H4536" s="35">
        <v>39.500</v>
      </c>
      <c r="I4536" s="36">
        <f>ROUND(PRODUCT(E4536:H4536),2)</f>
        <v>130.35</v>
      </c>
      <c r="J4536" s="32">
        <v/>
      </c>
      <c r="K4536" s="32">
        <f/>
        <v/>
      </c>
      <c r="L4536" s="32" t="s">
        <v/>
      </c>
      <c r="M4536" s="32" t="s">
        <v/>
      </c>
      <c r="N4536" s="32" t="s">
        <v/>
      </c>
      <!--$VAR_NUOVA_CELLA_PREZZI$-->
    </row>
    <row r="4537" spans="1:16" ht="10.5" customHeight="1" thickTop="1" thickBot="1">
      <c r="B4537" s="32" t="s">
        <v/>
      </c>
      <c r="C4537" s="23" t="s">
        <v/>
      </c>
      <c r="D4537" s="23" t="s">
        <v>25726</v>
      </c>
      <c r="E4537" s="32">
        <v/>
      </c>
      <c r="F4537" s="33">
        <v/>
      </c>
      <c r="G4537" s="34">
        <v/>
      </c>
      <c r="H4537" s="35">
        <v>0</v>
      </c>
      <c r="I4537" s="36">
        <f>ROUND(PRODUCT(E4537:H4537),2)</f>
        <v>0.00</v>
      </c>
      <c r="J4537" s="32">
        <v/>
      </c>
      <c r="K4537" s="32">
        <f/>
        <v/>
      </c>
      <c r="L4537" s="32" t="s">
        <v/>
      </c>
      <c r="M4537" s="32" t="s">
        <v/>
      </c>
      <c r="N4537" s="32" t="s">
        <v/>
      </c>
      <!--$VAR_NUOVA_CELLA_PREZZI$-->
    </row>
    <row r="4538" spans="1:16" ht="10.5" customHeight="1" thickTop="1" thickBot="1">
      <c r="B4538" s="32" t="s">
        <v/>
      </c>
      <c r="C4538" s="23" t="s">
        <v/>
      </c>
      <c r="D4538" s="23" t="s">
        <v>25733</v>
      </c>
      <c r="E4538" s="32">
        <v>1.00</v>
      </c>
      <c r="F4538" s="33">
        <v>1.50</v>
      </c>
      <c r="G4538" s="34">
        <v>2.200</v>
      </c>
      <c r="H4538" s="35">
        <v>39.500</v>
      </c>
      <c r="I4538" s="36">
        <f>ROUND(PRODUCT(E4538:H4538),2)</f>
        <v>130.35</v>
      </c>
      <c r="J4538" s="32">
        <v/>
      </c>
      <c r="K4538" s="32">
        <f/>
        <v/>
      </c>
      <c r="L4538" s="32" t="s">
        <v/>
      </c>
      <c r="M4538" s="32" t="s">
        <v/>
      </c>
      <c r="N4538" s="32" t="s">
        <v/>
      </c>
      <!--$VAR_NUOVA_CELLA_PREZZI$-->
    </row>
    <row r="4539" spans="1:16" ht="10.5" customHeight="1" thickTop="1" thickBot="1">
      <c r="B4539" s="32" t="s">
        <v/>
      </c>
      <c r="C4539" s="23" t="s">
        <v/>
      </c>
      <c r="D4539" s="23" t="s">
        <v>25740</v>
      </c>
      <c r="E4539" s="32">
        <v>1.00</v>
      </c>
      <c r="F4539" s="33">
        <v>1.50</v>
      </c>
      <c r="G4539" s="34">
        <v>2.200</v>
      </c>
      <c r="H4539" s="35">
        <v>39.500</v>
      </c>
      <c r="I4539" s="36">
        <f>ROUND(PRODUCT(E4539:H4539),2)</f>
        <v>130.35</v>
      </c>
      <c r="J4539" s="32">
        <v/>
      </c>
      <c r="K4539" s="32">
        <f/>
        <v/>
      </c>
      <c r="L4539" s="32" t="s">
        <v/>
      </c>
      <c r="M4539" s="32" t="s">
        <v/>
      </c>
      <c r="N4539" s="32" t="s">
        <v/>
      </c>
      <!--$VAR_NUOVA_CELLA_PREZZI$-->
    </row>
    <row r="4540" spans="1:16" ht="10.5" customHeight="1" thickTop="1" thickBot="1">
      <c r="B4540" s="32" t="s">
        <v/>
      </c>
      <c r="C4540" s="23" t="s">
        <v/>
      </c>
      <c r="D4540" s="23" t="s">
        <v>25747</v>
      </c>
      <c r="E4540" s="32">
        <v>1.00</v>
      </c>
      <c r="F4540" s="33">
        <v>1.50</v>
      </c>
      <c r="G4540" s="34">
        <v>2.200</v>
      </c>
      <c r="H4540" s="35">
        <v>39.500</v>
      </c>
      <c r="I4540" s="36">
        <f>ROUND(PRODUCT(E4540:H4540),2)</f>
        <v>130.35</v>
      </c>
      <c r="J4540" s="32">
        <v/>
      </c>
      <c r="K4540" s="32">
        <f/>
        <v/>
      </c>
      <c r="L4540" s="32" t="s">
        <v/>
      </c>
      <c r="M4540" s="32" t="s">
        <v/>
      </c>
      <c r="N4540" s="32" t="s">
        <v/>
      </c>
      <!--$VAR_NUOVA_CELLA_PREZZI$-->
    </row>
    <row r="4541" spans="1:16" ht="10.5" customHeight="1" thickTop="1" thickBot="1">
      <c r="B4541" s="32" t="s">
        <v/>
      </c>
      <c r="C4541" s="23" t="s">
        <v/>
      </c>
      <c r="D4541" s="23" t="s">
        <v>25754</v>
      </c>
      <c r="E4541" s="32">
        <v>1.00</v>
      </c>
      <c r="F4541" s="33">
        <v>1.50</v>
      </c>
      <c r="G4541" s="34">
        <v>2.200</v>
      </c>
      <c r="H4541" s="35">
        <v>39.500</v>
      </c>
      <c r="I4541" s="36">
        <f>ROUND(PRODUCT(E4541:H4541),2)</f>
        <v>130.35</v>
      </c>
      <c r="J4541" s="32">
        <v/>
      </c>
      <c r="K4541" s="32">
        <f/>
        <v/>
      </c>
      <c r="L4541" s="32" t="s">
        <v/>
      </c>
      <c r="M4541" s="32" t="s">
        <v/>
      </c>
      <c r="N4541" s="32" t="s">
        <v/>
      </c>
      <!--$VAR_NUOVA_CELLA_PREZZI$-->
    </row>
    <row r="4542" spans="1:16" ht="10.5" customHeight="1" thickTop="1" thickBot="1">
      <c r="B4542" s="32" t="s">
        <v/>
      </c>
      <c r="C4542" s="23" t="s">
        <v/>
      </c>
      <c r="D4542" s="23" t="s">
        <v>25761</v>
      </c>
      <c r="E4542" s="32">
        <v>2.00</v>
      </c>
      <c r="F4542" s="33">
        <v>1.50</v>
      </c>
      <c r="G4542" s="34">
        <v>2.200</v>
      </c>
      <c r="H4542" s="35">
        <v>39.500</v>
      </c>
      <c r="I4542" s="36">
        <f>ROUND(PRODUCT(E4542:H4542),2)</f>
        <v>260.70</v>
      </c>
      <c r="J4542" s="32">
        <v/>
      </c>
      <c r="K4542" s="32">
        <f/>
        <v/>
      </c>
      <c r="L4542" s="32" t="s">
        <v/>
      </c>
      <c r="M4542" s="32" t="s">
        <v/>
      </c>
      <c r="N4542" s="32" t="s">
        <v/>
      </c>
      <!--$VAR_NUOVA_CELLA_PREZZI$-->
    </row>
    <row r="4543" spans="1:16" ht="10.5" customHeight="1" thickTop="1" thickBot="1">
      <c r="B4543" s="32" t="s">
        <v/>
      </c>
      <c r="C4543" s="23" t="s">
        <v/>
      </c>
      <c r="D4543" s="23" t="s">
        <v>25768</v>
      </c>
      <c r="E4543" s="32">
        <v>1.00</v>
      </c>
      <c r="F4543" s="33">
        <v>1.50</v>
      </c>
      <c r="G4543" s="34">
        <v>2.200</v>
      </c>
      <c r="H4543" s="35">
        <v>39.500</v>
      </c>
      <c r="I4543" s="36">
        <f>ROUND(PRODUCT(E4543:H4543),2)</f>
        <v>130.35</v>
      </c>
      <c r="J4543" s="32">
        <v/>
      </c>
      <c r="K4543" s="32">
        <f/>
        <v/>
      </c>
      <c r="L4543" s="32" t="s">
        <v/>
      </c>
      <c r="M4543" s="32" t="s">
        <v/>
      </c>
      <c r="N4543" s="32" t="s">
        <v/>
      </c>
      <!--$VAR_NUOVA_CELLA_PREZZI$-->
    </row>
    <row r="4544" spans="1:16" ht="10.5" customHeight="1" thickTop="1" thickBot="1">
      <c r="B4544" s="32" t="s">
        <v/>
      </c>
      <c r="C4544" s="23" t="s">
        <v/>
      </c>
      <c r="D4544" s="23" t="s">
        <v>25775</v>
      </c>
      <c r="E4544" s="32">
        <v>1.00</v>
      </c>
      <c r="F4544" s="33">
        <v>1.50</v>
      </c>
      <c r="G4544" s="34">
        <v>2.200</v>
      </c>
      <c r="H4544" s="35">
        <v>39.500</v>
      </c>
      <c r="I4544" s="36">
        <f>ROUND(PRODUCT(E4544:H4544),2)</f>
        <v>130.35</v>
      </c>
      <c r="J4544" s="32">
        <v/>
      </c>
      <c r="K4544" s="32">
        <f/>
        <v/>
      </c>
      <c r="L4544" s="32" t="s">
        <v/>
      </c>
      <c r="M4544" s="32" t="s">
        <v/>
      </c>
      <c r="N4544" s="32" t="s">
        <v/>
      </c>
      <!--$VAR_NUOVA_CELLA_PREZZI$-->
    </row>
    <row r="4545" spans="1:16" ht="10.5" customHeight="1" thickTop="1" thickBot="1">
      <c r="B4545" s="32" t="s">
        <v/>
      </c>
      <c r="C4545" s="23" t="s">
        <v/>
      </c>
      <c r="D4545" s="23" t="s">
        <v>25782</v>
      </c>
      <c r="E4545" s="32">
        <v>1.00</v>
      </c>
      <c r="F4545" s="33">
        <v>1.50</v>
      </c>
      <c r="G4545" s="34">
        <v>2.200</v>
      </c>
      <c r="H4545" s="35">
        <v>39.500</v>
      </c>
      <c r="I4545" s="36">
        <f>ROUND(PRODUCT(E4545:H4545),2)</f>
        <v>130.35</v>
      </c>
      <c r="J4545" s="32">
        <v/>
      </c>
      <c r="K4545" s="32">
        <f/>
        <v/>
      </c>
      <c r="L4545" s="32" t="s">
        <v/>
      </c>
      <c r="M4545" s="32" t="s">
        <v/>
      </c>
      <c r="N4545" s="32" t="s">
        <v/>
      </c>
      <!--$VAR_NUOVA_CELLA_PREZZI$-->
    </row>
    <row r="4546" spans="1:16" ht="10.5" customHeight="1" thickTop="1" thickBot="1">
      <c r="B4546" s="32" t="s">
        <v/>
      </c>
      <c r="C4546" s="23" t="s">
        <v/>
      </c>
      <c r="D4546" s="23" t="s">
        <v>25789</v>
      </c>
      <c r="E4546" s="32">
        <v>2.00</v>
      </c>
      <c r="F4546" s="33">
        <v>1.50</v>
      </c>
      <c r="G4546" s="34">
        <v>2.200</v>
      </c>
      <c r="H4546" s="35">
        <v>39.500</v>
      </c>
      <c r="I4546" s="36">
        <f>ROUND(PRODUCT(E4546:H4546),2)</f>
        <v>260.70</v>
      </c>
      <c r="J4546" s="32">
        <v/>
      </c>
      <c r="K4546" s="32">
        <f/>
        <v/>
      </c>
      <c r="L4546" s="32" t="s">
        <v/>
      </c>
      <c r="M4546" s="32" t="s">
        <v/>
      </c>
      <c r="N4546" s="32" t="s">
        <v/>
      </c>
      <!--$VAR_NUOVA_CELLA_PREZZI$-->
    </row>
    <row r="4547" spans="1:16" ht="10.5" customHeight="1" thickTop="1" thickBot="1">
      <c r="B4547" s="32" t="s">
        <v/>
      </c>
      <c r="C4547" s="23" t="s">
        <v/>
      </c>
      <c r="D4547" s="23" t="s">
        <v>25796</v>
      </c>
      <c r="E4547" s="32">
        <v>1.00</v>
      </c>
      <c r="F4547" s="33">
        <v>1.50</v>
      </c>
      <c r="G4547" s="34">
        <v>2.200</v>
      </c>
      <c r="H4547" s="35">
        <v>39.500</v>
      </c>
      <c r="I4547" s="36">
        <f>ROUND(PRODUCT(E4547:H4547),2)</f>
        <v>130.35</v>
      </c>
      <c r="J4547" s="32">
        <v/>
      </c>
      <c r="K4547" s="32">
        <f/>
        <v/>
      </c>
      <c r="L4547" s="32" t="s">
        <v/>
      </c>
      <c r="M4547" s="32" t="s">
        <v/>
      </c>
      <c r="N4547" s="32" t="s">
        <v/>
      </c>
      <!--$VAR_NUOVA_CELLA_PREZZI$-->
    </row>
    <row r="4548" spans="1:16" ht="10.5" customHeight="1" thickTop="1" thickBot="1">
      <c r="B4548" s="32" t="s">
        <v/>
      </c>
      <c r="C4548" s="23" t="s">
        <v/>
      </c>
      <c r="D4548" s="32" t="s">
        <v/>
      </c>
      <c r="E4548" s="32">
        <v/>
      </c>
      <c r="F4548" s="33">
        <v/>
      </c>
      <c r="G4548" s="34">
        <v/>
      </c>
      <c r="H4548" s="35">
        <v/>
      </c>
      <c r="I4548" s="36">
        <f/>
        <v/>
      </c>
      <c r="J4548" s="32">
        <v/>
      </c>
      <c r="K4548" s="32">
        <f/>
        <v/>
      </c>
      <c r="L4548" s="32" t="s">
        <v/>
      </c>
      <c r="M4548" s="32" t="s">
        <v/>
      </c>
      <c r="N4548" s="32" t="s">
        <v>25803</v>
      </c>
      <!--$VAR_NUOVA_CELLA_PREZZI$-->
    </row>
    <row r="4549" spans="1:16" ht="10.5" customHeight="1" thickTop="1" thickBot="1">
      <c r="B4549" s="32" t="s">
        <v/>
      </c>
      <c r="C4549" s="23" t="s">
        <v/>
      </c>
      <c r="D4549" s="32" t="s">
        <v>25804</v>
      </c>
      <c r="E4549" s="32">
        <v/>
      </c>
      <c r="F4549" s="33">
        <v/>
      </c>
      <c r="G4549" s="34">
        <v/>
      </c>
      <c r="H4549" s="35">
        <v/>
      </c>
      <c r="I4549" s="36">
        <f>ROUND(SUM(I4513:I4548),2)</f>
        <v>3835.45</v>
      </c>
      <c r="J4549" s="32">
        <v>6.46</v>
      </c>
      <c r="K4549" s="32">
        <f>ROUND(PRODUCT(I4549:J4549),2)</f>
        <v>24777.01</v>
      </c>
      <c r="L4549" s="32" t="s">
        <v/>
      </c>
      <c r="M4549" s="32" t="s">
        <v/>
      </c>
      <c r="N4549" s="32" t="s">
        <v/>
      </c>
      <!--$VAR_NUOVA_CELLA_PREZZI$-->
    </row>
    <row r="4550" spans="1:16" ht="10.5" customHeight="1" thickTop="1" thickBot="1">
      <c r="B4550" s="32" t="s">
        <v/>
      </c>
      <c r="C4550" s="23" t="s">
        <v/>
      </c>
      <c r="D4550" s="32" t="s">
        <v>25810</v>
      </c>
      <c r="E4550" s="32">
        <v/>
      </c>
      <c r="F4550" s="33">
        <v/>
      </c>
      <c r="G4550" s="34">
        <v/>
      </c>
      <c r="H4550" s="35">
        <v/>
      </c>
      <c r="I4550" s="36">
        <f/>
        <v/>
      </c>
      <c r="J4550" s="32">
        <v/>
      </c>
      <c r="K4550" s="32">
        <f/>
        <v/>
      </c>
      <c r="L4550" s="32" t="s">
        <v/>
      </c>
      <c r="M4550" s="32" t="s">
        <v/>
      </c>
      <c r="N4550" s="32" t="s">
        <v/>
      </c>
      <!--$VAR_NUOVA_CELLA_PREZZI$-->
    </row>
    <row r="4551" spans="1:16" ht="46" customHeight="1" thickTop="1" thickBot="1">
      <c r="B4551" s="32" t="s">
        <v>25811</v>
      </c>
      <c r="C4551" s="23" t="s">
        <v>25812</v>
      </c>
      <c r="D4551" s="62" t="s">
        <v>25813</v>
      </c>
      <c r="E4551" s="32">
        <v/>
      </c>
      <c r="F4551" s="33">
        <v/>
      </c>
      <c r="G4551" s="34">
        <v/>
      </c>
      <c r="H4551" s="35">
        <v/>
      </c>
      <c r="I4551" s="36">
        <f/>
        <v/>
      </c>
      <c r="J4551" s="32">
        <v/>
      </c>
      <c r="K4551" s="32">
        <f/>
        <v/>
      </c>
      <c r="L4551" s="32" t="s">
        <v/>
      </c>
      <c r="M4551" s="32" t="s">
        <v/>
      </c>
      <c r="N4551" s="32" t="s">
        <v/>
      </c>
      <!--$VAR_NUOVA_CELLA_PREZZI$-->
    </row>
    <row r="4552" spans="1:16" ht="10.5" customHeight="1" thickTop="1" thickBot="1">
      <c r="B4552" s="32" t="s">
        <v/>
      </c>
      <c r="C4552" s="23" t="s">
        <v/>
      </c>
      <c r="D4552" s="23" t="s">
        <v>25814</v>
      </c>
      <c r="E4552" s="32">
        <v/>
      </c>
      <c r="F4552" s="33">
        <v/>
      </c>
      <c r="G4552" s="34">
        <v/>
      </c>
      <c r="H4552" s="35">
        <v/>
      </c>
      <c r="I4552" s="36">
        <f/>
        <v/>
      </c>
      <c r="J4552" s="32">
        <v/>
      </c>
      <c r="K4552" s="32">
        <f/>
        <v/>
      </c>
      <c r="L4552" s="32" t="s">
        <v/>
      </c>
      <c r="M4552" s="32" t="s">
        <v/>
      </c>
      <c r="N4552" s="32" t="s">
        <v/>
      </c>
      <!--$VAR_NUOVA_CELLA_PREZZI$-->
    </row>
    <row r="4553" spans="1:16" ht="10.5" customHeight="1" thickTop="1" thickBot="1">
      <c r="B4553" s="32" t="s">
        <v/>
      </c>
      <c r="C4553" s="23" t="s">
        <v/>
      </c>
      <c r="D4553" s="23" t="s">
        <v>25815</v>
      </c>
      <c r="E4553" s="32">
        <v>2.00</v>
      </c>
      <c r="F4553" s="33">
        <v/>
      </c>
      <c r="G4553" s="34">
        <v/>
      </c>
      <c r="H4553" s="35">
        <v>0.025</v>
      </c>
      <c r="I4553" s="36">
        <f>ROUND(PRODUCT(E4553:H4553,3835.45),2)</f>
        <v>191.77</v>
      </c>
      <c r="J4553" s="32">
        <v/>
      </c>
      <c r="K4553" s="32">
        <f/>
        <v/>
      </c>
      <c r="L4553" s="32" t="s">
        <v/>
      </c>
      <c r="M4553" s="32" t="s">
        <v/>
      </c>
      <c r="N4553" s="32" t="s">
        <v/>
      </c>
      <!--$VAR_NUOVA_CELLA_PREZZI$-->
    </row>
    <row r="4554" spans="1:16" ht="10.5" customHeight="1" thickTop="1" thickBot="1">
      <c r="B4554" s="32" t="s">
        <v/>
      </c>
      <c r="C4554" s="23" t="s">
        <v/>
      </c>
      <c r="D4554" s="32" t="s">
        <v/>
      </c>
      <c r="E4554" s="32">
        <v/>
      </c>
      <c r="F4554" s="33">
        <v/>
      </c>
      <c r="G4554" s="34">
        <v/>
      </c>
      <c r="H4554" s="35">
        <v/>
      </c>
      <c r="I4554" s="36">
        <f/>
        <v/>
      </c>
      <c r="J4554" s="32">
        <v/>
      </c>
      <c r="K4554" s="32">
        <f/>
        <v/>
      </c>
      <c r="L4554" s="32" t="s">
        <v/>
      </c>
      <c r="M4554" s="32" t="s">
        <v/>
      </c>
      <c r="N4554" s="32" t="s">
        <v>25822</v>
      </c>
      <!--$VAR_NUOVA_CELLA_PREZZI$-->
    </row>
    <row r="4555" spans="1:16" ht="10.5" customHeight="1" thickTop="1" thickBot="1">
      <c r="B4555" s="32" t="s">
        <v/>
      </c>
      <c r="C4555" s="23" t="s">
        <v/>
      </c>
      <c r="D4555" s="32" t="s">
        <v>25823</v>
      </c>
      <c r="E4555" s="32">
        <v/>
      </c>
      <c r="F4555" s="33">
        <v/>
      </c>
      <c r="G4555" s="34">
        <v/>
      </c>
      <c r="H4555" s="35">
        <v/>
      </c>
      <c r="I4555" s="36">
        <f>ROUND(SUM(I4552:I4554),2)</f>
        <v>191.77</v>
      </c>
      <c r="J4555" s="32">
        <v>12.03</v>
      </c>
      <c r="K4555" s="32">
        <f>ROUND(PRODUCT(I4555:J4555),2)</f>
        <v>2306.99</v>
      </c>
      <c r="L4555" s="32" t="s">
        <v/>
      </c>
      <c r="M4555" s="32" t="s">
        <v/>
      </c>
      <c r="N4555" s="32" t="s">
        <v/>
      </c>
      <!--$VAR_NUOVA_CELLA_PREZZI$-->
    </row>
    <row r="4556" spans="1:16" ht="10.5" customHeight="1" thickTop="1" thickBot="1">
      <c r="B4556" s="32" t="s">
        <v/>
      </c>
      <c r="C4556" s="23" t="s">
        <v/>
      </c>
      <c r="D4556" s="32" t="s">
        <v>25829</v>
      </c>
      <c r="E4556" s="32">
        <v/>
      </c>
      <c r="F4556" s="33">
        <v/>
      </c>
      <c r="G4556" s="34">
        <v/>
      </c>
      <c r="H4556" s="35">
        <v/>
      </c>
      <c r="I4556" s="36">
        <f/>
        <v/>
      </c>
      <c r="J4556" s="32">
        <v/>
      </c>
      <c r="K4556" s="32">
        <f/>
        <v/>
      </c>
      <c r="L4556" s="32" t="s">
        <v/>
      </c>
      <c r="M4556" s="32" t="s">
        <v/>
      </c>
      <c r="N4556" s="32" t="s">
        <v/>
      </c>
      <!--$VAR_NUOVA_CELLA_PREZZI$-->
    </row>
    <row r="4557" spans="1:16" ht="59.1666666666667" customHeight="1" thickTop="1" thickBot="1">
      <c r="B4557" s="32" t="s">
        <v>25830</v>
      </c>
      <c r="C4557" s="23" t="s">
        <v>25831</v>
      </c>
      <c r="D4557" s="62" t="s">
        <v>25832</v>
      </c>
      <c r="E4557" s="32">
        <v/>
      </c>
      <c r="F4557" s="33">
        <v/>
      </c>
      <c r="G4557" s="34">
        <v/>
      </c>
      <c r="H4557" s="35">
        <v/>
      </c>
      <c r="I4557" s="36">
        <f/>
        <v/>
      </c>
      <c r="J4557" s="32">
        <v/>
      </c>
      <c r="K4557" s="32">
        <f/>
        <v/>
      </c>
      <c r="L4557" s="32" t="s">
        <v/>
      </c>
      <c r="M4557" s="32" t="s">
        <v/>
      </c>
      <c r="N4557" s="32" t="s">
        <v/>
      </c>
      <!--$VAR_NUOVA_CELLA_PREZZI$-->
    </row>
    <row r="4558" spans="1:16" ht="10.5" customHeight="1" thickTop="1" thickBot="1">
      <c r="B4558" s="32" t="s">
        <v/>
      </c>
      <c r="C4558" s="23" t="s">
        <v/>
      </c>
      <c r="D4558" s="23" t="s">
        <v>25833</v>
      </c>
      <c r="E4558" s="32">
        <v/>
      </c>
      <c r="F4558" s="33">
        <v/>
      </c>
      <c r="G4558" s="34">
        <v/>
      </c>
      <c r="H4558" s="35">
        <v/>
      </c>
      <c r="I4558" s="36">
        <f/>
        <v/>
      </c>
      <c r="J4558" s="32">
        <v/>
      </c>
      <c r="K4558" s="32">
        <f/>
        <v/>
      </c>
      <c r="L4558" s="32" t="s">
        <v/>
      </c>
      <c r="M4558" s="32" t="s">
        <v/>
      </c>
      <c r="N4558" s="32" t="s">
        <v/>
      </c>
      <!--$VAR_NUOVA_CELLA_PREZZI$-->
    </row>
    <row r="4559" spans="1:16" ht="10.5" customHeight="1" thickTop="1" thickBot="1">
      <c r="B4559" s="32" t="s">
        <v/>
      </c>
      <c r="C4559" s="23" t="s">
        <v/>
      </c>
      <c r="D4559" s="23" t="s">
        <v>25834</v>
      </c>
      <c r="E4559" s="32">
        <v>2.00</v>
      </c>
      <c r="F4559" s="33">
        <v/>
      </c>
      <c r="G4559" s="34">
        <v/>
      </c>
      <c r="H4559" s="35">
        <v/>
      </c>
      <c r="I4559" s="36">
        <f>ROUND(PRODUCT(E4559:H4559),2)</f>
        <v>2.00</v>
      </c>
      <c r="J4559" s="32">
        <v/>
      </c>
      <c r="K4559" s="32">
        <f/>
        <v/>
      </c>
      <c r="L4559" s="32" t="s">
        <v/>
      </c>
      <c r="M4559" s="32" t="s">
        <v/>
      </c>
      <c r="N4559" s="32" t="s">
        <v/>
      </c>
      <!--$VAR_NUOVA_CELLA_PREZZI$-->
    </row>
    <row r="4560" spans="1:16" ht="10.5" customHeight="1" thickTop="1" thickBot="1">
      <c r="B4560" s="32" t="s">
        <v/>
      </c>
      <c r="C4560" s="23" t="s">
        <v/>
      </c>
      <c r="D4560" s="32" t="s">
        <v/>
      </c>
      <c r="E4560" s="32">
        <v/>
      </c>
      <c r="F4560" s="33">
        <v/>
      </c>
      <c r="G4560" s="34">
        <v/>
      </c>
      <c r="H4560" s="35">
        <v/>
      </c>
      <c r="I4560" s="36">
        <f/>
        <v/>
      </c>
      <c r="J4560" s="32">
        <v/>
      </c>
      <c r="K4560" s="32">
        <f/>
        <v/>
      </c>
      <c r="L4560" s="32" t="s">
        <v/>
      </c>
      <c r="M4560" s="32" t="s">
        <v/>
      </c>
      <c r="N4560" s="32" t="s">
        <v>25841</v>
      </c>
      <!--$VAR_NUOVA_CELLA_PREZZI$-->
    </row>
    <row r="4561" spans="1:16" ht="10.5" customHeight="1" thickTop="1" thickBot="1">
      <c r="B4561" s="32" t="s">
        <v/>
      </c>
      <c r="C4561" s="23" t="s">
        <v/>
      </c>
      <c r="D4561" s="32" t="s">
        <v>25842</v>
      </c>
      <c r="E4561" s="32">
        <v/>
      </c>
      <c r="F4561" s="33">
        <v/>
      </c>
      <c r="G4561" s="34">
        <v/>
      </c>
      <c r="H4561" s="35">
        <v/>
      </c>
      <c r="I4561" s="36">
        <f>ROUND(SUM(I4558:I4560),2)</f>
        <v>2.00</v>
      </c>
      <c r="J4561" s="32">
        <v>17.15</v>
      </c>
      <c r="K4561" s="32">
        <f>ROUND(PRODUCT(I4561:J4561),2)</f>
        <v>34.30</v>
      </c>
      <c r="L4561" s="32" t="s">
        <v/>
      </c>
      <c r="M4561" s="32" t="s">
        <v/>
      </c>
      <c r="N4561" s="32" t="s">
        <v/>
      </c>
      <!--$VAR_NUOVA_CELLA_PREZZI$-->
    </row>
    <row r="4562" spans="1:16" ht="10.5" customHeight="1" thickTop="1" thickBot="1">
      <c r="B4562" s="32" t="s">
        <v/>
      </c>
      <c r="C4562" s="23" t="s">
        <v/>
      </c>
      <c r="D4562" s="32" t="s">
        <v>25848</v>
      </c>
      <c r="E4562" s="32">
        <v/>
      </c>
      <c r="F4562" s="33">
        <v/>
      </c>
      <c r="G4562" s="34">
        <v/>
      </c>
      <c r="H4562" s="35">
        <v/>
      </c>
      <c r="I4562" s="36">
        <f/>
        <v/>
      </c>
      <c r="J4562" s="32">
        <v/>
      </c>
      <c r="K4562" s="32">
        <f/>
        <v/>
      </c>
      <c r="L4562" s="32" t="s">
        <v/>
      </c>
      <c r="M4562" s="32" t="s">
        <v/>
      </c>
      <c r="N4562" s="32" t="s">
        <v/>
      </c>
      <!--$VAR_NUOVA_CELLA_PREZZI$-->
    </row>
    <row r="4563" spans="1:16" ht="21.3333333333333" customHeight="1" thickTop="1" thickBot="1">
      <c r="B4563" s="32" t="s">
        <v>25849</v>
      </c>
      <c r="C4563" s="23" t="s">
        <v>25850</v>
      </c>
      <c r="D4563" s="62" t="s">
        <v>25851</v>
      </c>
      <c r="E4563" s="32">
        <v/>
      </c>
      <c r="F4563" s="33">
        <v/>
      </c>
      <c r="G4563" s="34">
        <v/>
      </c>
      <c r="H4563" s="35">
        <v/>
      </c>
      <c r="I4563" s="36">
        <f/>
        <v/>
      </c>
      <c r="J4563" s="32">
        <v/>
      </c>
      <c r="K4563" s="32">
        <f/>
        <v/>
      </c>
      <c r="L4563" s="32" t="s">
        <v/>
      </c>
      <c r="M4563" s="32" t="s">
        <v/>
      </c>
      <c r="N4563" s="32" t="s">
        <v/>
      </c>
      <!--$VAR_NUOVA_CELLA_PREZZI$-->
    </row>
    <row r="4564" spans="1:16" ht="10.5" customHeight="1" thickTop="1" thickBot="1">
      <c r="B4564" s="32" t="s">
        <v/>
      </c>
      <c r="C4564" s="23" t="s">
        <v/>
      </c>
      <c r="D4564" s="23" t="s">
        <v>25852</v>
      </c>
      <c r="E4564" s="32">
        <v/>
      </c>
      <c r="F4564" s="33">
        <v/>
      </c>
      <c r="G4564" s="34">
        <v/>
      </c>
      <c r="H4564" s="35">
        <v/>
      </c>
      <c r="I4564" s="36">
        <f/>
        <v/>
      </c>
      <c r="J4564" s="32">
        <v/>
      </c>
      <c r="K4564" s="32">
        <f/>
        <v/>
      </c>
      <c r="L4564" s="32" t="s">
        <v/>
      </c>
      <c r="M4564" s="32" t="s">
        <v/>
      </c>
      <c r="N4564" s="32" t="s">
        <v/>
      </c>
      <!--$VAR_NUOVA_CELLA_PREZZI$-->
    </row>
    <row r="4565" spans="1:16" ht="10.5" customHeight="1" thickTop="1" thickBot="1">
      <c r="B4565" s="32" t="s">
        <v/>
      </c>
      <c r="C4565" s="23" t="s">
        <v/>
      </c>
      <c r="D4565" s="23" t="s">
        <v>25853</v>
      </c>
      <c r="E4565" s="32">
        <v/>
      </c>
      <c r="F4565" s="33">
        <v/>
      </c>
      <c r="G4565" s="34">
        <v/>
      </c>
      <c r="H4565" s="35">
        <v/>
      </c>
      <c r="I4565" s="36">
        <f>ROUND(PRODUCT(E4565:H4565,2.00),2)</f>
        <v>2.00</v>
      </c>
      <c r="J4565" s="32">
        <v/>
      </c>
      <c r="K4565" s="32">
        <f/>
        <v/>
      </c>
      <c r="L4565" s="32" t="s">
        <v/>
      </c>
      <c r="M4565" s="32" t="s">
        <v/>
      </c>
      <c r="N4565" s="32" t="s">
        <v/>
      </c>
      <!--$VAR_NUOVA_CELLA_PREZZI$-->
    </row>
    <row r="4566" spans="1:16" ht="10.5" customHeight="1" thickTop="1" thickBot="1">
      <c r="B4566" s="32" t="s">
        <v/>
      </c>
      <c r="C4566" s="23" t="s">
        <v/>
      </c>
      <c r="D4566" s="32" t="s">
        <v/>
      </c>
      <c r="E4566" s="32">
        <v/>
      </c>
      <c r="F4566" s="33">
        <v/>
      </c>
      <c r="G4566" s="34">
        <v/>
      </c>
      <c r="H4566" s="35">
        <v/>
      </c>
      <c r="I4566" s="36">
        <f/>
        <v/>
      </c>
      <c r="J4566" s="32">
        <v/>
      </c>
      <c r="K4566" s="32">
        <f/>
        <v/>
      </c>
      <c r="L4566" s="32" t="s">
        <v/>
      </c>
      <c r="M4566" s="32" t="s">
        <v/>
      </c>
      <c r="N4566" s="32" t="s">
        <v>25860</v>
      </c>
      <!--$VAR_NUOVA_CELLA_PREZZI$-->
    </row>
    <row r="4567" spans="1:16" ht="10.5" customHeight="1" thickTop="1" thickBot="1">
      <c r="B4567" s="32" t="s">
        <v/>
      </c>
      <c r="C4567" s="23" t="s">
        <v/>
      </c>
      <c r="D4567" s="32" t="s">
        <v>25861</v>
      </c>
      <c r="E4567" s="32">
        <v/>
      </c>
      <c r="F4567" s="33">
        <v/>
      </c>
      <c r="G4567" s="34">
        <v/>
      </c>
      <c r="H4567" s="35">
        <v/>
      </c>
      <c r="I4567" s="36">
        <f>ROUND(SUM(I4564:I4566),2)</f>
        <v>2.00</v>
      </c>
      <c r="J4567" s="32">
        <v>62.48</v>
      </c>
      <c r="K4567" s="32">
        <f>ROUND(PRODUCT(I4567:J4567),2)</f>
        <v>124.96</v>
      </c>
      <c r="L4567" s="32" t="s">
        <v/>
      </c>
      <c r="M4567" s="32" t="s">
        <v/>
      </c>
      <c r="N4567" s="32" t="s">
        <v/>
      </c>
      <!--$VAR_NUOVA_CELLA_PREZZI$-->
    </row>
    <row r="4568" spans="1:16" ht="10.5" customHeight="1" thickTop="1" thickBot="1">
      <c r="B4568" s="32" t="s">
        <v/>
      </c>
      <c r="C4568" s="23" t="s">
        <v/>
      </c>
      <c r="D4568" s="32" t="s">
        <v>25867</v>
      </c>
      <c r="E4568" s="32">
        <v/>
      </c>
      <c r="F4568" s="33">
        <v/>
      </c>
      <c r="G4568" s="34">
        <v/>
      </c>
      <c r="H4568" s="35">
        <v/>
      </c>
      <c r="I4568" s="36">
        <f/>
        <v/>
      </c>
      <c r="J4568" s="32">
        <v/>
      </c>
      <c r="K4568" s="32">
        <f/>
        <v/>
      </c>
      <c r="L4568" s="32" t="s">
        <v/>
      </c>
      <c r="M4568" s="32" t="s">
        <v/>
      </c>
      <c r="N4568" s="32" t="s">
        <v/>
      </c>
      <!--$VAR_NUOVA_CELLA_PREZZI$-->
    </row>
    <row r="4569" spans="1:16" ht="16.1666666666667" customHeight="1" thickTop="1" thickBot="1">
      <c r="B4569" s="32" t="s">
        <v>25868</v>
      </c>
      <c r="C4569" s="23" t="s">
        <v>25869</v>
      </c>
      <c r="D4569" s="62" t="s">
        <v>25870</v>
      </c>
      <c r="E4569" s="32">
        <v/>
      </c>
      <c r="F4569" s="33">
        <v/>
      </c>
      <c r="G4569" s="34">
        <v/>
      </c>
      <c r="H4569" s="35">
        <v/>
      </c>
      <c r="I4569" s="36">
        <f/>
        <v/>
      </c>
      <c r="J4569" s="32">
        <v/>
      </c>
      <c r="K4569" s="32">
        <f/>
        <v/>
      </c>
      <c r="L4569" s="32" t="s">
        <v/>
      </c>
      <c r="M4569" s="32" t="s">
        <v/>
      </c>
      <c r="N4569" s="32" t="s">
        <v/>
      </c>
      <!--$VAR_NUOVA_CELLA_PREZZI$-->
    </row>
    <row r="4570" spans="1:16" ht="10.5" customHeight="1" thickTop="1" thickBot="1">
      <c r="B4570" s="32" t="s">
        <v/>
      </c>
      <c r="C4570" s="23" t="s">
        <v/>
      </c>
      <c r="D4570" s="23" t="s">
        <v>25871</v>
      </c>
      <c r="E4570" s="32">
        <v/>
      </c>
      <c r="F4570" s="33">
        <v/>
      </c>
      <c r="G4570" s="34">
        <v/>
      </c>
      <c r="H4570" s="35">
        <v/>
      </c>
      <c r="I4570" s="36">
        <f/>
        <v/>
      </c>
      <c r="J4570" s="32">
        <v/>
      </c>
      <c r="K4570" s="32">
        <f/>
        <v/>
      </c>
      <c r="L4570" s="32" t="s">
        <v/>
      </c>
      <c r="M4570" s="32" t="s">
        <v/>
      </c>
      <c r="N4570" s="32" t="s">
        <v/>
      </c>
      <!--$VAR_NUOVA_CELLA_PREZZI$-->
    </row>
    <row r="4571" spans="1:16" ht="10.5" customHeight="1" thickTop="1" thickBot="1">
      <c r="B4571" s="32" t="s">
        <v/>
      </c>
      <c r="C4571" s="23" t="s">
        <v/>
      </c>
      <c r="D4571" s="23" t="s">
        <v>25872</v>
      </c>
      <c r="E4571" s="32">
        <v/>
      </c>
      <c r="F4571" s="33">
        <v/>
      </c>
      <c r="G4571" s="34">
        <v/>
      </c>
      <c r="H4571" s="35">
        <v/>
      </c>
      <c r="I4571" s="36">
        <f>ROUND(PRODUCT(E4571:H4571,2.00),2)</f>
        <v>2.00</v>
      </c>
      <c r="J4571" s="32">
        <v/>
      </c>
      <c r="K4571" s="32">
        <f/>
        <v/>
      </c>
      <c r="L4571" s="32" t="s">
        <v/>
      </c>
      <c r="M4571" s="32" t="s">
        <v/>
      </c>
      <c r="N4571" s="32" t="s">
        <v/>
      </c>
      <!--$VAR_NUOVA_CELLA_PREZZI$-->
    </row>
    <row r="4572" spans="1:16" ht="10.5" customHeight="1" thickTop="1" thickBot="1">
      <c r="B4572" s="32" t="s">
        <v/>
      </c>
      <c r="C4572" s="23" t="s">
        <v/>
      </c>
      <c r="D4572" s="32" t="s">
        <v/>
      </c>
      <c r="E4572" s="32">
        <v/>
      </c>
      <c r="F4572" s="33">
        <v/>
      </c>
      <c r="G4572" s="34">
        <v/>
      </c>
      <c r="H4572" s="35">
        <v/>
      </c>
      <c r="I4572" s="36">
        <f/>
        <v/>
      </c>
      <c r="J4572" s="32">
        <v/>
      </c>
      <c r="K4572" s="32">
        <f/>
        <v/>
      </c>
      <c r="L4572" s="32" t="s">
        <v/>
      </c>
      <c r="M4572" s="32" t="s">
        <v/>
      </c>
      <c r="N4572" s="32" t="s">
        <v>25879</v>
      </c>
      <!--$VAR_NUOVA_CELLA_PREZZI$-->
    </row>
    <row r="4573" spans="1:16" ht="10.5" customHeight="1" thickTop="1" thickBot="1">
      <c r="B4573" s="32" t="s">
        <v/>
      </c>
      <c r="C4573" s="23" t="s">
        <v/>
      </c>
      <c r="D4573" s="32" t="s">
        <v>25880</v>
      </c>
      <c r="E4573" s="32">
        <v/>
      </c>
      <c r="F4573" s="33">
        <v/>
      </c>
      <c r="G4573" s="34">
        <v/>
      </c>
      <c r="H4573" s="35">
        <v/>
      </c>
      <c r="I4573" s="36">
        <f>ROUND(SUM(I4570:I4572),2)</f>
        <v>2.00</v>
      </c>
      <c r="J4573" s="32">
        <v>5.70</v>
      </c>
      <c r="K4573" s="32">
        <f>ROUND(PRODUCT(I4573:J4573),2)</f>
        <v>11.40</v>
      </c>
      <c r="L4573" s="32" t="s">
        <v/>
      </c>
      <c r="M4573" s="32" t="s">
        <v/>
      </c>
      <c r="N4573" s="32" t="s">
        <v/>
      </c>
      <!--$VAR_NUOVA_CELLA_PREZZI$-->
    </row>
    <row r="4574" spans="1:16" ht="10.5" customHeight="1" thickTop="1" thickBot="1">
      <c r="B4574" s="32" t="s">
        <v/>
      </c>
      <c r="C4574" s="23" t="s">
        <v/>
      </c>
      <c r="D4574" s="32" t="s">
        <v>25886</v>
      </c>
      <c r="E4574" s="32">
        <v/>
      </c>
      <c r="F4574" s="33">
        <v/>
      </c>
      <c r="G4574" s="34">
        <v/>
      </c>
      <c r="H4574" s="35">
        <v/>
      </c>
      <c r="I4574" s="36">
        <f/>
        <v/>
      </c>
      <c r="J4574" s="32">
        <v/>
      </c>
      <c r="K4574" s="32">
        <f/>
        <v/>
      </c>
      <c r="L4574" s="32" t="s">
        <v/>
      </c>
      <c r="M4574" s="32" t="s">
        <v/>
      </c>
      <c r="N4574" s="32" t="s">
        <v/>
      </c>
      <!--$VAR_NUOVA_CELLA_PREZZI$-->
    </row>
    <row r="4575" spans="1:16" ht="104.333333333333" customHeight="1" thickTop="1" thickBot="1">
      <c r="B4575" s="32" t="s">
        <v>25887</v>
      </c>
      <c r="C4575" s="23" t="s">
        <v>25888</v>
      </c>
      <c r="D4575" s="62" t="s">
        <v>25889</v>
      </c>
      <c r="E4575" s="32">
        <v/>
      </c>
      <c r="F4575" s="33">
        <v/>
      </c>
      <c r="G4575" s="34">
        <v/>
      </c>
      <c r="H4575" s="35">
        <v/>
      </c>
      <c r="I4575" s="36">
        <f/>
        <v/>
      </c>
      <c r="J4575" s="32">
        <v/>
      </c>
      <c r="K4575" s="32">
        <f/>
        <v/>
      </c>
      <c r="L4575" s="32" t="s">
        <v/>
      </c>
      <c r="M4575" s="32" t="s">
        <v/>
      </c>
      <c r="N4575" s="32" t="s">
        <v/>
      </c>
      <!--$VAR_NUOVA_CELLA_PREZZI$-->
    </row>
    <row r="4576" spans="1:16" ht="10.5" customHeight="1" thickTop="1" thickBot="1">
      <c r="B4576" s="32" t="s">
        <v/>
      </c>
      <c r="C4576" s="23" t="s">
        <v/>
      </c>
      <c r="D4576" s="23" t="s">
        <v>25890</v>
      </c>
      <c r="E4576" s="32">
        <v/>
      </c>
      <c r="F4576" s="33">
        <v/>
      </c>
      <c r="G4576" s="34">
        <v/>
      </c>
      <c r="H4576" s="35">
        <v/>
      </c>
      <c r="I4576" s="36">
        <f/>
        <v/>
      </c>
      <c r="J4576" s="32">
        <v/>
      </c>
      <c r="K4576" s="32">
        <f/>
        <v/>
      </c>
      <c r="L4576" s="32" t="s">
        <v/>
      </c>
      <c r="M4576" s="32" t="s">
        <v/>
      </c>
      <c r="N4576" s="32" t="s">
        <v/>
      </c>
      <!--$VAR_NUOVA_CELLA_PREZZI$-->
    </row>
    <row r="4577" spans="1:16" ht="10.5" customHeight="1" thickTop="1" thickBot="1">
      <c r="B4577" s="32" t="s">
        <v/>
      </c>
      <c r="C4577" s="23" t="s">
        <v/>
      </c>
      <c r="D4577" s="23" t="s">
        <v>25891</v>
      </c>
      <c r="E4577" s="32">
        <v>12.00</v>
      </c>
      <c r="F4577" s="33">
        <v/>
      </c>
      <c r="G4577" s="34">
        <v/>
      </c>
      <c r="H4577" s="35">
        <v/>
      </c>
      <c r="I4577" s="36">
        <f>ROUND(PRODUCT(E4577:H4577),2)</f>
        <v>12.00</v>
      </c>
      <c r="J4577" s="32">
        <v/>
      </c>
      <c r="K4577" s="32">
        <f/>
        <v/>
      </c>
      <c r="L4577" s="32" t="s">
        <v/>
      </c>
      <c r="M4577" s="32" t="s">
        <v/>
      </c>
      <c r="N4577" s="32" t="s">
        <v/>
      </c>
      <!--$VAR_NUOVA_CELLA_PREZZI$-->
    </row>
    <row r="4578" spans="1:16" ht="10.5" customHeight="1" thickTop="1" thickBot="1">
      <c r="B4578" s="32" t="s">
        <v/>
      </c>
      <c r="C4578" s="23" t="s">
        <v/>
      </c>
      <c r="D4578" s="32" t="s">
        <v/>
      </c>
      <c r="E4578" s="32">
        <v/>
      </c>
      <c r="F4578" s="33">
        <v/>
      </c>
      <c r="G4578" s="34">
        <v/>
      </c>
      <c r="H4578" s="35">
        <v/>
      </c>
      <c r="I4578" s="36">
        <f/>
        <v/>
      </c>
      <c r="J4578" s="32">
        <v/>
      </c>
      <c r="K4578" s="32">
        <f/>
        <v/>
      </c>
      <c r="L4578" s="32" t="s">
        <v/>
      </c>
      <c r="M4578" s="32" t="s">
        <v/>
      </c>
      <c r="N4578" s="32" t="s">
        <v>25898</v>
      </c>
      <!--$VAR_NUOVA_CELLA_PREZZI$-->
    </row>
    <row r="4579" spans="1:16" ht="10.5" customHeight="1" thickTop="1" thickBot="1">
      <c r="B4579" s="32" t="s">
        <v/>
      </c>
      <c r="C4579" s="23" t="s">
        <v/>
      </c>
      <c r="D4579" s="32" t="s">
        <v>25899</v>
      </c>
      <c r="E4579" s="32">
        <v/>
      </c>
      <c r="F4579" s="33">
        <v/>
      </c>
      <c r="G4579" s="34">
        <v/>
      </c>
      <c r="H4579" s="35">
        <v/>
      </c>
      <c r="I4579" s="36">
        <f>ROUND(SUM(I4576:I4578),2)</f>
        <v>12.00</v>
      </c>
      <c r="J4579" s="32">
        <v>213.35</v>
      </c>
      <c r="K4579" s="32">
        <f>ROUND(PRODUCT(I4579:J4579),2)</f>
        <v>2560.20</v>
      </c>
      <c r="L4579" s="32" t="s">
        <v/>
      </c>
      <c r="M4579" s="32" t="s">
        <v/>
      </c>
      <c r="N4579" s="32" t="s">
        <v/>
      </c>
      <!--$VAR_NUOVA_CELLA_PREZZI$-->
    </row>
    <row r="4580" spans="1:16" ht="10.5" customHeight="1" thickTop="1" thickBot="1">
      <c r="B4580" s="32" t="s">
        <v/>
      </c>
      <c r="C4580" s="23" t="s">
        <v/>
      </c>
      <c r="D4580" s="32" t="s">
        <v>25905</v>
      </c>
      <c r="E4580" s="32">
        <v/>
      </c>
      <c r="F4580" s="33">
        <v/>
      </c>
      <c r="G4580" s="34">
        <v/>
      </c>
      <c r="H4580" s="35">
        <v/>
      </c>
      <c r="I4580" s="36">
        <f/>
        <v/>
      </c>
      <c r="J4580" s="32">
        <v/>
      </c>
      <c r="K4580" s="32">
        <f/>
        <v/>
      </c>
      <c r="L4580" s="32" t="s">
        <v/>
      </c>
      <c r="M4580" s="32" t="s">
        <v/>
      </c>
      <c r="N4580" s="32" t="s">
        <v/>
      </c>
      <!--$VAR_NUOVA_CELLA_PREZZI$-->
    </row>
    <row r="4581" spans="1:16" ht="93.1666666666667" customHeight="1" thickTop="1" thickBot="1">
      <c r="B4581" s="32" t="s">
        <v>25906</v>
      </c>
      <c r="C4581" s="23" t="s">
        <v>25907</v>
      </c>
      <c r="D4581" s="62" t="s">
        <v>25908</v>
      </c>
      <c r="E4581" s="32">
        <v/>
      </c>
      <c r="F4581" s="33">
        <v/>
      </c>
      <c r="G4581" s="34">
        <v/>
      </c>
      <c r="H4581" s="35">
        <v/>
      </c>
      <c r="I4581" s="36">
        <f/>
        <v/>
      </c>
      <c r="J4581" s="32">
        <v/>
      </c>
      <c r="K4581" s="32">
        <f/>
        <v/>
      </c>
      <c r="L4581" s="32" t="s">
        <v/>
      </c>
      <c r="M4581" s="32" t="s">
        <v/>
      </c>
      <c r="N4581" s="32" t="s">
        <v/>
      </c>
      <!--$VAR_NUOVA_CELLA_PREZZI$-->
    </row>
    <row r="4582" spans="1:16" ht="10.5" customHeight="1" thickTop="1" thickBot="1">
      <c r="B4582" s="32" t="s">
        <v/>
      </c>
      <c r="C4582" s="23" t="s">
        <v/>
      </c>
      <c r="D4582" s="23" t="s">
        <v>25909</v>
      </c>
      <c r="E4582" s="32">
        <v/>
      </c>
      <c r="F4582" s="33">
        <v/>
      </c>
      <c r="G4582" s="34">
        <v/>
      </c>
      <c r="H4582" s="35">
        <v/>
      </c>
      <c r="I4582" s="36">
        <f/>
        <v/>
      </c>
      <c r="J4582" s="32">
        <v/>
      </c>
      <c r="K4582" s="32">
        <f/>
        <v/>
      </c>
      <c r="L4582" s="32" t="s">
        <v/>
      </c>
      <c r="M4582" s="32" t="s">
        <v/>
      </c>
      <c r="N4582" s="32" t="s">
        <v/>
      </c>
      <!--$VAR_NUOVA_CELLA_PREZZI$-->
    </row>
    <row r="4583" spans="1:16" ht="10.5" customHeight="1" thickTop="1" thickBot="1">
      <c r="B4583" s="32" t="s">
        <v/>
      </c>
      <c r="C4583" s="23" t="s">
        <v/>
      </c>
      <c r="D4583" s="23" t="s">
        <v>25910</v>
      </c>
      <c r="E4583" s="32">
        <v>12.00</v>
      </c>
      <c r="F4583" s="33">
        <v/>
      </c>
      <c r="G4583" s="34">
        <v/>
      </c>
      <c r="H4583" s="35">
        <v/>
      </c>
      <c r="I4583" s="36">
        <f>ROUND(PRODUCT(E4583:H4583),2)</f>
        <v>12.00</v>
      </c>
      <c r="J4583" s="32">
        <v/>
      </c>
      <c r="K4583" s="32">
        <f/>
        <v/>
      </c>
      <c r="L4583" s="32" t="s">
        <v/>
      </c>
      <c r="M4583" s="32" t="s">
        <v/>
      </c>
      <c r="N4583" s="32" t="s">
        <v/>
      </c>
      <!--$VAR_NUOVA_CELLA_PREZZI$-->
    </row>
    <row r="4584" spans="1:16" ht="10.5" customHeight="1" thickTop="1" thickBot="1">
      <c r="B4584" s="32" t="s">
        <v/>
      </c>
      <c r="C4584" s="23" t="s">
        <v/>
      </c>
      <c r="D4584" s="32" t="s">
        <v/>
      </c>
      <c r="E4584" s="32">
        <v/>
      </c>
      <c r="F4584" s="33">
        <v/>
      </c>
      <c r="G4584" s="34">
        <v/>
      </c>
      <c r="H4584" s="35">
        <v/>
      </c>
      <c r="I4584" s="36">
        <f/>
        <v/>
      </c>
      <c r="J4584" s="32">
        <v/>
      </c>
      <c r="K4584" s="32">
        <f/>
        <v/>
      </c>
      <c r="L4584" s="32" t="s">
        <v/>
      </c>
      <c r="M4584" s="32" t="s">
        <v/>
      </c>
      <c r="N4584" s="32" t="s">
        <v>25917</v>
      </c>
      <!--$VAR_NUOVA_CELLA_PREZZI$-->
    </row>
    <row r="4585" spans="1:16" ht="10.5" customHeight="1" thickTop="1" thickBot="1">
      <c r="B4585" s="32" t="s">
        <v/>
      </c>
      <c r="C4585" s="23" t="s">
        <v/>
      </c>
      <c r="D4585" s="32" t="s">
        <v>25918</v>
      </c>
      <c r="E4585" s="32">
        <v/>
      </c>
      <c r="F4585" s="33">
        <v/>
      </c>
      <c r="G4585" s="34">
        <v/>
      </c>
      <c r="H4585" s="35">
        <v/>
      </c>
      <c r="I4585" s="36">
        <f>ROUND(SUM(I4582:I4584),2)</f>
        <v>12.00</v>
      </c>
      <c r="J4585" s="32">
        <v>149.42</v>
      </c>
      <c r="K4585" s="32">
        <f>ROUND(PRODUCT(I4585:J4585),2)</f>
        <v>1793.04</v>
      </c>
      <c r="L4585" s="32" t="s">
        <v/>
      </c>
      <c r="M4585" s="32" t="s">
        <v/>
      </c>
      <c r="N4585" s="32" t="s">
        <v/>
      </c>
      <!--$VAR_NUOVA_CELLA_PREZZI$-->
    </row>
    <row r="4586" spans="1:16" ht="10.5" customHeight="1" thickTop="1" thickBot="1">
      <c r="B4586" s="32" t="s">
        <v/>
      </c>
      <c r="C4586" s="23" t="s">
        <v/>
      </c>
      <c r="D4586" s="32" t="s">
        <v>25924</v>
      </c>
      <c r="E4586" s="32">
        <v/>
      </c>
      <c r="F4586" s="33">
        <v/>
      </c>
      <c r="G4586" s="34">
        <v/>
      </c>
      <c r="H4586" s="35">
        <v/>
      </c>
      <c r="I4586" s="36">
        <f/>
        <v/>
      </c>
      <c r="J4586" s="32">
        <v/>
      </c>
      <c r="K4586" s="32">
        <f/>
        <v/>
      </c>
      <c r="L4586" s="32" t="s">
        <v/>
      </c>
      <c r="M4586" s="32" t="s">
        <v/>
      </c>
      <c r="N4586" s="32" t="s">
        <v/>
      </c>
      <!--$VAR_NUOVA_CELLA_PREZZI$-->
    </row>
    <row r="4587" spans="1:16" ht="49.6666666666667" customHeight="1" thickTop="1" thickBot="1">
      <c r="B4587" s="32" t="s">
        <v>25925</v>
      </c>
      <c r="C4587" s="23" t="s">
        <v>25926</v>
      </c>
      <c r="D4587" s="62" t="s">
        <v>25927</v>
      </c>
      <c r="E4587" s="32">
        <v/>
      </c>
      <c r="F4587" s="33">
        <v/>
      </c>
      <c r="G4587" s="34">
        <v/>
      </c>
      <c r="H4587" s="35">
        <v/>
      </c>
      <c r="I4587" s="36">
        <f/>
        <v/>
      </c>
      <c r="J4587" s="32">
        <v/>
      </c>
      <c r="K4587" s="32">
        <f/>
        <v/>
      </c>
      <c r="L4587" s="32" t="s">
        <v/>
      </c>
      <c r="M4587" s="32" t="s">
        <v/>
      </c>
      <c r="N4587" s="32" t="s">
        <v/>
      </c>
      <!--$VAR_NUOVA_CELLA_PREZZI$-->
    </row>
    <row r="4588" spans="1:16" ht="10.5" customHeight="1" thickTop="1" thickBot="1">
      <c r="B4588" s="32" t="s">
        <v/>
      </c>
      <c r="C4588" s="23" t="s">
        <v/>
      </c>
      <c r="D4588" s="23" t="s">
        <v>25928</v>
      </c>
      <c r="E4588" s="32">
        <v/>
      </c>
      <c r="F4588" s="33">
        <v/>
      </c>
      <c r="G4588" s="34">
        <v/>
      </c>
      <c r="H4588" s="35">
        <v/>
      </c>
      <c r="I4588" s="36">
        <f/>
        <v/>
      </c>
      <c r="J4588" s="32">
        <v/>
      </c>
      <c r="K4588" s="32">
        <f/>
        <v/>
      </c>
      <c r="L4588" s="32" t="s">
        <v/>
      </c>
      <c r="M4588" s="32" t="s">
        <v/>
      </c>
      <c r="N4588" s="32" t="s">
        <v/>
      </c>
      <!--$VAR_NUOVA_CELLA_PREZZI$-->
    </row>
    <row r="4589" spans="1:16" ht="10.5" customHeight="1" thickTop="1" thickBot="1">
      <c r="B4589" s="32" t="s">
        <v/>
      </c>
      <c r="C4589" s="23" t="s">
        <v/>
      </c>
      <c r="D4589" s="23" t="s">
        <v>25929</v>
      </c>
      <c r="E4589" s="32">
        <v>6.00</v>
      </c>
      <c r="F4589" s="33">
        <v/>
      </c>
      <c r="G4589" s="34">
        <v/>
      </c>
      <c r="H4589" s="35">
        <v/>
      </c>
      <c r="I4589" s="36">
        <f>ROUND(PRODUCT(E4589:H4589),2)</f>
        <v>6.00</v>
      </c>
      <c r="J4589" s="32">
        <v/>
      </c>
      <c r="K4589" s="32">
        <f/>
        <v/>
      </c>
      <c r="L4589" s="32" t="s">
        <v/>
      </c>
      <c r="M4589" s="32" t="s">
        <v/>
      </c>
      <c r="N4589" s="32" t="s">
        <v/>
      </c>
      <!--$VAR_NUOVA_CELLA_PREZZI$-->
    </row>
    <row r="4590" spans="1:16" ht="10.5" customHeight="1" thickTop="1" thickBot="1">
      <c r="B4590" s="32" t="s">
        <v/>
      </c>
      <c r="C4590" s="23" t="s">
        <v/>
      </c>
      <c r="D4590" s="32" t="s">
        <v/>
      </c>
      <c r="E4590" s="32">
        <v/>
      </c>
      <c r="F4590" s="33">
        <v/>
      </c>
      <c r="G4590" s="34">
        <v/>
      </c>
      <c r="H4590" s="35">
        <v/>
      </c>
      <c r="I4590" s="36">
        <f/>
        <v/>
      </c>
      <c r="J4590" s="32">
        <v/>
      </c>
      <c r="K4590" s="32">
        <f/>
        <v/>
      </c>
      <c r="L4590" s="32" t="s">
        <v/>
      </c>
      <c r="M4590" s="32" t="s">
        <v/>
      </c>
      <c r="N4590" s="32" t="s">
        <v>25936</v>
      </c>
      <!--$VAR_NUOVA_CELLA_PREZZI$-->
    </row>
    <row r="4591" spans="1:16" ht="10.5" customHeight="1" thickTop="1" thickBot="1">
      <c r="B4591" s="32" t="s">
        <v/>
      </c>
      <c r="C4591" s="23" t="s">
        <v/>
      </c>
      <c r="D4591" s="32" t="s">
        <v>25937</v>
      </c>
      <c r="E4591" s="32">
        <v/>
      </c>
      <c r="F4591" s="33">
        <v/>
      </c>
      <c r="G4591" s="34">
        <v/>
      </c>
      <c r="H4591" s="35">
        <v/>
      </c>
      <c r="I4591" s="36">
        <f>ROUND(SUM(I4588:I4590),2)</f>
        <v>6.00</v>
      </c>
      <c r="J4591" s="32">
        <v>20.35</v>
      </c>
      <c r="K4591" s="32">
        <f>ROUND(PRODUCT(I4591:J4591),2)</f>
        <v>122.10</v>
      </c>
      <c r="L4591" s="32" t="s">
        <v/>
      </c>
      <c r="M4591" s="32" t="s">
        <v/>
      </c>
      <c r="N4591" s="32" t="s">
        <v/>
      </c>
      <!--$VAR_NUOVA_CELLA_PREZZI$-->
    </row>
    <row r="4592" spans="1:16" ht="10.5" customHeight="1" thickTop="1" thickBot="1">
      <c r="B4592" s="32" t="s">
        <v/>
      </c>
      <c r="C4592" s="23" t="s">
        <v/>
      </c>
      <c r="D4592" s="32" t="s">
        <v>25943</v>
      </c>
      <c r="E4592" s="32">
        <v/>
      </c>
      <c r="F4592" s="33">
        <v/>
      </c>
      <c r="G4592" s="34">
        <v/>
      </c>
      <c r="H4592" s="35">
        <v/>
      </c>
      <c r="I4592" s="36">
        <f/>
        <v/>
      </c>
      <c r="J4592" s="32">
        <v/>
      </c>
      <c r="K4592" s="32">
        <f/>
        <v/>
      </c>
      <c r="L4592" s="32" t="s">
        <v/>
      </c>
      <c r="M4592" s="32" t="s">
        <v/>
      </c>
      <c r="N4592" s="32" t="s">
        <v/>
      </c>
      <!--$VAR_NUOVA_CELLA_PREZZI$-->
    </row>
    <row r="4593" spans="1:16" ht="48.8333333333333" customHeight="1" thickTop="1" thickBot="1">
      <c r="B4593" s="32" t="s">
        <v>25944</v>
      </c>
      <c r="C4593" s="23" t="s">
        <v>25945</v>
      </c>
      <c r="D4593" s="62" t="s">
        <v>25946</v>
      </c>
      <c r="E4593" s="32">
        <v/>
      </c>
      <c r="F4593" s="33">
        <v/>
      </c>
      <c r="G4593" s="34">
        <v/>
      </c>
      <c r="H4593" s="35">
        <v/>
      </c>
      <c r="I4593" s="36">
        <f/>
        <v/>
      </c>
      <c r="J4593" s="32">
        <v/>
      </c>
      <c r="K4593" s="32">
        <f/>
        <v/>
      </c>
      <c r="L4593" s="32" t="s">
        <v/>
      </c>
      <c r="M4593" s="32" t="s">
        <v/>
      </c>
      <c r="N4593" s="32" t="s">
        <v/>
      </c>
      <!--$VAR_NUOVA_CELLA_PREZZI$-->
    </row>
    <row r="4594" spans="1:16" ht="10.5" customHeight="1" thickTop="1" thickBot="1">
      <c r="B4594" s="32" t="s">
        <v/>
      </c>
      <c r="C4594" s="23" t="s">
        <v/>
      </c>
      <c r="D4594" s="23" t="s">
        <v>25947</v>
      </c>
      <c r="E4594" s="32">
        <v/>
      </c>
      <c r="F4594" s="33">
        <v/>
      </c>
      <c r="G4594" s="34">
        <v/>
      </c>
      <c r="H4594" s="35">
        <v/>
      </c>
      <c r="I4594" s="36">
        <f/>
        <v/>
      </c>
      <c r="J4594" s="32">
        <v/>
      </c>
      <c r="K4594" s="32">
        <f/>
        <v/>
      </c>
      <c r="L4594" s="32" t="s">
        <v/>
      </c>
      <c r="M4594" s="32" t="s">
        <v/>
      </c>
      <c r="N4594" s="32" t="s">
        <v/>
      </c>
      <!--$VAR_NUOVA_CELLA_PREZZI$-->
    </row>
    <row r="4595" spans="1:16" ht="10.5" customHeight="1" thickTop="1" thickBot="1">
      <c r="B4595" s="32" t="s">
        <v/>
      </c>
      <c r="C4595" s="23" t="s">
        <v/>
      </c>
      <c r="D4595" s="23" t="s">
        <v>25948</v>
      </c>
      <c r="E4595" s="32">
        <v>6.00</v>
      </c>
      <c r="F4595" s="33">
        <v/>
      </c>
      <c r="G4595" s="34">
        <v/>
      </c>
      <c r="H4595" s="35">
        <v/>
      </c>
      <c r="I4595" s="36">
        <f>ROUND(PRODUCT(E4595:H4595),2)</f>
        <v>6.00</v>
      </c>
      <c r="J4595" s="32">
        <v/>
      </c>
      <c r="K4595" s="32">
        <f/>
        <v/>
      </c>
      <c r="L4595" s="32" t="s">
        <v/>
      </c>
      <c r="M4595" s="32" t="s">
        <v/>
      </c>
      <c r="N4595" s="32" t="s">
        <v/>
      </c>
      <!--$VAR_NUOVA_CELLA_PREZZI$-->
    </row>
    <row r="4596" spans="1:16" ht="10.5" customHeight="1" thickTop="1" thickBot="1">
      <c r="B4596" s="32" t="s">
        <v/>
      </c>
      <c r="C4596" s="23" t="s">
        <v/>
      </c>
      <c r="D4596" s="32" t="s">
        <v/>
      </c>
      <c r="E4596" s="32">
        <v/>
      </c>
      <c r="F4596" s="33">
        <v/>
      </c>
      <c r="G4596" s="34">
        <v/>
      </c>
      <c r="H4596" s="35">
        <v/>
      </c>
      <c r="I4596" s="36">
        <f/>
        <v/>
      </c>
      <c r="J4596" s="32">
        <v/>
      </c>
      <c r="K4596" s="32">
        <f/>
        <v/>
      </c>
      <c r="L4596" s="32" t="s">
        <v/>
      </c>
      <c r="M4596" s="32" t="s">
        <v/>
      </c>
      <c r="N4596" s="32" t="s">
        <v>25955</v>
      </c>
      <!--$VAR_NUOVA_CELLA_PREZZI$-->
    </row>
    <row r="4597" spans="1:16" ht="10.5" customHeight="1" thickTop="1" thickBot="1">
      <c r="B4597" s="32" t="s">
        <v/>
      </c>
      <c r="C4597" s="23" t="s">
        <v/>
      </c>
      <c r="D4597" s="32" t="s">
        <v>25956</v>
      </c>
      <c r="E4597" s="32">
        <v/>
      </c>
      <c r="F4597" s="33">
        <v/>
      </c>
      <c r="G4597" s="34">
        <v/>
      </c>
      <c r="H4597" s="35">
        <v/>
      </c>
      <c r="I4597" s="36">
        <f>ROUND(SUM(I4594:I4596),2)</f>
        <v>6.00</v>
      </c>
      <c r="J4597" s="32">
        <v>20.35</v>
      </c>
      <c r="K4597" s="32">
        <f>ROUND(PRODUCT(I4597:J4597),2)</f>
        <v>122.10</v>
      </c>
      <c r="L4597" s="32" t="s">
        <v/>
      </c>
      <c r="M4597" s="32" t="s">
        <v/>
      </c>
      <c r="N4597" s="32" t="s">
        <v/>
      </c>
      <!--$VAR_NUOVA_CELLA_PREZZI$-->
    </row>
    <row r="4598" spans="1:16" ht="10.5" customHeight="1" thickTop="1" thickBot="1">
      <c r="B4598" s="32" t="s">
        <v/>
      </c>
      <c r="C4598" s="23" t="s">
        <v/>
      </c>
      <c r="D4598" s="32" t="s">
        <v>25962</v>
      </c>
      <c r="E4598" s="32">
        <v/>
      </c>
      <c r="F4598" s="33">
        <v/>
      </c>
      <c r="G4598" s="34">
        <v/>
      </c>
      <c r="H4598" s="35">
        <v/>
      </c>
      <c r="I4598" s="36">
        <f/>
        <v/>
      </c>
      <c r="J4598" s="32">
        <v/>
      </c>
      <c r="K4598" s="32">
        <f/>
        <v/>
      </c>
      <c r="L4598" s="32" t="s">
        <v/>
      </c>
      <c r="M4598" s="32" t="s">
        <v/>
      </c>
      <c r="N4598" s="32" t="s">
        <v/>
      </c>
      <!--$VAR_NUOVA_CELLA_PREZZI$-->
    </row>
    <row r="4599" spans="1:16" ht="47" customHeight="1" thickTop="1" thickBot="1">
      <c r="B4599" s="32" t="s">
        <v>25963</v>
      </c>
      <c r="C4599" s="23" t="s">
        <v>25964</v>
      </c>
      <c r="D4599" s="62" t="s">
        <v>25965</v>
      </c>
      <c r="E4599" s="32">
        <v/>
      </c>
      <c r="F4599" s="33">
        <v/>
      </c>
      <c r="G4599" s="34">
        <v/>
      </c>
      <c r="H4599" s="35">
        <v/>
      </c>
      <c r="I4599" s="36">
        <f/>
        <v/>
      </c>
      <c r="J4599" s="32">
        <v/>
      </c>
      <c r="K4599" s="32">
        <f/>
        <v/>
      </c>
      <c r="L4599" s="32" t="s">
        <v/>
      </c>
      <c r="M4599" s="32" t="s">
        <v/>
      </c>
      <c r="N4599" s="32" t="s">
        <v/>
      </c>
      <!--$VAR_NUOVA_CELLA_PREZZI$-->
    </row>
    <row r="4600" spans="1:16" ht="10.5" customHeight="1" thickTop="1" thickBot="1">
      <c r="B4600" s="32" t="s">
        <v/>
      </c>
      <c r="C4600" s="23" t="s">
        <v/>
      </c>
      <c r="D4600" s="23" t="s">
        <v>25966</v>
      </c>
      <c r="E4600" s="32">
        <v/>
      </c>
      <c r="F4600" s="33">
        <v/>
      </c>
      <c r="G4600" s="34">
        <v/>
      </c>
      <c r="H4600" s="35">
        <v/>
      </c>
      <c r="I4600" s="36">
        <f/>
        <v/>
      </c>
      <c r="J4600" s="32">
        <v/>
      </c>
      <c r="K4600" s="32">
        <f/>
        <v/>
      </c>
      <c r="L4600" s="32" t="s">
        <v/>
      </c>
      <c r="M4600" s="32" t="s">
        <v/>
      </c>
      <c r="N4600" s="32" t="s">
        <v/>
      </c>
      <!--$VAR_NUOVA_CELLA_PREZZI$-->
    </row>
    <row r="4601" spans="1:16" ht="10.5" customHeight="1" thickTop="1" thickBot="1">
      <c r="B4601" s="32" t="s">
        <v/>
      </c>
      <c r="C4601" s="23" t="s">
        <v/>
      </c>
      <c r="D4601" s="23" t="s">
        <v>25967</v>
      </c>
      <c r="E4601" s="32">
        <v>12.00</v>
      </c>
      <c r="F4601" s="33">
        <v/>
      </c>
      <c r="G4601" s="34">
        <v/>
      </c>
      <c r="H4601" s="35">
        <v/>
      </c>
      <c r="I4601" s="36">
        <f>ROUND(PRODUCT(E4601:H4601),2)</f>
        <v>12.00</v>
      </c>
      <c r="J4601" s="32">
        <v/>
      </c>
      <c r="K4601" s="32">
        <f/>
        <v/>
      </c>
      <c r="L4601" s="32" t="s">
        <v/>
      </c>
      <c r="M4601" s="32" t="s">
        <v/>
      </c>
      <c r="N4601" s="32" t="s">
        <v/>
      </c>
      <!--$VAR_NUOVA_CELLA_PREZZI$-->
    </row>
    <row r="4602" spans="1:16" ht="10.5" customHeight="1" thickTop="1" thickBot="1">
      <c r="B4602" s="32" t="s">
        <v/>
      </c>
      <c r="C4602" s="23" t="s">
        <v/>
      </c>
      <c r="D4602" s="32" t="s">
        <v/>
      </c>
      <c r="E4602" s="32">
        <v/>
      </c>
      <c r="F4602" s="33">
        <v/>
      </c>
      <c r="G4602" s="34">
        <v/>
      </c>
      <c r="H4602" s="35">
        <v/>
      </c>
      <c r="I4602" s="36">
        <f/>
        <v/>
      </c>
      <c r="J4602" s="32">
        <v/>
      </c>
      <c r="K4602" s="32">
        <f/>
        <v/>
      </c>
      <c r="L4602" s="32" t="s">
        <v/>
      </c>
      <c r="M4602" s="32" t="s">
        <v/>
      </c>
      <c r="N4602" s="32" t="s">
        <v>25974</v>
      </c>
      <!--$VAR_NUOVA_CELLA_PREZZI$-->
    </row>
    <row r="4603" spans="1:16" ht="10.5" customHeight="1" thickTop="1" thickBot="1">
      <c r="B4603" s="32" t="s">
        <v/>
      </c>
      <c r="C4603" s="23" t="s">
        <v/>
      </c>
      <c r="D4603" s="32" t="s">
        <v>25975</v>
      </c>
      <c r="E4603" s="32">
        <v/>
      </c>
      <c r="F4603" s="33">
        <v/>
      </c>
      <c r="G4603" s="34">
        <v/>
      </c>
      <c r="H4603" s="35">
        <v/>
      </c>
      <c r="I4603" s="36">
        <f>ROUND(SUM(I4600:I4602),2)</f>
        <v>12.00</v>
      </c>
      <c r="J4603" s="32">
        <v>111.94</v>
      </c>
      <c r="K4603" s="32">
        <f>ROUND(PRODUCT(I4603:J4603),2)</f>
        <v>1343.28</v>
      </c>
      <c r="L4603" s="32" t="s">
        <v/>
      </c>
      <c r="M4603" s="32" t="s">
        <v/>
      </c>
      <c r="N4603" s="32" t="s">
        <v/>
      </c>
      <!--$VAR_NUOVA_CELLA_PREZZI$-->
    </row>
    <row r="4604" spans="1:16" ht="10.5" customHeight="1" thickTop="1" thickBot="1">
      <c r="B4604" s="32" t="s">
        <v/>
      </c>
      <c r="C4604" s="23" t="s">
        <v/>
      </c>
      <c r="D4604" s="32" t="s">
        <v>25981</v>
      </c>
      <c r="E4604" s="32">
        <v/>
      </c>
      <c r="F4604" s="33">
        <v/>
      </c>
      <c r="G4604" s="34">
        <v/>
      </c>
      <c r="H4604" s="35">
        <v/>
      </c>
      <c r="I4604" s="36">
        <f/>
        <v/>
      </c>
      <c r="J4604" s="32">
        <v/>
      </c>
      <c r="K4604" s="32">
        <f/>
        <v/>
      </c>
      <c r="L4604" s="32" t="s">
        <v/>
      </c>
      <c r="M4604" s="32" t="s">
        <v/>
      </c>
      <c r="N4604" s="32" t="s">
        <v/>
      </c>
      <!--$VAR_NUOVA_CELLA_PREZZI$-->
    </row>
    <row r="4605" spans="1:16" ht="70.1666666666667" customHeight="1" thickTop="1" thickBot="1">
      <c r="B4605" s="32" t="s">
        <v>25982</v>
      </c>
      <c r="C4605" s="23" t="s">
        <v>25983</v>
      </c>
      <c r="D4605" s="62" t="s">
        <v>25984</v>
      </c>
      <c r="E4605" s="32">
        <v/>
      </c>
      <c r="F4605" s="33">
        <v/>
      </c>
      <c r="G4605" s="34">
        <v/>
      </c>
      <c r="H4605" s="35">
        <v/>
      </c>
      <c r="I4605" s="36">
        <f/>
        <v/>
      </c>
      <c r="J4605" s="32">
        <v/>
      </c>
      <c r="K4605" s="32">
        <f/>
        <v/>
      </c>
      <c r="L4605" s="32" t="s">
        <v/>
      </c>
      <c r="M4605" s="32" t="s">
        <v/>
      </c>
      <c r="N4605" s="32" t="s">
        <v/>
      </c>
      <!--$VAR_NUOVA_CELLA_PREZZI$-->
    </row>
    <row r="4606" spans="1:16" ht="10.5" customHeight="1" thickTop="1" thickBot="1">
      <c r="B4606" s="32" t="s">
        <v/>
      </c>
      <c r="C4606" s="23" t="s">
        <v/>
      </c>
      <c r="D4606" s="23" t="s">
        <v>25985</v>
      </c>
      <c r="E4606" s="32">
        <v/>
      </c>
      <c r="F4606" s="33">
        <v/>
      </c>
      <c r="G4606" s="34">
        <v/>
      </c>
      <c r="H4606" s="35">
        <v/>
      </c>
      <c r="I4606" s="36">
        <f/>
        <v/>
      </c>
      <c r="J4606" s="32">
        <v/>
      </c>
      <c r="K4606" s="32">
        <f/>
        <v/>
      </c>
      <c r="L4606" s="32" t="s">
        <v/>
      </c>
      <c r="M4606" s="32" t="s">
        <v/>
      </c>
      <c r="N4606" s="32" t="s">
        <v/>
      </c>
      <!--$VAR_NUOVA_CELLA_PREZZI$-->
    </row>
    <row r="4607" spans="1:16" ht="10.5" customHeight="1" thickTop="1" thickBot="1">
      <c r="B4607" s="32" t="s">
        <v/>
      </c>
      <c r="C4607" s="23" t="s">
        <v/>
      </c>
      <c r="D4607" s="23" t="s">
        <v>25986</v>
      </c>
      <c r="E4607" s="32">
        <v>36.00</v>
      </c>
      <c r="F4607" s="33">
        <v/>
      </c>
      <c r="G4607" s="34">
        <v/>
      </c>
      <c r="H4607" s="35">
        <v/>
      </c>
      <c r="I4607" s="36">
        <f>ROUND(PRODUCT(E4607:H4607),2)</f>
        <v>36.00</v>
      </c>
      <c r="J4607" s="32">
        <v/>
      </c>
      <c r="K4607" s="32">
        <f/>
        <v/>
      </c>
      <c r="L4607" s="32" t="s">
        <v/>
      </c>
      <c r="M4607" s="32" t="s">
        <v/>
      </c>
      <c r="N4607" s="32" t="s">
        <v/>
      </c>
      <!--$VAR_NUOVA_CELLA_PREZZI$-->
    </row>
    <row r="4608" spans="1:16" ht="10.5" customHeight="1" thickTop="1" thickBot="1">
      <c r="B4608" s="32" t="s">
        <v/>
      </c>
      <c r="C4608" s="23" t="s">
        <v/>
      </c>
      <c r="D4608" s="32" t="s">
        <v/>
      </c>
      <c r="E4608" s="32">
        <v/>
      </c>
      <c r="F4608" s="33">
        <v/>
      </c>
      <c r="G4608" s="34">
        <v/>
      </c>
      <c r="H4608" s="35">
        <v/>
      </c>
      <c r="I4608" s="36">
        <f/>
        <v/>
      </c>
      <c r="J4608" s="32">
        <v/>
      </c>
      <c r="K4608" s="32">
        <f/>
        <v/>
      </c>
      <c r="L4608" s="32" t="s">
        <v/>
      </c>
      <c r="M4608" s="32" t="s">
        <v/>
      </c>
      <c r="N4608" s="32" t="s">
        <v>25993</v>
      </c>
      <!--$VAR_NUOVA_CELLA_PREZZI$-->
    </row>
    <row r="4609" spans="1:16" ht="10.5" customHeight="1" thickTop="1" thickBot="1">
      <c r="B4609" s="32" t="s">
        <v/>
      </c>
      <c r="C4609" s="23" t="s">
        <v/>
      </c>
      <c r="D4609" s="32" t="s">
        <v>25994</v>
      </c>
      <c r="E4609" s="32">
        <v/>
      </c>
      <c r="F4609" s="33">
        <v/>
      </c>
      <c r="G4609" s="34">
        <v/>
      </c>
      <c r="H4609" s="35">
        <v/>
      </c>
      <c r="I4609" s="36">
        <f>ROUND(SUM(I4606:I4608),2)</f>
        <v>36.00</v>
      </c>
      <c r="J4609" s="32">
        <v>35.55</v>
      </c>
      <c r="K4609" s="32">
        <f>ROUND(PRODUCT(I4609:J4609),2)</f>
        <v>1279.80</v>
      </c>
      <c r="L4609" s="32" t="s">
        <v/>
      </c>
      <c r="M4609" s="32" t="s">
        <v/>
      </c>
      <c r="N4609" s="32" t="s">
        <v/>
      </c>
      <!--$VAR_NUOVA_CELLA_PREZZI$-->
    </row>
    <row r="4610" spans="1:16" ht="10.5" customHeight="1" thickTop="1" thickBot="1">
      <c r="B4610" s="32" t="s">
        <v/>
      </c>
      <c r="C4610" s="23" t="s">
        <v/>
      </c>
      <c r="D4610" s="32" t="s">
        <v>26000</v>
      </c>
      <c r="E4610" s="32">
        <v/>
      </c>
      <c r="F4610" s="33">
        <v/>
      </c>
      <c r="G4610" s="34">
        <v/>
      </c>
      <c r="H4610" s="35">
        <v/>
      </c>
      <c r="I4610" s="36">
        <f/>
        <v/>
      </c>
      <c r="J4610" s="32">
        <v/>
      </c>
      <c r="K4610" s="32">
        <f/>
        <v/>
      </c>
      <c r="L4610" s="32" t="s">
        <v/>
      </c>
      <c r="M4610" s="32" t="s">
        <v/>
      </c>
      <c r="N4610" s="32" t="s">
        <v/>
      </c>
      <!--$VAR_NUOVA_CELLA_PREZZI$-->
    </row>
    <row r="4611" spans="1:16" ht="153" customHeight="1" thickTop="1" thickBot="1">
      <c r="B4611" s="32" t="s">
        <v>26001</v>
      </c>
      <c r="C4611" s="23" t="s">
        <v>26002</v>
      </c>
      <c r="D4611" s="62" t="s">
        <v>26003</v>
      </c>
      <c r="E4611" s="32">
        <v/>
      </c>
      <c r="F4611" s="33">
        <v/>
      </c>
      <c r="G4611" s="34">
        <v/>
      </c>
      <c r="H4611" s="35">
        <v/>
      </c>
      <c r="I4611" s="36">
        <f/>
        <v/>
      </c>
      <c r="J4611" s="32">
        <v/>
      </c>
      <c r="K4611" s="32">
        <f/>
        <v/>
      </c>
      <c r="L4611" s="32" t="s">
        <v/>
      </c>
      <c r="M4611" s="32" t="s">
        <v/>
      </c>
      <c r="N4611" s="32" t="s">
        <v/>
      </c>
      <!--$VAR_NUOVA_CELLA_PREZZI$-->
    </row>
    <row r="4612" spans="1:16" ht="10.5" customHeight="1" thickTop="1" thickBot="1">
      <c r="B4612" s="32" t="s">
        <v/>
      </c>
      <c r="C4612" s="23" t="s">
        <v/>
      </c>
      <c r="D4612" s="23" t="s">
        <v>26004</v>
      </c>
      <c r="E4612" s="32">
        <v/>
      </c>
      <c r="F4612" s="33">
        <v/>
      </c>
      <c r="G4612" s="34">
        <v/>
      </c>
      <c r="H4612" s="35">
        <v/>
      </c>
      <c r="I4612" s="36">
        <f/>
        <v/>
      </c>
      <c r="J4612" s="32">
        <v/>
      </c>
      <c r="K4612" s="32">
        <f/>
        <v/>
      </c>
      <c r="L4612" s="32" t="s">
        <v/>
      </c>
      <c r="M4612" s="32" t="s">
        <v/>
      </c>
      <c r="N4612" s="32" t="s">
        <v/>
      </c>
      <!--$VAR_NUOVA_CELLA_PREZZI$-->
    </row>
    <row r="4613" spans="1:16" ht="10.5" customHeight="1" thickTop="1" thickBot="1">
      <c r="B4613" s="32" t="s">
        <v/>
      </c>
      <c r="C4613" s="23" t="s">
        <v/>
      </c>
      <c r="D4613" s="23" t="s">
        <v>26005</v>
      </c>
      <c r="E4613" s="32">
        <v/>
      </c>
      <c r="F4613" s="33">
        <v/>
      </c>
      <c r="G4613" s="34">
        <v/>
      </c>
      <c r="H4613" s="35">
        <v/>
      </c>
      <c r="I4613" s="36">
        <f>ROUND(PRODUCT(E4613:H4613,36.00),2)</f>
        <v>36.00</v>
      </c>
      <c r="J4613" s="32">
        <v/>
      </c>
      <c r="K4613" s="32">
        <f/>
        <v/>
      </c>
      <c r="L4613" s="32" t="s">
        <v/>
      </c>
      <c r="M4613" s="32" t="s">
        <v/>
      </c>
      <c r="N4613" s="32" t="s">
        <v/>
      </c>
      <!--$VAR_NUOVA_CELLA_PREZZI$-->
    </row>
    <row r="4614" spans="1:16" ht="10.5" customHeight="1" thickTop="1" thickBot="1">
      <c r="B4614" s="32" t="s">
        <v/>
      </c>
      <c r="C4614" s="23" t="s">
        <v/>
      </c>
      <c r="D4614" s="32" t="s">
        <v/>
      </c>
      <c r="E4614" s="32">
        <v/>
      </c>
      <c r="F4614" s="33">
        <v/>
      </c>
      <c r="G4614" s="34">
        <v/>
      </c>
      <c r="H4614" s="35">
        <v/>
      </c>
      <c r="I4614" s="36">
        <f/>
        <v/>
      </c>
      <c r="J4614" s="32">
        <v/>
      </c>
      <c r="K4614" s="32">
        <f/>
        <v/>
      </c>
      <c r="L4614" s="32" t="s">
        <v/>
      </c>
      <c r="M4614" s="32" t="s">
        <v/>
      </c>
      <c r="N4614" s="32" t="s">
        <v>26012</v>
      </c>
      <!--$VAR_NUOVA_CELLA_PREZZI$-->
    </row>
    <row r="4615" spans="1:16" ht="10.5" customHeight="1" thickTop="1" thickBot="1">
      <c r="B4615" s="32" t="s">
        <v/>
      </c>
      <c r="C4615" s="23" t="s">
        <v/>
      </c>
      <c r="D4615" s="32" t="s">
        <v>26013</v>
      </c>
      <c r="E4615" s="32">
        <v/>
      </c>
      <c r="F4615" s="33">
        <v/>
      </c>
      <c r="G4615" s="34">
        <v/>
      </c>
      <c r="H4615" s="35">
        <v/>
      </c>
      <c r="I4615" s="36">
        <f>ROUND(SUM(I4612:I4614),2)</f>
        <v>36.00</v>
      </c>
      <c r="J4615" s="32">
        <v>75.34</v>
      </c>
      <c r="K4615" s="32">
        <f>ROUND(PRODUCT(I4615:J4615),2)</f>
        <v>2712.24</v>
      </c>
      <c r="L4615" s="32" t="s">
        <v/>
      </c>
      <c r="M4615" s="32" t="s">
        <v/>
      </c>
      <c r="N4615" s="32" t="s">
        <v/>
      </c>
      <!--$VAR_NUOVA_CELLA_PREZZI$-->
    </row>
    <row r="4616" spans="1:16" ht="10.5" customHeight="1" thickTop="1" thickBot="1">
      <c r="B4616" s="32" t="s">
        <v/>
      </c>
      <c r="C4616" s="23" t="s">
        <v/>
      </c>
      <c r="D4616" s="32" t="s">
        <v>26019</v>
      </c>
      <c r="E4616" s="32">
        <v/>
      </c>
      <c r="F4616" s="33">
        <v/>
      </c>
      <c r="G4616" s="34">
        <v/>
      </c>
      <c r="H4616" s="35">
        <v/>
      </c>
      <c r="I4616" s="36">
        <f/>
        <v/>
      </c>
      <c r="J4616" s="32">
        <v/>
      </c>
      <c r="K4616" s="32">
        <f/>
        <v/>
      </c>
      <c r="L4616" s="32" t="s">
        <v/>
      </c>
      <c r="M4616" s="32" t="s">
        <v/>
      </c>
      <c r="N4616" s="32" t="s">
        <v/>
      </c>
      <!--$VAR_NUOVA_CELLA_PREZZI$-->
    </row>
    <row r="4617" spans="1:16" ht="510.666666666667" customHeight="1" thickTop="1" thickBot="1">
      <c r="B4617" s="32" t="s">
        <v>26020</v>
      </c>
      <c r="C4617" s="23" t="s">
        <v>26021</v>
      </c>
      <c r="D4617" s="62" t="s">
        <v>26022</v>
      </c>
      <c r="E4617" s="32">
        <v/>
      </c>
      <c r="F4617" s="33">
        <v/>
      </c>
      <c r="G4617" s="34">
        <v/>
      </c>
      <c r="H4617" s="35">
        <v/>
      </c>
      <c r="I4617" s="36">
        <f/>
        <v/>
      </c>
      <c r="J4617" s="32">
        <v/>
      </c>
      <c r="K4617" s="32">
        <f/>
        <v/>
      </c>
      <c r="L4617" s="32" t="s">
        <v/>
      </c>
      <c r="M4617" s="32" t="s">
        <v/>
      </c>
      <c r="N4617" s="32" t="s">
        <v/>
      </c>
      <!--$VAR_NUOVA_CELLA_PREZZI$-->
    </row>
    <row r="4618" spans="1:16" ht="10.5" customHeight="1" thickTop="1" thickBot="1">
      <c r="B4618" s="32" t="s">
        <v/>
      </c>
      <c r="C4618" s="23" t="s">
        <v/>
      </c>
      <c r="D4618" s="23" t="s">
        <v>26023</v>
      </c>
      <c r="E4618" s="32">
        <v/>
      </c>
      <c r="F4618" s="33">
        <v/>
      </c>
      <c r="G4618" s="34">
        <v/>
      </c>
      <c r="H4618" s="35">
        <v/>
      </c>
      <c r="I4618" s="36">
        <f/>
        <v/>
      </c>
      <c r="J4618" s="32">
        <v/>
      </c>
      <c r="K4618" s="32">
        <f/>
        <v/>
      </c>
      <c r="L4618" s="32" t="s">
        <v/>
      </c>
      <c r="M4618" s="32" t="s">
        <v/>
      </c>
      <c r="N4618" s="32" t="s">
        <v/>
      </c>
      <!--$VAR_NUOVA_CELLA_PREZZI$-->
    </row>
    <row r="4619" spans="1:16" ht="10.5" customHeight="1" thickTop="1" thickBot="1">
      <c r="B4619" s="32" t="s">
        <v/>
      </c>
      <c r="C4619" s="23" t="s">
        <v/>
      </c>
      <c r="D4619" s="23" t="s">
        <v>26024</v>
      </c>
      <c r="E4619" s="32">
        <v/>
      </c>
      <c r="F4619" s="33">
        <v/>
      </c>
      <c r="G4619" s="34">
        <v/>
      </c>
      <c r="H4619" s="35">
        <v>0</v>
      </c>
      <c r="I4619" s="36">
        <f>ROUND(PRODUCT(E4619:H4619),2)</f>
        <v>0.00</v>
      </c>
      <c r="J4619" s="32">
        <v/>
      </c>
      <c r="K4619" s="32">
        <f/>
        <v/>
      </c>
      <c r="L4619" s="32" t="s">
        <v/>
      </c>
      <c r="M4619" s="32" t="s">
        <v/>
      </c>
      <c r="N4619" s="32" t="s">
        <v/>
      </c>
      <!--$VAR_NUOVA_CELLA_PREZZI$-->
    </row>
    <row r="4620" spans="1:16" ht="10.5" customHeight="1" thickTop="1" thickBot="1">
      <c r="B4620" s="32" t="s">
        <v/>
      </c>
      <c r="C4620" s="23" t="s">
        <v/>
      </c>
      <c r="D4620" s="23" t="s">
        <v>26031</v>
      </c>
      <c r="E4620" s="32">
        <v>3.00</v>
      </c>
      <c r="F4620" s="33">
        <v>10.71</v>
      </c>
      <c r="G4620" s="34">
        <v>0.210</v>
      </c>
      <c r="H4620" s="35">
        <v/>
      </c>
      <c r="I4620" s="36">
        <f>ROUND(PRODUCT(E4620:H4620),2)</f>
        <v>6.75</v>
      </c>
      <c r="J4620" s="32">
        <v/>
      </c>
      <c r="K4620" s="32">
        <f/>
        <v/>
      </c>
      <c r="L4620" s="32" t="s">
        <v/>
      </c>
      <c r="M4620" s="32" t="s">
        <v/>
      </c>
      <c r="N4620" s="32" t="s">
        <v/>
      </c>
      <!--$VAR_NUOVA_CELLA_PREZZI$-->
    </row>
    <row r="4621" spans="1:16" ht="10.5" customHeight="1" thickTop="1" thickBot="1">
      <c r="B4621" s="32" t="s">
        <v/>
      </c>
      <c r="C4621" s="23" t="s">
        <v/>
      </c>
      <c r="D4621" s="32" t="s">
        <v/>
      </c>
      <c r="E4621" s="32">
        <v/>
      </c>
      <c r="F4621" s="33">
        <v/>
      </c>
      <c r="G4621" s="34">
        <v/>
      </c>
      <c r="H4621" s="35">
        <v/>
      </c>
      <c r="I4621" s="36">
        <f/>
        <v/>
      </c>
      <c r="J4621" s="32">
        <v/>
      </c>
      <c r="K4621" s="32">
        <f/>
        <v/>
      </c>
      <c r="L4621" s="32" t="s">
        <v/>
      </c>
      <c r="M4621" s="32" t="s">
        <v/>
      </c>
      <c r="N4621" s="32" t="s">
        <v>26038</v>
      </c>
      <!--$VAR_NUOVA_CELLA_PREZZI$-->
    </row>
    <row r="4622" spans="1:16" ht="10.5" customHeight="1" thickTop="1" thickBot="1">
      <c r="B4622" s="32" t="s">
        <v/>
      </c>
      <c r="C4622" s="23" t="s">
        <v/>
      </c>
      <c r="D4622" s="32" t="s">
        <v>26039</v>
      </c>
      <c r="E4622" s="32">
        <v/>
      </c>
      <c r="F4622" s="33">
        <v/>
      </c>
      <c r="G4622" s="34">
        <v/>
      </c>
      <c r="H4622" s="35">
        <v/>
      </c>
      <c r="I4622" s="36">
        <f>ROUND(SUM(I4618:I4621),2)</f>
        <v>6.75</v>
      </c>
      <c r="J4622" s="32">
        <v>257.03</v>
      </c>
      <c r="K4622" s="32">
        <f>ROUND(PRODUCT(I4622:J4622),2)</f>
        <v>1734.95</v>
      </c>
      <c r="L4622" s="32" t="s">
        <v/>
      </c>
      <c r="M4622" s="32" t="s">
        <v/>
      </c>
      <c r="N4622" s="32" t="s">
        <v/>
      </c>
      <!--$VAR_NUOVA_CELLA_PREZZI$-->
    </row>
    <row r="4623" spans="1:16" ht="10.5" customHeight="1" thickTop="1" thickBot="1">
      <c r="B4623" s="32" t="s">
        <v/>
      </c>
      <c r="C4623" s="23" t="s">
        <v/>
      </c>
      <c r="D4623" s="32" t="s">
        <v>26045</v>
      </c>
      <c r="E4623" s="32">
        <v/>
      </c>
      <c r="F4623" s="33">
        <v/>
      </c>
      <c r="G4623" s="34">
        <v/>
      </c>
      <c r="H4623" s="35">
        <v/>
      </c>
      <c r="I4623" s="36">
        <f/>
        <v/>
      </c>
      <c r="J4623" s="32">
        <v/>
      </c>
      <c r="K4623" s="32">
        <f/>
        <v/>
      </c>
      <c r="L4623" s="32" t="s">
        <v/>
      </c>
      <c r="M4623" s="32" t="s">
        <v/>
      </c>
      <c r="N4623" s="32" t="s">
        <v/>
      </c>
      <!--$VAR_NUOVA_CELLA_PREZZI$-->
    </row>
    <row r="4624" spans="1:16" ht="72.5" customHeight="1" thickTop="1" thickBot="1">
      <c r="B4624" s="32" t="s">
        <v>26046</v>
      </c>
      <c r="C4624" s="23" t="s">
        <v>26047</v>
      </c>
      <c r="D4624" s="62" t="s">
        <v>26048</v>
      </c>
      <c r="E4624" s="32">
        <v/>
      </c>
      <c r="F4624" s="33">
        <v/>
      </c>
      <c r="G4624" s="34">
        <v/>
      </c>
      <c r="H4624" s="35">
        <v/>
      </c>
      <c r="I4624" s="36">
        <f/>
        <v/>
      </c>
      <c r="J4624" s="32">
        <v/>
      </c>
      <c r="K4624" s="32">
        <f/>
        <v/>
      </c>
      <c r="L4624" s="32" t="s">
        <v/>
      </c>
      <c r="M4624" s="32" t="s">
        <v/>
      </c>
      <c r="N4624" s="32" t="s">
        <v/>
      </c>
      <!--$VAR_NUOVA_CELLA_PREZZI$-->
    </row>
    <row r="4625" spans="1:16" ht="10.5" customHeight="1" thickTop="1" thickBot="1">
      <c r="B4625" s="32" t="s">
        <v/>
      </c>
      <c r="C4625" s="23" t="s">
        <v/>
      </c>
      <c r="D4625" s="23" t="s">
        <v>26049</v>
      </c>
      <c r="E4625" s="32">
        <v/>
      </c>
      <c r="F4625" s="33">
        <v/>
      </c>
      <c r="G4625" s="34">
        <v/>
      </c>
      <c r="H4625" s="35">
        <v/>
      </c>
      <c r="I4625" s="36">
        <f/>
        <v/>
      </c>
      <c r="J4625" s="32">
        <v/>
      </c>
      <c r="K4625" s="32">
        <f/>
        <v/>
      </c>
      <c r="L4625" s="32" t="s">
        <v/>
      </c>
      <c r="M4625" s="32" t="s">
        <v/>
      </c>
      <c r="N4625" s="32" t="s">
        <v/>
      </c>
      <!--$VAR_NUOVA_CELLA_PREZZI$-->
    </row>
    <row r="4626" spans="1:16" ht="10.5" customHeight="1" thickTop="1" thickBot="1">
      <c r="B4626" s="32" t="s">
        <v/>
      </c>
      <c r="C4626" s="23" t="s">
        <v/>
      </c>
      <c r="D4626" s="23" t="s">
        <v>26050</v>
      </c>
      <c r="E4626" s="32">
        <v/>
      </c>
      <c r="F4626" s="33">
        <v/>
      </c>
      <c r="G4626" s="34">
        <v/>
      </c>
      <c r="H4626" s="35">
        <v>0</v>
      </c>
      <c r="I4626" s="36">
        <f>ROUND(PRODUCT(E4626:H4626),2)</f>
        <v>0.00</v>
      </c>
      <c r="J4626" s="32">
        <v/>
      </c>
      <c r="K4626" s="32">
        <f/>
        <v/>
      </c>
      <c r="L4626" s="32" t="s">
        <v/>
      </c>
      <c r="M4626" s="32" t="s">
        <v/>
      </c>
      <c r="N4626" s="32" t="s">
        <v/>
      </c>
      <!--$VAR_NUOVA_CELLA_PREZZI$-->
    </row>
    <row r="4627" spans="1:16" ht="10.5" customHeight="1" thickTop="1" thickBot="1">
      <c r="B4627" s="32" t="s">
        <v/>
      </c>
      <c r="C4627" s="23" t="s">
        <v/>
      </c>
      <c r="D4627" s="23" t="s">
        <v>26057</v>
      </c>
      <c r="E4627" s="32">
        <v/>
      </c>
      <c r="F4627" s="33">
        <v/>
      </c>
      <c r="G4627" s="34">
        <v/>
      </c>
      <c r="H4627" s="35">
        <v>0</v>
      </c>
      <c r="I4627" s="36">
        <f>ROUND(PRODUCT(E4627:H4627),2)</f>
        <v>0.00</v>
      </c>
      <c r="J4627" s="32">
        <v/>
      </c>
      <c r="K4627" s="32">
        <f/>
        <v/>
      </c>
      <c r="L4627" s="32" t="s">
        <v/>
      </c>
      <c r="M4627" s="32" t="s">
        <v/>
      </c>
      <c r="N4627" s="32" t="s">
        <v/>
      </c>
      <!--$VAR_NUOVA_CELLA_PREZZI$-->
    </row>
    <row r="4628" spans="1:16" ht="10.5" customHeight="1" thickTop="1" thickBot="1">
      <c r="B4628" s="32" t="s">
        <v/>
      </c>
      <c r="C4628" s="23" t="s">
        <v/>
      </c>
      <c r="D4628" s="23" t="s">
        <v>26064</v>
      </c>
      <c r="E4628" s="32">
        <v>3.00</v>
      </c>
      <c r="F4628" s="33">
        <v>1.20</v>
      </c>
      <c r="G4628" s="34">
        <v/>
      </c>
      <c r="H4628" s="35">
        <v>24.700</v>
      </c>
      <c r="I4628" s="36">
        <f>ROUND(PRODUCT(E4628:H4628),2)</f>
        <v>88.92</v>
      </c>
      <c r="J4628" s="32">
        <v/>
      </c>
      <c r="K4628" s="32">
        <f/>
        <v/>
      </c>
      <c r="L4628" s="32" t="s">
        <v/>
      </c>
      <c r="M4628" s="32" t="s">
        <v/>
      </c>
      <c r="N4628" s="32" t="s">
        <v/>
      </c>
      <!--$VAR_NUOVA_CELLA_PREZZI$-->
    </row>
    <row r="4629" spans="1:16" ht="10.5" customHeight="1" thickTop="1" thickBot="1">
      <c r="B4629" s="32" t="s">
        <v/>
      </c>
      <c r="C4629" s="23" t="s">
        <v/>
      </c>
      <c r="D4629" s="23" t="s">
        <v>26071</v>
      </c>
      <c r="E4629" s="32">
        <v>3.00</v>
      </c>
      <c r="F4629" s="33">
        <v>1.20</v>
      </c>
      <c r="G4629" s="34">
        <v/>
      </c>
      <c r="H4629" s="35">
        <v>24.700</v>
      </c>
      <c r="I4629" s="36">
        <f>ROUND(PRODUCT(E4629:H4629),2)</f>
        <v>88.92</v>
      </c>
      <c r="J4629" s="32">
        <v/>
      </c>
      <c r="K4629" s="32">
        <f/>
        <v/>
      </c>
      <c r="L4629" s="32" t="s">
        <v/>
      </c>
      <c r="M4629" s="32" t="s">
        <v/>
      </c>
      <c r="N4629" s="32" t="s">
        <v/>
      </c>
      <!--$VAR_NUOVA_CELLA_PREZZI$-->
    </row>
    <row r="4630" spans="1:16" ht="10.5" customHeight="1" thickTop="1" thickBot="1">
      <c r="B4630" s="32" t="s">
        <v/>
      </c>
      <c r="C4630" s="23" t="s">
        <v/>
      </c>
      <c r="D4630" s="23" t="s">
        <v>26078</v>
      </c>
      <c r="E4630" s="32">
        <v>3.00</v>
      </c>
      <c r="F4630" s="33">
        <v>1.20</v>
      </c>
      <c r="G4630" s="34">
        <v/>
      </c>
      <c r="H4630" s="35">
        <v>24.700</v>
      </c>
      <c r="I4630" s="36">
        <f>ROUND(PRODUCT(E4630:H4630),2)</f>
        <v>88.92</v>
      </c>
      <c r="J4630" s="32">
        <v/>
      </c>
      <c r="K4630" s="32">
        <f/>
        <v/>
      </c>
      <c r="L4630" s="32" t="s">
        <v/>
      </c>
      <c r="M4630" s="32" t="s">
        <v/>
      </c>
      <c r="N4630" s="32" t="s">
        <v/>
      </c>
      <!--$VAR_NUOVA_CELLA_PREZZI$-->
    </row>
    <row r="4631" spans="1:16" ht="10.5" customHeight="1" thickTop="1" thickBot="1">
      <c r="B4631" s="32" t="s">
        <v/>
      </c>
      <c r="C4631" s="23" t="s">
        <v/>
      </c>
      <c r="D4631" s="23" t="s">
        <v>26085</v>
      </c>
      <c r="E4631" s="32">
        <v>16.00</v>
      </c>
      <c r="F4631" s="33">
        <v>1.20</v>
      </c>
      <c r="G4631" s="34">
        <v/>
      </c>
      <c r="H4631" s="35">
        <v>24.700</v>
      </c>
      <c r="I4631" s="36">
        <f>ROUND(PRODUCT(E4631:H4631),2)</f>
        <v>474.24</v>
      </c>
      <c r="J4631" s="32">
        <v/>
      </c>
      <c r="K4631" s="32">
        <f/>
        <v/>
      </c>
      <c r="L4631" s="32" t="s">
        <v/>
      </c>
      <c r="M4631" s="32" t="s">
        <v/>
      </c>
      <c r="N4631" s="32" t="s">
        <v/>
      </c>
      <!--$VAR_NUOVA_CELLA_PREZZI$-->
    </row>
    <row r="4632" spans="1:16" ht="10.5" customHeight="1" thickTop="1" thickBot="1">
      <c r="B4632" s="32" t="s">
        <v/>
      </c>
      <c r="C4632" s="23" t="s">
        <v/>
      </c>
      <c r="D4632" s="23" t="s">
        <v>26092</v>
      </c>
      <c r="E4632" s="32">
        <v>6.00</v>
      </c>
      <c r="F4632" s="33">
        <v>1.20</v>
      </c>
      <c r="G4632" s="34">
        <v/>
      </c>
      <c r="H4632" s="35">
        <v>24.700</v>
      </c>
      <c r="I4632" s="36">
        <f>ROUND(PRODUCT(E4632:H4632),2)</f>
        <v>177.84</v>
      </c>
      <c r="J4632" s="32">
        <v/>
      </c>
      <c r="K4632" s="32">
        <f/>
        <v/>
      </c>
      <c r="L4632" s="32" t="s">
        <v/>
      </c>
      <c r="M4632" s="32" t="s">
        <v/>
      </c>
      <c r="N4632" s="32" t="s">
        <v/>
      </c>
      <!--$VAR_NUOVA_CELLA_PREZZI$-->
    </row>
    <row r="4633" spans="1:16" ht="10.5" customHeight="1" thickTop="1" thickBot="1">
      <c r="B4633" s="32" t="s">
        <v/>
      </c>
      <c r="C4633" s="23" t="s">
        <v/>
      </c>
      <c r="D4633" s="23" t="s">
        <v>26099</v>
      </c>
      <c r="E4633" s="32">
        <v>6.00</v>
      </c>
      <c r="F4633" s="33">
        <v>1.20</v>
      </c>
      <c r="G4633" s="34">
        <v/>
      </c>
      <c r="H4633" s="35">
        <v>24.700</v>
      </c>
      <c r="I4633" s="36">
        <f>ROUND(PRODUCT(E4633:H4633),2)</f>
        <v>177.84</v>
      </c>
      <c r="J4633" s="32">
        <v/>
      </c>
      <c r="K4633" s="32">
        <f/>
        <v/>
      </c>
      <c r="L4633" s="32" t="s">
        <v/>
      </c>
      <c r="M4633" s="32" t="s">
        <v/>
      </c>
      <c r="N4633" s="32" t="s">
        <v/>
      </c>
      <!--$VAR_NUOVA_CELLA_PREZZI$-->
    </row>
    <row r="4634" spans="1:16" ht="10.5" customHeight="1" thickTop="1" thickBot="1">
      <c r="B4634" s="32" t="s">
        <v/>
      </c>
      <c r="C4634" s="23" t="s">
        <v/>
      </c>
      <c r="D4634" s="23" t="s">
        <v>26106</v>
      </c>
      <c r="E4634" s="32">
        <v/>
      </c>
      <c r="F4634" s="33">
        <v>1.20</v>
      </c>
      <c r="G4634" s="34">
        <v/>
      </c>
      <c r="H4634" s="35">
        <v>24.700</v>
      </c>
      <c r="I4634" s="36">
        <f>ROUND(PRODUCT(E4634:H4634),2)</f>
        <v>29.64</v>
      </c>
      <c r="J4634" s="32">
        <v/>
      </c>
      <c r="K4634" s="32">
        <f/>
        <v/>
      </c>
      <c r="L4634" s="32" t="s">
        <v/>
      </c>
      <c r="M4634" s="32" t="s">
        <v/>
      </c>
      <c r="N4634" s="32" t="s">
        <v/>
      </c>
      <!--$VAR_NUOVA_CELLA_PREZZI$-->
    </row>
    <row r="4635" spans="1:16" ht="10.5" customHeight="1" thickTop="1" thickBot="1">
      <c r="B4635" s="32" t="s">
        <v/>
      </c>
      <c r="C4635" s="23" t="s">
        <v/>
      </c>
      <c r="D4635" s="23" t="s">
        <v>26113</v>
      </c>
      <c r="E4635" s="32">
        <v/>
      </c>
      <c r="F4635" s="33">
        <v/>
      </c>
      <c r="G4635" s="34">
        <v/>
      </c>
      <c r="H4635" s="35">
        <v>0</v>
      </c>
      <c r="I4635" s="36">
        <f>ROUND(PRODUCT(E4635:H4635),2)</f>
        <v>0.00</v>
      </c>
      <c r="J4635" s="32">
        <v/>
      </c>
      <c r="K4635" s="32">
        <f/>
        <v/>
      </c>
      <c r="L4635" s="32" t="s">
        <v/>
      </c>
      <c r="M4635" s="32" t="s">
        <v/>
      </c>
      <c r="N4635" s="32" t="s">
        <v/>
      </c>
      <!--$VAR_NUOVA_CELLA_PREZZI$-->
    </row>
    <row r="4636" spans="1:16" ht="10.5" customHeight="1" thickTop="1" thickBot="1">
      <c r="B4636" s="32" t="s">
        <v/>
      </c>
      <c r="C4636" s="23" t="s">
        <v/>
      </c>
      <c r="D4636" s="23" t="s">
        <v>26120</v>
      </c>
      <c r="E4636" s="32">
        <v/>
      </c>
      <c r="F4636" s="33">
        <v/>
      </c>
      <c r="G4636" s="34">
        <v/>
      </c>
      <c r="H4636" s="35">
        <v>0</v>
      </c>
      <c r="I4636" s="36">
        <f>ROUND(PRODUCT(E4636:H4636),2)</f>
        <v>0.00</v>
      </c>
      <c r="J4636" s="32">
        <v/>
      </c>
      <c r="K4636" s="32">
        <f/>
        <v/>
      </c>
      <c r="L4636" s="32" t="s">
        <v/>
      </c>
      <c r="M4636" s="32" t="s">
        <v/>
      </c>
      <c r="N4636" s="32" t="s">
        <v/>
      </c>
      <!--$VAR_NUOVA_CELLA_PREZZI$-->
    </row>
    <row r="4637" spans="1:16" ht="10.5" customHeight="1" thickTop="1" thickBot="1">
      <c r="B4637" s="32" t="s">
        <v/>
      </c>
      <c r="C4637" s="23" t="s">
        <v/>
      </c>
      <c r="D4637" s="23" t="s">
        <v>26127</v>
      </c>
      <c r="E4637" s="32">
        <v>2.00</v>
      </c>
      <c r="F4637" s="33">
        <v>2.34</v>
      </c>
      <c r="G4637" s="34">
        <v/>
      </c>
      <c r="H4637" s="35">
        <v>15.000</v>
      </c>
      <c r="I4637" s="36">
        <f>ROUND(PRODUCT(E4637:H4637),2)</f>
        <v>70.20</v>
      </c>
      <c r="J4637" s="32">
        <v/>
      </c>
      <c r="K4637" s="32">
        <f/>
        <v/>
      </c>
      <c r="L4637" s="32" t="s">
        <v/>
      </c>
      <c r="M4637" s="32" t="s">
        <v/>
      </c>
      <c r="N4637" s="32" t="s">
        <v/>
      </c>
      <!--$VAR_NUOVA_CELLA_PREZZI$-->
    </row>
    <row r="4638" spans="1:16" ht="10.5" customHeight="1" thickTop="1" thickBot="1">
      <c r="B4638" s="32" t="s">
        <v/>
      </c>
      <c r="C4638" s="23" t="s">
        <v/>
      </c>
      <c r="D4638" s="23" t="s">
        <v>26134</v>
      </c>
      <c r="E4638" s="32">
        <v>2.00</v>
      </c>
      <c r="F4638" s="33">
        <v>8.18</v>
      </c>
      <c r="G4638" s="34">
        <v/>
      </c>
      <c r="H4638" s="35">
        <v>15.000</v>
      </c>
      <c r="I4638" s="36">
        <f>ROUND(PRODUCT(E4638:H4638),2)</f>
        <v>245.40</v>
      </c>
      <c r="J4638" s="32">
        <v/>
      </c>
      <c r="K4638" s="32">
        <f/>
        <v/>
      </c>
      <c r="L4638" s="32" t="s">
        <v/>
      </c>
      <c r="M4638" s="32" t="s">
        <v/>
      </c>
      <c r="N4638" s="32" t="s">
        <v/>
      </c>
      <!--$VAR_NUOVA_CELLA_PREZZI$-->
    </row>
    <row r="4639" spans="1:16" ht="10.5" customHeight="1" thickTop="1" thickBot="1">
      <c r="B4639" s="32" t="s">
        <v/>
      </c>
      <c r="C4639" s="23" t="s">
        <v/>
      </c>
      <c r="D4639" s="23" t="s">
        <v>26141</v>
      </c>
      <c r="E4639" s="32">
        <v>2.00</v>
      </c>
      <c r="F4639" s="33">
        <v>7.80</v>
      </c>
      <c r="G4639" s="34">
        <v/>
      </c>
      <c r="H4639" s="35">
        <v>15.000</v>
      </c>
      <c r="I4639" s="36">
        <f>ROUND(PRODUCT(E4639:H4639),2)</f>
        <v>234.00</v>
      </c>
      <c r="J4639" s="32">
        <v/>
      </c>
      <c r="K4639" s="32">
        <f/>
        <v/>
      </c>
      <c r="L4639" s="32" t="s">
        <v/>
      </c>
      <c r="M4639" s="32" t="s">
        <v/>
      </c>
      <c r="N4639" s="32" t="s">
        <v/>
      </c>
      <!--$VAR_NUOVA_CELLA_PREZZI$-->
    </row>
    <row r="4640" spans="1:16" ht="10.5" customHeight="1" thickTop="1" thickBot="1">
      <c r="B4640" s="32" t="s">
        <v/>
      </c>
      <c r="C4640" s="23" t="s">
        <v/>
      </c>
      <c r="D4640" s="23" t="s">
        <v>26148</v>
      </c>
      <c r="E4640" s="32">
        <v>2.00</v>
      </c>
      <c r="F4640" s="33">
        <v>6.57</v>
      </c>
      <c r="G4640" s="34">
        <v/>
      </c>
      <c r="H4640" s="35">
        <v>15.000</v>
      </c>
      <c r="I4640" s="36">
        <f>ROUND(PRODUCT(E4640:H4640),2)</f>
        <v>197.10</v>
      </c>
      <c r="J4640" s="32">
        <v/>
      </c>
      <c r="K4640" s="32">
        <f/>
        <v/>
      </c>
      <c r="L4640" s="32" t="s">
        <v/>
      </c>
      <c r="M4640" s="32" t="s">
        <v/>
      </c>
      <c r="N4640" s="32" t="s">
        <v/>
      </c>
      <!--$VAR_NUOVA_CELLA_PREZZI$-->
    </row>
    <row r="4641" spans="1:16" ht="10.5" customHeight="1" thickTop="1" thickBot="1">
      <c r="B4641" s="32" t="s">
        <v/>
      </c>
      <c r="C4641" s="23" t="s">
        <v/>
      </c>
      <c r="D4641" s="23" t="s">
        <v>26155</v>
      </c>
      <c r="E4641" s="32">
        <v>2.00</v>
      </c>
      <c r="F4641" s="33">
        <v>3.24</v>
      </c>
      <c r="G4641" s="34">
        <v/>
      </c>
      <c r="H4641" s="35">
        <v>15.000</v>
      </c>
      <c r="I4641" s="36">
        <f>ROUND(PRODUCT(E4641:H4641),2)</f>
        <v>97.20</v>
      </c>
      <c r="J4641" s="32">
        <v/>
      </c>
      <c r="K4641" s="32">
        <f/>
        <v/>
      </c>
      <c r="L4641" s="32" t="s">
        <v/>
      </c>
      <c r="M4641" s="32" t="s">
        <v/>
      </c>
      <c r="N4641" s="32" t="s">
        <v/>
      </c>
      <!--$VAR_NUOVA_CELLA_PREZZI$-->
    </row>
    <row r="4642" spans="1:16" ht="10.5" customHeight="1" thickTop="1" thickBot="1">
      <c r="B4642" s="32" t="s">
        <v/>
      </c>
      <c r="C4642" s="23" t="s">
        <v/>
      </c>
      <c r="D4642" s="23" t="s">
        <v>26162</v>
      </c>
      <c r="E4642" s="32">
        <v>4.00</v>
      </c>
      <c r="F4642" s="33">
        <v>10.60</v>
      </c>
      <c r="G4642" s="34">
        <v/>
      </c>
      <c r="H4642" s="35">
        <v>15.000</v>
      </c>
      <c r="I4642" s="36">
        <f>ROUND(PRODUCT(E4642:H4642),2)</f>
        <v>636.00</v>
      </c>
      <c r="J4642" s="32">
        <v/>
      </c>
      <c r="K4642" s="32">
        <f/>
        <v/>
      </c>
      <c r="L4642" s="32" t="s">
        <v/>
      </c>
      <c r="M4642" s="32" t="s">
        <v/>
      </c>
      <c r="N4642" s="32" t="s">
        <v/>
      </c>
      <!--$VAR_NUOVA_CELLA_PREZZI$-->
    </row>
    <row r="4643" spans="1:16" ht="10.5" customHeight="1" thickTop="1" thickBot="1">
      <c r="B4643" s="32" t="s">
        <v/>
      </c>
      <c r="C4643" s="23" t="s">
        <v/>
      </c>
      <c r="D4643" s="23" t="s">
        <v>26169</v>
      </c>
      <c r="E4643" s="32">
        <v>2.00</v>
      </c>
      <c r="F4643" s="33">
        <v>9.28</v>
      </c>
      <c r="G4643" s="34">
        <v/>
      </c>
      <c r="H4643" s="35">
        <v>15.000</v>
      </c>
      <c r="I4643" s="36">
        <f>ROUND(PRODUCT(E4643:H4643),2)</f>
        <v>278.40</v>
      </c>
      <c r="J4643" s="32">
        <v/>
      </c>
      <c r="K4643" s="32">
        <f/>
        <v/>
      </c>
      <c r="L4643" s="32" t="s">
        <v/>
      </c>
      <c r="M4643" s="32" t="s">
        <v/>
      </c>
      <c r="N4643" s="32" t="s">
        <v/>
      </c>
      <!--$VAR_NUOVA_CELLA_PREZZI$-->
    </row>
    <row r="4644" spans="1:16" ht="10.5" customHeight="1" thickTop="1" thickBot="1">
      <c r="B4644" s="32" t="s">
        <v/>
      </c>
      <c r="C4644" s="23" t="s">
        <v/>
      </c>
      <c r="D4644" s="23" t="s">
        <v>26176</v>
      </c>
      <c r="E4644" s="32">
        <v>2.00</v>
      </c>
      <c r="F4644" s="33">
        <v>9.37</v>
      </c>
      <c r="G4644" s="34">
        <v/>
      </c>
      <c r="H4644" s="35">
        <v>15.000</v>
      </c>
      <c r="I4644" s="36">
        <f>ROUND(PRODUCT(E4644:H4644),2)</f>
        <v>281.10</v>
      </c>
      <c r="J4644" s="32">
        <v/>
      </c>
      <c r="K4644" s="32">
        <f/>
        <v/>
      </c>
      <c r="L4644" s="32" t="s">
        <v/>
      </c>
      <c r="M4644" s="32" t="s">
        <v/>
      </c>
      <c r="N4644" s="32" t="s">
        <v/>
      </c>
      <!--$VAR_NUOVA_CELLA_PREZZI$-->
    </row>
    <row r="4645" spans="1:16" ht="10.5" customHeight="1" thickTop="1" thickBot="1">
      <c r="B4645" s="32" t="s">
        <v/>
      </c>
      <c r="C4645" s="23" t="s">
        <v/>
      </c>
      <c r="D4645" s="23" t="s">
        <v>26183</v>
      </c>
      <c r="E4645" s="32">
        <v>4.00</v>
      </c>
      <c r="F4645" s="33">
        <v>6.65</v>
      </c>
      <c r="G4645" s="34">
        <v/>
      </c>
      <c r="H4645" s="35">
        <v>15.000</v>
      </c>
      <c r="I4645" s="36">
        <f>ROUND(PRODUCT(E4645:H4645),2)</f>
        <v>399.00</v>
      </c>
      <c r="J4645" s="32">
        <v/>
      </c>
      <c r="K4645" s="32">
        <f/>
        <v/>
      </c>
      <c r="L4645" s="32" t="s">
        <v/>
      </c>
      <c r="M4645" s="32" t="s">
        <v/>
      </c>
      <c r="N4645" s="32" t="s">
        <v/>
      </c>
      <!--$VAR_NUOVA_CELLA_PREZZI$-->
    </row>
    <row r="4646" spans="1:16" ht="10.5" customHeight="1" thickTop="1" thickBot="1">
      <c r="B4646" s="32" t="s">
        <v/>
      </c>
      <c r="C4646" s="23" t="s">
        <v/>
      </c>
      <c r="D4646" s="23" t="s">
        <v>26190</v>
      </c>
      <c r="E4646" s="32">
        <v>2.00</v>
      </c>
      <c r="F4646" s="33">
        <v>3.97</v>
      </c>
      <c r="G4646" s="34">
        <v/>
      </c>
      <c r="H4646" s="35">
        <v>15.000</v>
      </c>
      <c r="I4646" s="36">
        <f>ROUND(PRODUCT(E4646:H4646),2)</f>
        <v>119.10</v>
      </c>
      <c r="J4646" s="32">
        <v/>
      </c>
      <c r="K4646" s="32">
        <f/>
        <v/>
      </c>
      <c r="L4646" s="32" t="s">
        <v/>
      </c>
      <c r="M4646" s="32" t="s">
        <v/>
      </c>
      <c r="N4646" s="32" t="s">
        <v/>
      </c>
      <!--$VAR_NUOVA_CELLA_PREZZI$-->
    </row>
    <row r="4647" spans="1:16" ht="10.5" customHeight="1" thickTop="1" thickBot="1">
      <c r="B4647" s="32" t="s">
        <v/>
      </c>
      <c r="C4647" s="23" t="s">
        <v/>
      </c>
      <c r="D4647" s="32" t="s">
        <v/>
      </c>
      <c r="E4647" s="32">
        <v/>
      </c>
      <c r="F4647" s="33">
        <v/>
      </c>
      <c r="G4647" s="34">
        <v/>
      </c>
      <c r="H4647" s="35">
        <v/>
      </c>
      <c r="I4647" s="36">
        <f/>
        <v/>
      </c>
      <c r="J4647" s="32">
        <v/>
      </c>
      <c r="K4647" s="32">
        <f/>
        <v/>
      </c>
      <c r="L4647" s="32" t="s">
        <v/>
      </c>
      <c r="M4647" s="32" t="s">
        <v/>
      </c>
      <c r="N4647" s="32" t="s">
        <v>26197</v>
      </c>
      <!--$VAR_NUOVA_CELLA_PREZZI$-->
    </row>
    <row r="4648" spans="1:16" ht="10.5" customHeight="1" thickTop="1" thickBot="1">
      <c r="B4648" s="32" t="s">
        <v/>
      </c>
      <c r="C4648" s="23" t="s">
        <v/>
      </c>
      <c r="D4648" s="32" t="s">
        <v>26198</v>
      </c>
      <c r="E4648" s="32">
        <v/>
      </c>
      <c r="F4648" s="33">
        <v/>
      </c>
      <c r="G4648" s="34">
        <v/>
      </c>
      <c r="H4648" s="35">
        <v/>
      </c>
      <c r="I4648" s="36">
        <f>ROUND(SUM(I4625:I4647),2)</f>
        <v>3683.82</v>
      </c>
      <c r="J4648" s="32">
        <v>4.30</v>
      </c>
      <c r="K4648" s="32">
        <f>ROUND(PRODUCT(I4648:J4648),2)</f>
        <v>15840.43</v>
      </c>
      <c r="L4648" s="32" t="s">
        <v/>
      </c>
      <c r="M4648" s="32" t="s">
        <v/>
      </c>
      <c r="N4648" s="32" t="s">
        <v/>
      </c>
      <!--$VAR_NUOVA_CELLA_PREZZI$-->
    </row>
    <row r="4649" spans="1:16" ht="10.5" customHeight="1" thickTop="1" thickBot="1">
      <c r="B4649" s="32" t="s">
        <v/>
      </c>
      <c r="C4649" s="23" t="s">
        <v/>
      </c>
      <c r="D4649" s="32" t="s">
        <v>26204</v>
      </c>
      <c r="E4649" s="32">
        <v/>
      </c>
      <c r="F4649" s="33">
        <v/>
      </c>
      <c r="G4649" s="34">
        <v/>
      </c>
      <c r="H4649" s="35">
        <v/>
      </c>
      <c r="I4649" s="36">
        <f/>
        <v/>
      </c>
      <c r="J4649" s="32">
        <v/>
      </c>
      <c r="K4649" s="32">
        <f/>
        <v/>
      </c>
      <c r="L4649" s="32" t="s">
        <v/>
      </c>
      <c r="M4649" s="32" t="s">
        <v/>
      </c>
      <c r="N4649" s="32" t="s">
        <v/>
      </c>
      <!--$VAR_NUOVA_CELLA_PREZZI$-->
    </row>
    <row r="4650" spans="1:16" ht="68.3333333333333" customHeight="1" thickTop="1" thickBot="1">
      <c r="B4650" s="32" t="s">
        <v>26205</v>
      </c>
      <c r="C4650" s="23" t="s">
        <v>26206</v>
      </c>
      <c r="D4650" s="62" t="s">
        <v>26207</v>
      </c>
      <c r="E4650" s="32">
        <v/>
      </c>
      <c r="F4650" s="33">
        <v/>
      </c>
      <c r="G4650" s="34">
        <v/>
      </c>
      <c r="H4650" s="35">
        <v/>
      </c>
      <c r="I4650" s="36">
        <f/>
        <v/>
      </c>
      <c r="J4650" s="32">
        <v/>
      </c>
      <c r="K4650" s="32">
        <f/>
        <v/>
      </c>
      <c r="L4650" s="32" t="s">
        <v/>
      </c>
      <c r="M4650" s="32" t="s">
        <v/>
      </c>
      <c r="N4650" s="32" t="s">
        <v/>
      </c>
      <!--$VAR_NUOVA_CELLA_PREZZI$-->
    </row>
    <row r="4651" spans="1:16" ht="10.5" customHeight="1" thickTop="1" thickBot="1">
      <c r="B4651" s="32" t="s">
        <v/>
      </c>
      <c r="C4651" s="23" t="s">
        <v/>
      </c>
      <c r="D4651" s="23" t="s">
        <v>26208</v>
      </c>
      <c r="E4651" s="32">
        <v/>
      </c>
      <c r="F4651" s="33">
        <v/>
      </c>
      <c r="G4651" s="34">
        <v/>
      </c>
      <c r="H4651" s="35">
        <v/>
      </c>
      <c r="I4651" s="36">
        <f/>
        <v/>
      </c>
      <c r="J4651" s="32">
        <v/>
      </c>
      <c r="K4651" s="32">
        <f/>
        <v/>
      </c>
      <c r="L4651" s="32" t="s">
        <v/>
      </c>
      <c r="M4651" s="32" t="s">
        <v/>
      </c>
      <c r="N4651" s="32" t="s">
        <v/>
      </c>
      <!--$VAR_NUOVA_CELLA_PREZZI$-->
    </row>
    <row r="4652" spans="1:16" ht="10.5" customHeight="1" thickTop="1" thickBot="1">
      <c r="B4652" s="32" t="s">
        <v/>
      </c>
      <c r="C4652" s="23" t="s">
        <v/>
      </c>
      <c r="D4652" s="23" t="s">
        <v>26209</v>
      </c>
      <c r="E4652" s="32">
        <v/>
      </c>
      <c r="F4652" s="33">
        <v/>
      </c>
      <c r="G4652" s="34">
        <v/>
      </c>
      <c r="H4652" s="35">
        <v>0</v>
      </c>
      <c r="I4652" s="36">
        <f>ROUND(PRODUCT(E4652:H4652),2)</f>
        <v>0.00</v>
      </c>
      <c r="J4652" s="32">
        <v/>
      </c>
      <c r="K4652" s="32">
        <f/>
        <v/>
      </c>
      <c r="L4652" s="32" t="s">
        <v/>
      </c>
      <c r="M4652" s="32" t="s">
        <v/>
      </c>
      <c r="N4652" s="32" t="s">
        <v/>
      </c>
      <!--$VAR_NUOVA_CELLA_PREZZI$-->
    </row>
    <row r="4653" spans="1:16" ht="10.5" customHeight="1" thickTop="1" thickBot="1">
      <c r="B4653" s="32" t="s">
        <v/>
      </c>
      <c r="C4653" s="23" t="s">
        <v/>
      </c>
      <c r="D4653" s="23" t="s">
        <v>26216</v>
      </c>
      <c r="E4653" s="32">
        <v/>
      </c>
      <c r="F4653" s="33">
        <v/>
      </c>
      <c r="G4653" s="34">
        <v/>
      </c>
      <c r="H4653" s="35">
        <v>0</v>
      </c>
      <c r="I4653" s="36">
        <f>ROUND(PRODUCT(E4653:H4653),2)</f>
        <v>0.00</v>
      </c>
      <c r="J4653" s="32">
        <v/>
      </c>
      <c r="K4653" s="32">
        <f/>
        <v/>
      </c>
      <c r="L4653" s="32" t="s">
        <v/>
      </c>
      <c r="M4653" s="32" t="s">
        <v/>
      </c>
      <c r="N4653" s="32" t="s">
        <v/>
      </c>
      <!--$VAR_NUOVA_CELLA_PREZZI$-->
    </row>
    <row r="4654" spans="1:16" ht="10.5" customHeight="1" thickTop="1" thickBot="1">
      <c r="B4654" s="32" t="s">
        <v/>
      </c>
      <c r="C4654" s="23" t="s">
        <v/>
      </c>
      <c r="D4654" s="23" t="s">
        <v>26223</v>
      </c>
      <c r="E4654" s="32">
        <v>1.00</v>
      </c>
      <c r="F4654" s="33">
        <v>0.32</v>
      </c>
      <c r="G4654" s="34">
        <v>0.410</v>
      </c>
      <c r="H4654" s="35">
        <v>80.000</v>
      </c>
      <c r="I4654" s="36">
        <f>ROUND(PRODUCT(E4654:H4654),2)</f>
        <v>10.50</v>
      </c>
      <c r="J4654" s="32">
        <v/>
      </c>
      <c r="K4654" s="32">
        <f/>
        <v/>
      </c>
      <c r="L4654" s="32" t="s">
        <v/>
      </c>
      <c r="M4654" s="32" t="s">
        <v/>
      </c>
      <c r="N4654" s="32" t="s">
        <v/>
      </c>
      <!--$VAR_NUOVA_CELLA_PREZZI$-->
    </row>
    <row r="4655" spans="1:16" ht="10.5" customHeight="1" thickTop="1" thickBot="1">
      <c r="B4655" s="32" t="s">
        <v/>
      </c>
      <c r="C4655" s="23" t="s">
        <v/>
      </c>
      <c r="D4655" s="23" t="s">
        <v>26230</v>
      </c>
      <c r="E4655" s="32">
        <v>4.00</v>
      </c>
      <c r="F4655" s="33">
        <v>0.32</v>
      </c>
      <c r="G4655" s="34">
        <v>0.410</v>
      </c>
      <c r="H4655" s="35">
        <v>80.000</v>
      </c>
      <c r="I4655" s="36">
        <f>ROUND(PRODUCT(E4655:H4655),2)</f>
        <v>41.98</v>
      </c>
      <c r="J4655" s="32">
        <v/>
      </c>
      <c r="K4655" s="32">
        <f/>
        <v/>
      </c>
      <c r="L4655" s="32" t="s">
        <v/>
      </c>
      <c r="M4655" s="32" t="s">
        <v/>
      </c>
      <c r="N4655" s="32" t="s">
        <v/>
      </c>
      <!--$VAR_NUOVA_CELLA_PREZZI$-->
    </row>
    <row r="4656" spans="1:16" ht="10.5" customHeight="1" thickTop="1" thickBot="1">
      <c r="B4656" s="32" t="s">
        <v/>
      </c>
      <c r="C4656" s="23" t="s">
        <v/>
      </c>
      <c r="D4656" s="23" t="s">
        <v>26237</v>
      </c>
      <c r="E4656" s="32">
        <v>3.00</v>
      </c>
      <c r="F4656" s="33">
        <v>0.32</v>
      </c>
      <c r="G4656" s="34">
        <v>0.410</v>
      </c>
      <c r="H4656" s="35">
        <v>80.000</v>
      </c>
      <c r="I4656" s="36">
        <f>ROUND(PRODUCT(E4656:H4656),2)</f>
        <v>31.49</v>
      </c>
      <c r="J4656" s="32">
        <v/>
      </c>
      <c r="K4656" s="32">
        <f/>
        <v/>
      </c>
      <c r="L4656" s="32" t="s">
        <v/>
      </c>
      <c r="M4656" s="32" t="s">
        <v/>
      </c>
      <c r="N4656" s="32" t="s">
        <v/>
      </c>
      <!--$VAR_NUOVA_CELLA_PREZZI$-->
    </row>
    <row r="4657" spans="1:16" ht="10.5" customHeight="1" thickTop="1" thickBot="1">
      <c r="B4657" s="32" t="s">
        <v/>
      </c>
      <c r="C4657" s="23" t="s">
        <v/>
      </c>
      <c r="D4657" s="23" t="s">
        <v>26244</v>
      </c>
      <c r="E4657" s="32">
        <v>12.00</v>
      </c>
      <c r="F4657" s="33">
        <v>0.32</v>
      </c>
      <c r="G4657" s="34">
        <v>0.410</v>
      </c>
      <c r="H4657" s="35">
        <v>80.000</v>
      </c>
      <c r="I4657" s="36">
        <f>ROUND(PRODUCT(E4657:H4657),2)</f>
        <v>125.95</v>
      </c>
      <c r="J4657" s="32">
        <v/>
      </c>
      <c r="K4657" s="32">
        <f/>
        <v/>
      </c>
      <c r="L4657" s="32" t="s">
        <v/>
      </c>
      <c r="M4657" s="32" t="s">
        <v/>
      </c>
      <c r="N4657" s="32" t="s">
        <v/>
      </c>
      <!--$VAR_NUOVA_CELLA_PREZZI$-->
    </row>
    <row r="4658" spans="1:16" ht="10.5" customHeight="1" thickTop="1" thickBot="1">
      <c r="B4658" s="32" t="s">
        <v/>
      </c>
      <c r="C4658" s="23" t="s">
        <v/>
      </c>
      <c r="D4658" s="23" t="s">
        <v>26251</v>
      </c>
      <c r="E4658" s="32">
        <v>8.00</v>
      </c>
      <c r="F4658" s="33">
        <v>0.32</v>
      </c>
      <c r="G4658" s="34">
        <v>0.410</v>
      </c>
      <c r="H4658" s="35">
        <v>80.000</v>
      </c>
      <c r="I4658" s="36">
        <f>ROUND(PRODUCT(E4658:H4658),2)</f>
        <v>83.97</v>
      </c>
      <c r="J4658" s="32">
        <v/>
      </c>
      <c r="K4658" s="32">
        <f/>
        <v/>
      </c>
      <c r="L4658" s="32" t="s">
        <v/>
      </c>
      <c r="M4658" s="32" t="s">
        <v/>
      </c>
      <c r="N4658" s="32" t="s">
        <v/>
      </c>
      <!--$VAR_NUOVA_CELLA_PREZZI$-->
    </row>
    <row r="4659" spans="1:16" ht="10.5" customHeight="1" thickTop="1" thickBot="1">
      <c r="B4659" s="32" t="s">
        <v/>
      </c>
      <c r="C4659" s="23" t="s">
        <v/>
      </c>
      <c r="D4659" s="23" t="s">
        <v>26258</v>
      </c>
      <c r="E4659" s="32">
        <v>4.00</v>
      </c>
      <c r="F4659" s="33">
        <v>0.32</v>
      </c>
      <c r="G4659" s="34">
        <v>0.410</v>
      </c>
      <c r="H4659" s="35">
        <v>80.000</v>
      </c>
      <c r="I4659" s="36">
        <f>ROUND(PRODUCT(E4659:H4659),2)</f>
        <v>41.98</v>
      </c>
      <c r="J4659" s="32">
        <v/>
      </c>
      <c r="K4659" s="32">
        <f/>
        <v/>
      </c>
      <c r="L4659" s="32" t="s">
        <v/>
      </c>
      <c r="M4659" s="32" t="s">
        <v/>
      </c>
      <c r="N4659" s="32" t="s">
        <v/>
      </c>
      <!--$VAR_NUOVA_CELLA_PREZZI$-->
    </row>
    <row r="4660" spans="1:16" ht="10.5" customHeight="1" thickTop="1" thickBot="1">
      <c r="B4660" s="32" t="s">
        <v/>
      </c>
      <c r="C4660" s="23" t="s">
        <v/>
      </c>
      <c r="D4660" s="23" t="s">
        <v>26265</v>
      </c>
      <c r="E4660" s="32">
        <v>2.00</v>
      </c>
      <c r="F4660" s="33">
        <v>0.32</v>
      </c>
      <c r="G4660" s="34">
        <v>0.410</v>
      </c>
      <c r="H4660" s="35">
        <v>80.000</v>
      </c>
      <c r="I4660" s="36">
        <f>ROUND(PRODUCT(E4660:H4660),2)</f>
        <v>20.99</v>
      </c>
      <c r="J4660" s="32">
        <v/>
      </c>
      <c r="K4660" s="32">
        <f/>
        <v/>
      </c>
      <c r="L4660" s="32" t="s">
        <v/>
      </c>
      <c r="M4660" s="32" t="s">
        <v/>
      </c>
      <c r="N4660" s="32" t="s">
        <v/>
      </c>
      <!--$VAR_NUOVA_CELLA_PREZZI$-->
    </row>
    <row r="4661" spans="1:16" ht="10.5" customHeight="1" thickTop="1" thickBot="1">
      <c r="B4661" s="32" t="s">
        <v/>
      </c>
      <c r="C4661" s="23" t="s">
        <v/>
      </c>
      <c r="D4661" s="32" t="s">
        <v/>
      </c>
      <c r="E4661" s="32">
        <v/>
      </c>
      <c r="F4661" s="33">
        <v/>
      </c>
      <c r="G4661" s="34">
        <v/>
      </c>
      <c r="H4661" s="35">
        <v/>
      </c>
      <c r="I4661" s="36">
        <f/>
        <v/>
      </c>
      <c r="J4661" s="32">
        <v/>
      </c>
      <c r="K4661" s="32">
        <f/>
        <v/>
      </c>
      <c r="L4661" s="32" t="s">
        <v/>
      </c>
      <c r="M4661" s="32" t="s">
        <v/>
      </c>
      <c r="N4661" s="32" t="s">
        <v>26272</v>
      </c>
      <!--$VAR_NUOVA_CELLA_PREZZI$-->
    </row>
    <row r="4662" spans="1:16" ht="10.5" customHeight="1" thickTop="1" thickBot="1">
      <c r="B4662" s="32" t="s">
        <v/>
      </c>
      <c r="C4662" s="23" t="s">
        <v/>
      </c>
      <c r="D4662" s="32" t="s">
        <v>26273</v>
      </c>
      <c r="E4662" s="32">
        <v/>
      </c>
      <c r="F4662" s="33">
        <v/>
      </c>
      <c r="G4662" s="34">
        <v/>
      </c>
      <c r="H4662" s="35">
        <v/>
      </c>
      <c r="I4662" s="36">
        <f>ROUND(SUM(I4651:I4661),2)</f>
        <v>356.86</v>
      </c>
      <c r="J4662" s="32">
        <v>6.63</v>
      </c>
      <c r="K4662" s="32">
        <f>ROUND(PRODUCT(I4662:J4662),2)</f>
        <v>2365.98</v>
      </c>
      <c r="L4662" s="32" t="s">
        <v/>
      </c>
      <c r="M4662" s="32" t="s">
        <v/>
      </c>
      <c r="N4662" s="32" t="s">
        <v/>
      </c>
      <!--$VAR_NUOVA_CELLA_PREZZI$-->
    </row>
    <row r="4663" spans="1:16" ht="10.5" customHeight="1" thickTop="1" thickBot="1">
      <c r="B4663" s="32" t="s">
        <v/>
      </c>
      <c r="C4663" s="23" t="s">
        <v/>
      </c>
      <c r="D4663" s="32" t="s">
        <v>26279</v>
      </c>
      <c r="E4663" s="32">
        <v/>
      </c>
      <c r="F4663" s="33">
        <v/>
      </c>
      <c r="G4663" s="34">
        <v/>
      </c>
      <c r="H4663" s="35">
        <v/>
      </c>
      <c r="I4663" s="36">
        <f/>
        <v/>
      </c>
      <c r="J4663" s="32">
        <v/>
      </c>
      <c r="K4663" s="32">
        <f/>
        <v/>
      </c>
      <c r="L4663" s="32" t="s">
        <v/>
      </c>
      <c r="M4663" s="32" t="s">
        <v/>
      </c>
      <c r="N4663" s="32" t="s">
        <v/>
      </c>
      <!--$VAR_NUOVA_CELLA_PREZZI$-->
    </row>
    <row r="4664" spans="1:16" ht="75.3333333333333" customHeight="1" thickTop="1" thickBot="1">
      <c r="B4664" s="32" t="s">
        <v>26280</v>
      </c>
      <c r="C4664" s="23" t="s">
        <v>26281</v>
      </c>
      <c r="D4664" s="62" t="s">
        <v>26282</v>
      </c>
      <c r="E4664" s="32">
        <v/>
      </c>
      <c r="F4664" s="33">
        <v/>
      </c>
      <c r="G4664" s="34">
        <v/>
      </c>
      <c r="H4664" s="35">
        <v/>
      </c>
      <c r="I4664" s="36">
        <f/>
        <v/>
      </c>
      <c r="J4664" s="32">
        <v/>
      </c>
      <c r="K4664" s="32">
        <f/>
        <v/>
      </c>
      <c r="L4664" s="32" t="s">
        <v/>
      </c>
      <c r="M4664" s="32" t="s">
        <v/>
      </c>
      <c r="N4664" s="32" t="s">
        <v/>
      </c>
      <!--$VAR_NUOVA_CELLA_PREZZI$-->
    </row>
    <row r="4665" spans="1:16" ht="10.5" customHeight="1" thickTop="1" thickBot="1">
      <c r="B4665" s="32" t="s">
        <v/>
      </c>
      <c r="C4665" s="23" t="s">
        <v/>
      </c>
      <c r="D4665" s="23" t="s">
        <v>26283</v>
      </c>
      <c r="E4665" s="32">
        <v/>
      </c>
      <c r="F4665" s="33">
        <v/>
      </c>
      <c r="G4665" s="34">
        <v/>
      </c>
      <c r="H4665" s="35">
        <v/>
      </c>
      <c r="I4665" s="36">
        <f/>
        <v/>
      </c>
      <c r="J4665" s="32">
        <v/>
      </c>
      <c r="K4665" s="32">
        <f/>
        <v/>
      </c>
      <c r="L4665" s="32" t="s">
        <v/>
      </c>
      <c r="M4665" s="32" t="s">
        <v/>
      </c>
      <c r="N4665" s="32" t="s">
        <v/>
      </c>
      <!--$VAR_NUOVA_CELLA_PREZZI$-->
    </row>
    <row r="4666" spans="1:16" ht="10.5" customHeight="1" thickTop="1" thickBot="1">
      <c r="B4666" s="32" t="s">
        <v/>
      </c>
      <c r="C4666" s="23" t="s">
        <v/>
      </c>
      <c r="D4666" s="23" t="s">
        <v>26284</v>
      </c>
      <c r="E4666" s="32">
        <v/>
      </c>
      <c r="F4666" s="33">
        <v/>
      </c>
      <c r="G4666" s="34">
        <v/>
      </c>
      <c r="H4666" s="35">
        <v>0</v>
      </c>
      <c r="I4666" s="36">
        <f>ROUND(PRODUCT(E4666:H4666),2)</f>
        <v>0.00</v>
      </c>
      <c r="J4666" s="32">
        <v/>
      </c>
      <c r="K4666" s="32">
        <f/>
        <v/>
      </c>
      <c r="L4666" s="32" t="s">
        <v/>
      </c>
      <c r="M4666" s="32" t="s">
        <v/>
      </c>
      <c r="N4666" s="32" t="s">
        <v/>
      </c>
      <!--$VAR_NUOVA_CELLA_PREZZI$-->
    </row>
    <row r="4667" spans="1:16" ht="10.5" customHeight="1" thickTop="1" thickBot="1">
      <c r="B4667" s="32" t="s">
        <v/>
      </c>
      <c r="C4667" s="23" t="s">
        <v/>
      </c>
      <c r="D4667" s="23" t="s">
        <v>26291</v>
      </c>
      <c r="E4667" s="32">
        <v/>
      </c>
      <c r="F4667" s="33">
        <v/>
      </c>
      <c r="G4667" s="34">
        <v/>
      </c>
      <c r="H4667" s="35">
        <v>0</v>
      </c>
      <c r="I4667" s="36">
        <f>ROUND(PRODUCT(E4667:H4667),2)</f>
        <v>0.00</v>
      </c>
      <c r="J4667" s="32">
        <v/>
      </c>
      <c r="K4667" s="32">
        <f/>
        <v/>
      </c>
      <c r="L4667" s="32" t="s">
        <v/>
      </c>
      <c r="M4667" s="32" t="s">
        <v/>
      </c>
      <c r="N4667" s="32" t="s">
        <v/>
      </c>
      <!--$VAR_NUOVA_CELLA_PREZZI$-->
    </row>
    <row r="4668" spans="1:16" ht="10.5" customHeight="1" thickTop="1" thickBot="1">
      <c r="B4668" s="32" t="s">
        <v/>
      </c>
      <c r="C4668" s="23" t="s">
        <v/>
      </c>
      <c r="D4668" s="23" t="s">
        <v>26298</v>
      </c>
      <c r="E4668" s="32">
        <v/>
      </c>
      <c r="F4668" s="33">
        <v/>
      </c>
      <c r="G4668" s="34">
        <v/>
      </c>
      <c r="H4668" s="35">
        <v>0</v>
      </c>
      <c r="I4668" s="36">
        <f>ROUND(PRODUCT(E4668:H4668),2)</f>
        <v>0.00</v>
      </c>
      <c r="J4668" s="32">
        <v/>
      </c>
      <c r="K4668" s="32">
        <f/>
        <v/>
      </c>
      <c r="L4668" s="32" t="s">
        <v/>
      </c>
      <c r="M4668" s="32" t="s">
        <v/>
      </c>
      <c r="N4668" s="32" t="s">
        <v/>
      </c>
      <!--$VAR_NUOVA_CELLA_PREZZI$-->
    </row>
    <row r="4669" spans="1:16" ht="10.5" customHeight="1" thickTop="1" thickBot="1">
      <c r="B4669" s="32" t="s">
        <v/>
      </c>
      <c r="C4669" s="23" t="s">
        <v/>
      </c>
      <c r="D4669" s="23" t="s">
        <v>26305</v>
      </c>
      <c r="E4669" s="32">
        <v/>
      </c>
      <c r="F4669" s="33">
        <v>1.20</v>
      </c>
      <c r="G4669" s="34">
        <v>2.340</v>
      </c>
      <c r="H4669" s="35">
        <v>80.000</v>
      </c>
      <c r="I4669" s="36">
        <f>ROUND(PRODUCT(E4669:H4669),2)</f>
        <v>224.64</v>
      </c>
      <c r="J4669" s="32">
        <v/>
      </c>
      <c r="K4669" s="32">
        <f/>
        <v/>
      </c>
      <c r="L4669" s="32" t="s">
        <v/>
      </c>
      <c r="M4669" s="32" t="s">
        <v/>
      </c>
      <c r="N4669" s="32" t="s">
        <v/>
      </c>
      <!--$VAR_NUOVA_CELLA_PREZZI$-->
    </row>
    <row r="4670" spans="1:16" ht="10.5" customHeight="1" thickTop="1" thickBot="1">
      <c r="B4670" s="32" t="s">
        <v/>
      </c>
      <c r="C4670" s="23" t="s">
        <v/>
      </c>
      <c r="D4670" s="23" t="s">
        <v>26312</v>
      </c>
      <c r="E4670" s="32">
        <v/>
      </c>
      <c r="F4670" s="33">
        <v>8.18</v>
      </c>
      <c r="G4670" s="34">
        <v>1.200</v>
      </c>
      <c r="H4670" s="35">
        <v>80.000</v>
      </c>
      <c r="I4670" s="36">
        <f>ROUND(PRODUCT(E4670:H4670),2)</f>
        <v>785.28</v>
      </c>
      <c r="J4670" s="32">
        <v/>
      </c>
      <c r="K4670" s="32">
        <f/>
        <v/>
      </c>
      <c r="L4670" s="32" t="s">
        <v/>
      </c>
      <c r="M4670" s="32" t="s">
        <v/>
      </c>
      <c r="N4670" s="32" t="s">
        <v/>
      </c>
      <!--$VAR_NUOVA_CELLA_PREZZI$-->
    </row>
    <row r="4671" spans="1:16" ht="10.5" customHeight="1" thickTop="1" thickBot="1">
      <c r="B4671" s="32" t="s">
        <v/>
      </c>
      <c r="C4671" s="23" t="s">
        <v/>
      </c>
      <c r="D4671" s="23" t="s">
        <v>26319</v>
      </c>
      <c r="E4671" s="32">
        <v/>
      </c>
      <c r="F4671" s="33">
        <v>7.80</v>
      </c>
      <c r="G4671" s="34">
        <v>1.200</v>
      </c>
      <c r="H4671" s="35">
        <v>80.000</v>
      </c>
      <c r="I4671" s="36">
        <f>ROUND(PRODUCT(E4671:H4671),2)</f>
        <v>748.80</v>
      </c>
      <c r="J4671" s="32">
        <v/>
      </c>
      <c r="K4671" s="32">
        <f/>
        <v/>
      </c>
      <c r="L4671" s="32" t="s">
        <v/>
      </c>
      <c r="M4671" s="32" t="s">
        <v/>
      </c>
      <c r="N4671" s="32" t="s">
        <v/>
      </c>
      <!--$VAR_NUOVA_CELLA_PREZZI$-->
    </row>
    <row r="4672" spans="1:16" ht="10.5" customHeight="1" thickTop="1" thickBot="1">
      <c r="B4672" s="32" t="s">
        <v/>
      </c>
      <c r="C4672" s="23" t="s">
        <v/>
      </c>
      <c r="D4672" s="23" t="s">
        <v>26326</v>
      </c>
      <c r="E4672" s="32">
        <v/>
      </c>
      <c r="F4672" s="33">
        <v>7.80</v>
      </c>
      <c r="G4672" s="34">
        <v>1.200</v>
      </c>
      <c r="H4672" s="35">
        <v>80.000</v>
      </c>
      <c r="I4672" s="36">
        <f>ROUND(PRODUCT(E4672:H4672),2)</f>
        <v>748.80</v>
      </c>
      <c r="J4672" s="32">
        <v/>
      </c>
      <c r="K4672" s="32">
        <f/>
        <v/>
      </c>
      <c r="L4672" s="32" t="s">
        <v/>
      </c>
      <c r="M4672" s="32" t="s">
        <v/>
      </c>
      <c r="N4672" s="32" t="s">
        <v/>
      </c>
      <!--$VAR_NUOVA_CELLA_PREZZI$-->
    </row>
    <row r="4673" spans="1:16" ht="10.5" customHeight="1" thickTop="1" thickBot="1">
      <c r="B4673" s="32" t="s">
        <v/>
      </c>
      <c r="C4673" s="23" t="s">
        <v/>
      </c>
      <c r="D4673" s="23" t="s">
        <v>26333</v>
      </c>
      <c r="E4673" s="32">
        <v/>
      </c>
      <c r="F4673" s="33">
        <v>1.20</v>
      </c>
      <c r="G4673" s="34">
        <v>1.990</v>
      </c>
      <c r="H4673" s="35">
        <v>80.000</v>
      </c>
      <c r="I4673" s="36">
        <f>ROUND(PRODUCT(E4673:H4673),2)</f>
        <v>191.04</v>
      </c>
      <c r="J4673" s="32">
        <v/>
      </c>
      <c r="K4673" s="32">
        <f/>
        <v/>
      </c>
      <c r="L4673" s="32" t="s">
        <v/>
      </c>
      <c r="M4673" s="32" t="s">
        <v/>
      </c>
      <c r="N4673" s="32" t="s">
        <v/>
      </c>
      <!--$VAR_NUOVA_CELLA_PREZZI$-->
    </row>
    <row r="4674" spans="1:16" ht="10.5" customHeight="1" thickTop="1" thickBot="1">
      <c r="B4674" s="32" t="s">
        <v/>
      </c>
      <c r="C4674" s="23" t="s">
        <v/>
      </c>
      <c r="D4674" s="23" t="s">
        <v>26340</v>
      </c>
      <c r="E4674" s="32">
        <v/>
      </c>
      <c r="F4674" s="33">
        <v>13.02</v>
      </c>
      <c r="G4674" s="34">
        <v>1.200</v>
      </c>
      <c r="H4674" s="35">
        <v>80.000</v>
      </c>
      <c r="I4674" s="36">
        <f>ROUND(PRODUCT(E4674:H4674),2)</f>
        <v>1249.92</v>
      </c>
      <c r="J4674" s="32">
        <v/>
      </c>
      <c r="K4674" s="32">
        <f/>
        <v/>
      </c>
      <c r="L4674" s="32" t="s">
        <v/>
      </c>
      <c r="M4674" s="32" t="s">
        <v/>
      </c>
      <c r="N4674" s="32" t="s">
        <v/>
      </c>
      <!--$VAR_NUOVA_CELLA_PREZZI$-->
    </row>
    <row r="4675" spans="1:16" ht="10.5" customHeight="1" thickTop="1" thickBot="1">
      <c r="B4675" s="32" t="s">
        <v/>
      </c>
      <c r="C4675" s="23" t="s">
        <v/>
      </c>
      <c r="D4675" s="23" t="s">
        <v>26347</v>
      </c>
      <c r="E4675" s="32">
        <v/>
      </c>
      <c r="F4675" s="33">
        <v>13.14</v>
      </c>
      <c r="G4675" s="34">
        <v>1.200</v>
      </c>
      <c r="H4675" s="35">
        <v>80.000</v>
      </c>
      <c r="I4675" s="36">
        <f>ROUND(PRODUCT(E4675:H4675),2)</f>
        <v>1261.44</v>
      </c>
      <c r="J4675" s="32">
        <v/>
      </c>
      <c r="K4675" s="32">
        <f/>
        <v/>
      </c>
      <c r="L4675" s="32" t="s">
        <v/>
      </c>
      <c r="M4675" s="32" t="s">
        <v/>
      </c>
      <c r="N4675" s="32" t="s">
        <v/>
      </c>
      <!--$VAR_NUOVA_CELLA_PREZZI$-->
    </row>
    <row r="4676" spans="1:16" ht="10.5" customHeight="1" thickTop="1" thickBot="1">
      <c r="B4676" s="32" t="s">
        <v/>
      </c>
      <c r="C4676" s="23" t="s">
        <v/>
      </c>
      <c r="D4676" s="23" t="s">
        <v>26354</v>
      </c>
      <c r="E4676" s="32">
        <v/>
      </c>
      <c r="F4676" s="33">
        <v>1.20</v>
      </c>
      <c r="G4676" s="34">
        <v>9.280</v>
      </c>
      <c r="H4676" s="35">
        <v>80.000</v>
      </c>
      <c r="I4676" s="36">
        <f>ROUND(PRODUCT(E4676:H4676),2)</f>
        <v>890.88</v>
      </c>
      <c r="J4676" s="32">
        <v/>
      </c>
      <c r="K4676" s="32">
        <f/>
        <v/>
      </c>
      <c r="L4676" s="32" t="s">
        <v/>
      </c>
      <c r="M4676" s="32" t="s">
        <v/>
      </c>
      <c r="N4676" s="32" t="s">
        <v/>
      </c>
      <!--$VAR_NUOVA_CELLA_PREZZI$-->
    </row>
    <row r="4677" spans="1:16" ht="10.5" customHeight="1" thickTop="1" thickBot="1">
      <c r="B4677" s="32" t="s">
        <v/>
      </c>
      <c r="C4677" s="23" t="s">
        <v/>
      </c>
      <c r="D4677" s="23" t="s">
        <v>26361</v>
      </c>
      <c r="E4677" s="32">
        <v/>
      </c>
      <c r="F4677" s="33">
        <v>1.20</v>
      </c>
      <c r="G4677" s="34">
        <v>9.370</v>
      </c>
      <c r="H4677" s="35">
        <v>80.000</v>
      </c>
      <c r="I4677" s="36">
        <f>ROUND(PRODUCT(E4677:H4677),2)</f>
        <v>899.52</v>
      </c>
      <c r="J4677" s="32">
        <v/>
      </c>
      <c r="K4677" s="32">
        <f/>
        <v/>
      </c>
      <c r="L4677" s="32" t="s">
        <v/>
      </c>
      <c r="M4677" s="32" t="s">
        <v/>
      </c>
      <c r="N4677" s="32" t="s">
        <v/>
      </c>
      <!--$VAR_NUOVA_CELLA_PREZZI$-->
    </row>
    <row r="4678" spans="1:16" ht="10.5" customHeight="1" thickTop="1" thickBot="1">
      <c r="B4678" s="32" t="s">
        <v/>
      </c>
      <c r="C4678" s="23" t="s">
        <v/>
      </c>
      <c r="D4678" s="23" t="s">
        <v>26368</v>
      </c>
      <c r="E4678" s="32">
        <v/>
      </c>
      <c r="F4678" s="33">
        <v>1.20</v>
      </c>
      <c r="G4678" s="34">
        <v>10.060</v>
      </c>
      <c r="H4678" s="35">
        <v>80.000</v>
      </c>
      <c r="I4678" s="36">
        <f>ROUND(PRODUCT(E4678:H4678),2)</f>
        <v>965.76</v>
      </c>
      <c r="J4678" s="32">
        <v/>
      </c>
      <c r="K4678" s="32">
        <f/>
        <v/>
      </c>
      <c r="L4678" s="32" t="s">
        <v/>
      </c>
      <c r="M4678" s="32" t="s">
        <v/>
      </c>
      <c r="N4678" s="32" t="s">
        <v/>
      </c>
      <!--$VAR_NUOVA_CELLA_PREZZI$-->
    </row>
    <row r="4679" spans="1:16" ht="10.5" customHeight="1" thickTop="1" thickBot="1">
      <c r="B4679" s="32" t="s">
        <v/>
      </c>
      <c r="C4679" s="23" t="s">
        <v/>
      </c>
      <c r="D4679" s="23" t="s">
        <v>26375</v>
      </c>
      <c r="E4679" s="32">
        <v/>
      </c>
      <c r="F4679" s="33">
        <v>1.20</v>
      </c>
      <c r="G4679" s="34">
        <v>10.090</v>
      </c>
      <c r="H4679" s="35">
        <v>80.000</v>
      </c>
      <c r="I4679" s="36">
        <f>ROUND(PRODUCT(E4679:H4679),2)</f>
        <v>968.64</v>
      </c>
      <c r="J4679" s="32">
        <v/>
      </c>
      <c r="K4679" s="32">
        <f/>
        <v/>
      </c>
      <c r="L4679" s="32" t="s">
        <v/>
      </c>
      <c r="M4679" s="32" t="s">
        <v/>
      </c>
      <c r="N4679" s="32" t="s">
        <v/>
      </c>
      <!--$VAR_NUOVA_CELLA_PREZZI$-->
    </row>
    <row r="4680" spans="1:16" ht="10.5" customHeight="1" thickTop="1" thickBot="1">
      <c r="B4680" s="32" t="s">
        <v/>
      </c>
      <c r="C4680" s="23" t="s">
        <v/>
      </c>
      <c r="D4680" s="23" t="s">
        <v>26382</v>
      </c>
      <c r="E4680" s="32">
        <v>2.00</v>
      </c>
      <c r="F4680" s="33">
        <v>6.65</v>
      </c>
      <c r="G4680" s="34">
        <v>1.300</v>
      </c>
      <c r="H4680" s="35">
        <v>80.000</v>
      </c>
      <c r="I4680" s="36">
        <f>ROUND(PRODUCT(E4680:H4680),2)</f>
        <v>1383.20</v>
      </c>
      <c r="J4680" s="32">
        <v/>
      </c>
      <c r="K4680" s="32">
        <f/>
        <v/>
      </c>
      <c r="L4680" s="32" t="s">
        <v/>
      </c>
      <c r="M4680" s="32" t="s">
        <v/>
      </c>
      <c r="N4680" s="32" t="s">
        <v/>
      </c>
      <!--$VAR_NUOVA_CELLA_PREZZI$-->
    </row>
    <row r="4681" spans="1:16" ht="10.5" customHeight="1" thickTop="1" thickBot="1">
      <c r="B4681" s="32" t="s">
        <v/>
      </c>
      <c r="C4681" s="23" t="s">
        <v/>
      </c>
      <c r="D4681" s="23" t="s">
        <v>26389</v>
      </c>
      <c r="E4681" s="32">
        <v/>
      </c>
      <c r="F4681" s="33">
        <v>1.20</v>
      </c>
      <c r="G4681" s="34">
        <v>3.970</v>
      </c>
      <c r="H4681" s="35">
        <v>80.000</v>
      </c>
      <c r="I4681" s="36">
        <f>ROUND(PRODUCT(E4681:H4681),2)</f>
        <v>381.12</v>
      </c>
      <c r="J4681" s="32">
        <v/>
      </c>
      <c r="K4681" s="32">
        <f/>
        <v/>
      </c>
      <c r="L4681" s="32" t="s">
        <v/>
      </c>
      <c r="M4681" s="32" t="s">
        <v/>
      </c>
      <c r="N4681" s="32" t="s">
        <v/>
      </c>
      <!--$VAR_NUOVA_CELLA_PREZZI$-->
    </row>
    <row r="4682" spans="1:16" ht="10.5" customHeight="1" thickTop="1" thickBot="1">
      <c r="B4682" s="32" t="s">
        <v/>
      </c>
      <c r="C4682" s="23" t="s">
        <v/>
      </c>
      <c r="D4682" s="23" t="s">
        <v>26396</v>
      </c>
      <c r="E4682" s="32">
        <v/>
      </c>
      <c r="F4682" s="33">
        <v/>
      </c>
      <c r="G4682" s="34">
        <v/>
      </c>
      <c r="H4682" s="35">
        <v>0</v>
      </c>
      <c r="I4682" s="36">
        <f>ROUND(PRODUCT(E4682:H4682),2)</f>
        <v>0.00</v>
      </c>
      <c r="J4682" s="32">
        <v/>
      </c>
      <c r="K4682" s="32">
        <f/>
        <v/>
      </c>
      <c r="L4682" s="32" t="s">
        <v/>
      </c>
      <c r="M4682" s="32" t="s">
        <v/>
      </c>
      <c r="N4682" s="32" t="s">
        <v/>
      </c>
      <!--$VAR_NUOVA_CELLA_PREZZI$-->
    </row>
    <row r="4683" spans="1:16" ht="10.5" customHeight="1" thickTop="1" thickBot="1">
      <c r="B4683" s="32" t="s">
        <v/>
      </c>
      <c r="C4683" s="23" t="s">
        <v/>
      </c>
      <c r="D4683" s="23" t="s">
        <v>26403</v>
      </c>
      <c r="E4683" s="32">
        <v/>
      </c>
      <c r="F4683" s="33">
        <v/>
      </c>
      <c r="G4683" s="34">
        <v/>
      </c>
      <c r="H4683" s="35">
        <v>0</v>
      </c>
      <c r="I4683" s="36">
        <f>ROUND(PRODUCT(E4683:H4683),2)</f>
        <v>0.00</v>
      </c>
      <c r="J4683" s="32">
        <v/>
      </c>
      <c r="K4683" s="32">
        <f/>
        <v/>
      </c>
      <c r="L4683" s="32" t="s">
        <v/>
      </c>
      <c r="M4683" s="32" t="s">
        <v/>
      </c>
      <c r="N4683" s="32" t="s">
        <v/>
      </c>
      <!--$VAR_NUOVA_CELLA_PREZZI$-->
    </row>
    <row r="4684" spans="1:16" ht="10.5" customHeight="1" thickTop="1" thickBot="1">
      <c r="B4684" s="32" t="s">
        <v/>
      </c>
      <c r="C4684" s="23" t="s">
        <v/>
      </c>
      <c r="D4684" s="23" t="s">
        <v>26410</v>
      </c>
      <c r="E4684" s="32">
        <v>2.00</v>
      </c>
      <c r="F4684" s="33">
        <v>1.20</v>
      </c>
      <c r="G4684" s="34">
        <v>0.130</v>
      </c>
      <c r="H4684" s="35">
        <v>80.000</v>
      </c>
      <c r="I4684" s="36">
        <f>ROUND(PRODUCT(E4684:H4684),2)</f>
        <v>24.96</v>
      </c>
      <c r="J4684" s="32">
        <v/>
      </c>
      <c r="K4684" s="32">
        <f/>
        <v/>
      </c>
      <c r="L4684" s="32" t="s">
        <v/>
      </c>
      <c r="M4684" s="32" t="s">
        <v/>
      </c>
      <c r="N4684" s="32" t="s">
        <v/>
      </c>
      <!--$VAR_NUOVA_CELLA_PREZZI$-->
    </row>
    <row r="4685" spans="1:16" ht="10.5" customHeight="1" thickTop="1" thickBot="1">
      <c r="B4685" s="32" t="s">
        <v/>
      </c>
      <c r="C4685" s="23" t="s">
        <v/>
      </c>
      <c r="D4685" s="23" t="s">
        <v>26417</v>
      </c>
      <c r="E4685" s="32">
        <v>4.00</v>
      </c>
      <c r="F4685" s="33">
        <v>2.34</v>
      </c>
      <c r="G4685" s="34">
        <v>0.130</v>
      </c>
      <c r="H4685" s="35">
        <v>80.000</v>
      </c>
      <c r="I4685" s="36">
        <f>ROUND(PRODUCT(E4685:H4685),2)</f>
        <v>97.34</v>
      </c>
      <c r="J4685" s="32">
        <v/>
      </c>
      <c r="K4685" s="32">
        <f/>
        <v/>
      </c>
      <c r="L4685" s="32" t="s">
        <v/>
      </c>
      <c r="M4685" s="32" t="s">
        <v/>
      </c>
      <c r="N4685" s="32" t="s">
        <v/>
      </c>
      <!--$VAR_NUOVA_CELLA_PREZZI$-->
    </row>
    <row r="4686" spans="1:16" ht="10.5" customHeight="1" thickTop="1" thickBot="1">
      <c r="B4686" s="32" t="s">
        <v/>
      </c>
      <c r="C4686" s="23" t="s">
        <v/>
      </c>
      <c r="D4686" s="23" t="s">
        <v>26424</v>
      </c>
      <c r="E4686" s="32">
        <v>8.00</v>
      </c>
      <c r="F4686" s="33">
        <v>1.20</v>
      </c>
      <c r="G4686" s="34">
        <v>0.130</v>
      </c>
      <c r="H4686" s="35">
        <v>80.000</v>
      </c>
      <c r="I4686" s="36">
        <f>ROUND(PRODUCT(E4686:H4686),2)</f>
        <v>99.84</v>
      </c>
      <c r="J4686" s="32">
        <v/>
      </c>
      <c r="K4686" s="32">
        <f/>
        <v/>
      </c>
      <c r="L4686" s="32" t="s">
        <v/>
      </c>
      <c r="M4686" s="32" t="s">
        <v/>
      </c>
      <c r="N4686" s="32" t="s">
        <v/>
      </c>
      <!--$VAR_NUOVA_CELLA_PREZZI$-->
    </row>
    <row r="4687" spans="1:16" ht="10.5" customHeight="1" thickTop="1" thickBot="1">
      <c r="B4687" s="32" t="s">
        <v/>
      </c>
      <c r="C4687" s="23" t="s">
        <v/>
      </c>
      <c r="D4687" s="23" t="s">
        <v>26431</v>
      </c>
      <c r="E4687" s="32">
        <v>4.00</v>
      </c>
      <c r="F4687" s="33">
        <v>8.18</v>
      </c>
      <c r="G4687" s="34">
        <v>0.130</v>
      </c>
      <c r="H4687" s="35">
        <v>80.000</v>
      </c>
      <c r="I4687" s="36">
        <f>ROUND(PRODUCT(E4687:H4687),2)</f>
        <v>340.29</v>
      </c>
      <c r="J4687" s="32">
        <v/>
      </c>
      <c r="K4687" s="32">
        <f/>
        <v/>
      </c>
      <c r="L4687" s="32" t="s">
        <v/>
      </c>
      <c r="M4687" s="32" t="s">
        <v/>
      </c>
      <c r="N4687" s="32" t="s">
        <v/>
      </c>
      <!--$VAR_NUOVA_CELLA_PREZZI$-->
    </row>
    <row r="4688" spans="1:16" ht="10.5" customHeight="1" thickTop="1" thickBot="1">
      <c r="B4688" s="32" t="s">
        <v/>
      </c>
      <c r="C4688" s="23" t="s">
        <v/>
      </c>
      <c r="D4688" s="23" t="s">
        <v>26438</v>
      </c>
      <c r="E4688" s="32">
        <v>8.00</v>
      </c>
      <c r="F4688" s="33">
        <v>1.20</v>
      </c>
      <c r="G4688" s="34">
        <v>0.130</v>
      </c>
      <c r="H4688" s="35">
        <v>80.000</v>
      </c>
      <c r="I4688" s="36">
        <f>ROUND(PRODUCT(E4688:H4688),2)</f>
        <v>99.84</v>
      </c>
      <c r="J4688" s="32">
        <v/>
      </c>
      <c r="K4688" s="32">
        <f/>
        <v/>
      </c>
      <c r="L4688" s="32" t="s">
        <v/>
      </c>
      <c r="M4688" s="32" t="s">
        <v/>
      </c>
      <c r="N4688" s="32" t="s">
        <v/>
      </c>
      <!--$VAR_NUOVA_CELLA_PREZZI$-->
    </row>
    <row r="4689" spans="1:16" ht="10.5" customHeight="1" thickTop="1" thickBot="1">
      <c r="B4689" s="32" t="s">
        <v/>
      </c>
      <c r="C4689" s="23" t="s">
        <v/>
      </c>
      <c r="D4689" s="23" t="s">
        <v>26445</v>
      </c>
      <c r="E4689" s="32">
        <v>4.00</v>
      </c>
      <c r="F4689" s="33">
        <v>7.80</v>
      </c>
      <c r="G4689" s="34">
        <v>0.130</v>
      </c>
      <c r="H4689" s="35">
        <v>80.000</v>
      </c>
      <c r="I4689" s="36">
        <f>ROUND(PRODUCT(E4689:H4689),2)</f>
        <v>324.48</v>
      </c>
      <c r="J4689" s="32">
        <v/>
      </c>
      <c r="K4689" s="32">
        <f/>
        <v/>
      </c>
      <c r="L4689" s="32" t="s">
        <v/>
      </c>
      <c r="M4689" s="32" t="s">
        <v/>
      </c>
      <c r="N4689" s="32" t="s">
        <v/>
      </c>
      <!--$VAR_NUOVA_CELLA_PREZZI$-->
    </row>
    <row r="4690" spans="1:16" ht="10.5" customHeight="1" thickTop="1" thickBot="1">
      <c r="B4690" s="32" t="s">
        <v/>
      </c>
      <c r="C4690" s="23" t="s">
        <v/>
      </c>
      <c r="D4690" s="23" t="s">
        <v>26452</v>
      </c>
      <c r="E4690" s="32">
        <v>6.00</v>
      </c>
      <c r="F4690" s="33">
        <v>1.20</v>
      </c>
      <c r="G4690" s="34">
        <v>0.130</v>
      </c>
      <c r="H4690" s="35">
        <v>80.000</v>
      </c>
      <c r="I4690" s="36">
        <f>ROUND(PRODUCT(E4690:H4690),2)</f>
        <v>74.88</v>
      </c>
      <c r="J4690" s="32">
        <v/>
      </c>
      <c r="K4690" s="32">
        <f/>
        <v/>
      </c>
      <c r="L4690" s="32" t="s">
        <v/>
      </c>
      <c r="M4690" s="32" t="s">
        <v/>
      </c>
      <c r="N4690" s="32" t="s">
        <v/>
      </c>
      <!--$VAR_NUOVA_CELLA_PREZZI$-->
    </row>
    <row r="4691" spans="1:16" ht="10.5" customHeight="1" thickTop="1" thickBot="1">
      <c r="B4691" s="32" t="s">
        <v/>
      </c>
      <c r="C4691" s="23" t="s">
        <v/>
      </c>
      <c r="D4691" s="23" t="s">
        <v>26459</v>
      </c>
      <c r="E4691" s="32">
        <v/>
      </c>
      <c r="F4691" s="33">
        <v>1.20</v>
      </c>
      <c r="G4691" s="34">
        <v>0.130</v>
      </c>
      <c r="H4691" s="35">
        <v>80.000</v>
      </c>
      <c r="I4691" s="36">
        <f>ROUND(PRODUCT(E4691:H4691),2)</f>
        <v>12.48</v>
      </c>
      <c r="J4691" s="32">
        <v/>
      </c>
      <c r="K4691" s="32">
        <f/>
        <v/>
      </c>
      <c r="L4691" s="32" t="s">
        <v/>
      </c>
      <c r="M4691" s="32" t="s">
        <v/>
      </c>
      <c r="N4691" s="32" t="s">
        <v/>
      </c>
      <!--$VAR_NUOVA_CELLA_PREZZI$-->
    </row>
    <row r="4692" spans="1:16" ht="10.5" customHeight="1" thickTop="1" thickBot="1">
      <c r="B4692" s="32" t="s">
        <v/>
      </c>
      <c r="C4692" s="23" t="s">
        <v/>
      </c>
      <c r="D4692" s="23" t="s">
        <v>26466</v>
      </c>
      <c r="E4692" s="32">
        <v>2.00</v>
      </c>
      <c r="F4692" s="33">
        <v>3.24</v>
      </c>
      <c r="G4692" s="34">
        <v>0.130</v>
      </c>
      <c r="H4692" s="35">
        <v>80.000</v>
      </c>
      <c r="I4692" s="36">
        <f>ROUND(PRODUCT(E4692:H4692),2)</f>
        <v>67.39</v>
      </c>
      <c r="J4692" s="32">
        <v/>
      </c>
      <c r="K4692" s="32">
        <f/>
        <v/>
      </c>
      <c r="L4692" s="32" t="s">
        <v/>
      </c>
      <c r="M4692" s="32" t="s">
        <v/>
      </c>
      <c r="N4692" s="32" t="s">
        <v/>
      </c>
      <!--$VAR_NUOVA_CELLA_PREZZI$-->
    </row>
    <row r="4693" spans="1:16" ht="10.5" customHeight="1" thickTop="1" thickBot="1">
      <c r="B4693" s="32" t="s">
        <v/>
      </c>
      <c r="C4693" s="23" t="s">
        <v/>
      </c>
      <c r="D4693" s="23" t="s">
        <v>26473</v>
      </c>
      <c r="E4693" s="32">
        <v>2.00</v>
      </c>
      <c r="F4693" s="33">
        <v>7.80</v>
      </c>
      <c r="G4693" s="34">
        <v>0.130</v>
      </c>
      <c r="H4693" s="35">
        <v>80.000</v>
      </c>
      <c r="I4693" s="36">
        <f>ROUND(PRODUCT(E4693:H4693),2)</f>
        <v>162.24</v>
      </c>
      <c r="J4693" s="32">
        <v/>
      </c>
      <c r="K4693" s="32">
        <f/>
        <v/>
      </c>
      <c r="L4693" s="32" t="s">
        <v/>
      </c>
      <c r="M4693" s="32" t="s">
        <v/>
      </c>
      <c r="N4693" s="32" t="s">
        <v/>
      </c>
      <!--$VAR_NUOVA_CELLA_PREZZI$-->
    </row>
    <row r="4694" spans="1:16" ht="10.5" customHeight="1" thickTop="1" thickBot="1">
      <c r="B4694" s="32" t="s">
        <v/>
      </c>
      <c r="C4694" s="23" t="s">
        <v/>
      </c>
      <c r="D4694" s="23" t="s">
        <v>26480</v>
      </c>
      <c r="E4694" s="32">
        <v>32.00</v>
      </c>
      <c r="F4694" s="33">
        <v>1.20</v>
      </c>
      <c r="G4694" s="34">
        <v>0.130</v>
      </c>
      <c r="H4694" s="35">
        <v>80.000</v>
      </c>
      <c r="I4694" s="36">
        <f>ROUND(PRODUCT(E4694:H4694),2)</f>
        <v>399.36</v>
      </c>
      <c r="J4694" s="32">
        <v/>
      </c>
      <c r="K4694" s="32">
        <f/>
        <v/>
      </c>
      <c r="L4694" s="32" t="s">
        <v/>
      </c>
      <c r="M4694" s="32" t="s">
        <v/>
      </c>
      <c r="N4694" s="32" t="s">
        <v/>
      </c>
      <!--$VAR_NUOVA_CELLA_PREZZI$-->
    </row>
    <row r="4695" spans="1:16" ht="10.5" customHeight="1" thickTop="1" thickBot="1">
      <c r="B4695" s="32" t="s">
        <v/>
      </c>
      <c r="C4695" s="23" t="s">
        <v/>
      </c>
      <c r="D4695" s="23" t="s">
        <v>26487</v>
      </c>
      <c r="E4695" s="32">
        <v/>
      </c>
      <c r="F4695" s="33">
        <v>13.02</v>
      </c>
      <c r="G4695" s="34">
        <v>0.130</v>
      </c>
      <c r="H4695" s="35">
        <v>80.000</v>
      </c>
      <c r="I4695" s="36">
        <f>ROUND(PRODUCT(E4695:H4695),2)</f>
        <v>135.41</v>
      </c>
      <c r="J4695" s="32">
        <v/>
      </c>
      <c r="K4695" s="32">
        <f/>
        <v/>
      </c>
      <c r="L4695" s="32" t="s">
        <v/>
      </c>
      <c r="M4695" s="32" t="s">
        <v/>
      </c>
      <c r="N4695" s="32" t="s">
        <v/>
      </c>
      <!--$VAR_NUOVA_CELLA_PREZZI$-->
    </row>
    <row r="4696" spans="1:16" ht="10.5" customHeight="1" thickTop="1" thickBot="1">
      <c r="B4696" s="32" t="s">
        <v/>
      </c>
      <c r="C4696" s="23" t="s">
        <v/>
      </c>
      <c r="D4696" s="23" t="s">
        <v>26494</v>
      </c>
      <c r="E4696" s="32">
        <v/>
      </c>
      <c r="F4696" s="33">
        <v>13.14</v>
      </c>
      <c r="G4696" s="34">
        <v>0.130</v>
      </c>
      <c r="H4696" s="35">
        <v>80.000</v>
      </c>
      <c r="I4696" s="36">
        <f>ROUND(PRODUCT(E4696:H4696),2)</f>
        <v>136.66</v>
      </c>
      <c r="J4696" s="32">
        <v/>
      </c>
      <c r="K4696" s="32">
        <f/>
        <v/>
      </c>
      <c r="L4696" s="32" t="s">
        <v/>
      </c>
      <c r="M4696" s="32" t="s">
        <v/>
      </c>
      <c r="N4696" s="32" t="s">
        <v/>
      </c>
      <!--$VAR_NUOVA_CELLA_PREZZI$-->
    </row>
    <row r="4697" spans="1:16" ht="10.5" customHeight="1" thickTop="1" thickBot="1">
      <c r="B4697" s="32" t="s">
        <v/>
      </c>
      <c r="C4697" s="23" t="s">
        <v/>
      </c>
      <c r="D4697" s="23" t="s">
        <v>26501</v>
      </c>
      <c r="E4697" s="32">
        <v/>
      </c>
      <c r="F4697" s="33">
        <v>9.28</v>
      </c>
      <c r="G4697" s="34">
        <v>0.130</v>
      </c>
      <c r="H4697" s="35">
        <v>80.000</v>
      </c>
      <c r="I4697" s="36">
        <f>ROUND(PRODUCT(E4697:H4697),2)</f>
        <v>96.51</v>
      </c>
      <c r="J4697" s="32">
        <v/>
      </c>
      <c r="K4697" s="32">
        <f/>
        <v/>
      </c>
      <c r="L4697" s="32" t="s">
        <v/>
      </c>
      <c r="M4697" s="32" t="s">
        <v/>
      </c>
      <c r="N4697" s="32" t="s">
        <v/>
      </c>
      <!--$VAR_NUOVA_CELLA_PREZZI$-->
    </row>
    <row r="4698" spans="1:16" ht="10.5" customHeight="1" thickTop="1" thickBot="1">
      <c r="B4698" s="32" t="s">
        <v/>
      </c>
      <c r="C4698" s="23" t="s">
        <v/>
      </c>
      <c r="D4698" s="23" t="s">
        <v>26508</v>
      </c>
      <c r="E4698" s="32">
        <v/>
      </c>
      <c r="F4698" s="33">
        <v>9.37</v>
      </c>
      <c r="G4698" s="34">
        <v>0.130</v>
      </c>
      <c r="H4698" s="35">
        <v>80.000</v>
      </c>
      <c r="I4698" s="36">
        <f>ROUND(PRODUCT(E4698:H4698),2)</f>
        <v>97.45</v>
      </c>
      <c r="J4698" s="32">
        <v/>
      </c>
      <c r="K4698" s="32">
        <f/>
        <v/>
      </c>
      <c r="L4698" s="32" t="s">
        <v/>
      </c>
      <c r="M4698" s="32" t="s">
        <v/>
      </c>
      <c r="N4698" s="32" t="s">
        <v/>
      </c>
      <!--$VAR_NUOVA_CELLA_PREZZI$-->
    </row>
    <row r="4699" spans="1:16" ht="10.5" customHeight="1" thickTop="1" thickBot="1">
      <c r="B4699" s="32" t="s">
        <v/>
      </c>
      <c r="C4699" s="23" t="s">
        <v/>
      </c>
      <c r="D4699" s="23" t="s">
        <v>26515</v>
      </c>
      <c r="E4699" s="32">
        <v>4.00</v>
      </c>
      <c r="F4699" s="33">
        <v>10.60</v>
      </c>
      <c r="G4699" s="34">
        <v>0.130</v>
      </c>
      <c r="H4699" s="35">
        <v>80.000</v>
      </c>
      <c r="I4699" s="36">
        <f>ROUND(PRODUCT(E4699:H4699),2)</f>
        <v>440.96</v>
      </c>
      <c r="J4699" s="32">
        <v/>
      </c>
      <c r="K4699" s="32">
        <f/>
        <v/>
      </c>
      <c r="L4699" s="32" t="s">
        <v/>
      </c>
      <c r="M4699" s="32" t="s">
        <v/>
      </c>
      <c r="N4699" s="32" t="s">
        <v/>
      </c>
      <!--$VAR_NUOVA_CELLA_PREZZI$-->
    </row>
    <row r="4700" spans="1:16" ht="10.5" customHeight="1" thickTop="1" thickBot="1">
      <c r="B4700" s="32" t="s">
        <v/>
      </c>
      <c r="C4700" s="23" t="s">
        <v/>
      </c>
      <c r="D4700" s="23" t="s">
        <v>26522</v>
      </c>
      <c r="E4700" s="32">
        <v>4.00</v>
      </c>
      <c r="F4700" s="33">
        <v>6.91</v>
      </c>
      <c r="G4700" s="34">
        <v>0.130</v>
      </c>
      <c r="H4700" s="35">
        <v>80.000</v>
      </c>
      <c r="I4700" s="36">
        <f>ROUND(PRODUCT(E4700:H4700),2)</f>
        <v>287.46</v>
      </c>
      <c r="J4700" s="32">
        <v/>
      </c>
      <c r="K4700" s="32">
        <f/>
        <v/>
      </c>
      <c r="L4700" s="32" t="s">
        <v/>
      </c>
      <c r="M4700" s="32" t="s">
        <v/>
      </c>
      <c r="N4700" s="32" t="s">
        <v/>
      </c>
      <!--$VAR_NUOVA_CELLA_PREZZI$-->
    </row>
    <row r="4701" spans="1:16" ht="10.5" customHeight="1" thickTop="1" thickBot="1">
      <c r="B4701" s="32" t="s">
        <v/>
      </c>
      <c r="C4701" s="23" t="s">
        <v/>
      </c>
      <c r="D4701" s="32" t="s">
        <v/>
      </c>
      <c r="E4701" s="32">
        <v/>
      </c>
      <c r="F4701" s="33">
        <v/>
      </c>
      <c r="G4701" s="34">
        <v/>
      </c>
      <c r="H4701" s="35">
        <v/>
      </c>
      <c r="I4701" s="36">
        <f/>
        <v/>
      </c>
      <c r="J4701" s="32">
        <v/>
      </c>
      <c r="K4701" s="32">
        <f/>
        <v/>
      </c>
      <c r="L4701" s="32" t="s">
        <v/>
      </c>
      <c r="M4701" s="32" t="s">
        <v/>
      </c>
      <c r="N4701" s="32" t="s">
        <v>26529</v>
      </c>
      <!--$VAR_NUOVA_CELLA_PREZZI$-->
    </row>
    <row r="4702" spans="1:16" ht="10.5" customHeight="1" thickTop="1" thickBot="1">
      <c r="B4702" s="32" t="s">
        <v/>
      </c>
      <c r="C4702" s="23" t="s">
        <v/>
      </c>
      <c r="D4702" s="32" t="s">
        <v>26530</v>
      </c>
      <c r="E4702" s="32">
        <v/>
      </c>
      <c r="F4702" s="33">
        <v/>
      </c>
      <c r="G4702" s="34">
        <v/>
      </c>
      <c r="H4702" s="35">
        <v/>
      </c>
      <c r="I4702" s="36">
        <f>ROUND(SUM(I4665:I4701),2)</f>
        <v>13596.59</v>
      </c>
      <c r="J4702" s="32">
        <v>4.68</v>
      </c>
      <c r="K4702" s="32">
        <f>ROUND(PRODUCT(I4702:J4702),2)</f>
        <v>63632.04</v>
      </c>
      <c r="L4702" s="32" t="s">
        <v/>
      </c>
      <c r="M4702" s="32" t="s">
        <v/>
      </c>
      <c r="N4702" s="32" t="s">
        <v/>
      </c>
      <!--$VAR_NUOVA_CELLA_PREZZI$-->
    </row>
    <row r="4703" spans="1:16" ht="10.5" customHeight="1" thickTop="1" thickBot="1">
      <c r="B4703" s="32" t="s">
        <v/>
      </c>
      <c r="C4703" s="23" t="s">
        <v/>
      </c>
      <c r="D4703" s="32" t="s">
        <v>26536</v>
      </c>
      <c r="E4703" s="32">
        <v/>
      </c>
      <c r="F4703" s="33">
        <v/>
      </c>
      <c r="G4703" s="34">
        <v/>
      </c>
      <c r="H4703" s="35">
        <v/>
      </c>
      <c r="I4703" s="36">
        <f/>
        <v/>
      </c>
      <c r="J4703" s="32">
        <v/>
      </c>
      <c r="K4703" s="32">
        <f/>
        <v/>
      </c>
      <c r="L4703" s="32" t="s">
        <v/>
      </c>
      <c r="M4703" s="32" t="s">
        <v/>
      </c>
      <c r="N4703" s="32" t="s">
        <v/>
      </c>
      <!--$VAR_NUOVA_CELLA_PREZZI$-->
    </row>
    <row r="4704" spans="1:16" ht="39.3333333333333" customHeight="1" thickTop="1" thickBot="1">
      <c r="B4704" s="32" t="s">
        <v>26537</v>
      </c>
      <c r="C4704" s="23" t="s">
        <v>26538</v>
      </c>
      <c r="D4704" s="62" t="s">
        <v>26539</v>
      </c>
      <c r="E4704" s="32">
        <v/>
      </c>
      <c r="F4704" s="33">
        <v/>
      </c>
      <c r="G4704" s="34">
        <v/>
      </c>
      <c r="H4704" s="35">
        <v/>
      </c>
      <c r="I4704" s="36">
        <f/>
        <v/>
      </c>
      <c r="J4704" s="32">
        <v/>
      </c>
      <c r="K4704" s="32">
        <f/>
        <v/>
      </c>
      <c r="L4704" s="32" t="s">
        <v/>
      </c>
      <c r="M4704" s="32" t="s">
        <v/>
      </c>
      <c r="N4704" s="32" t="s">
        <v/>
      </c>
      <!--$VAR_NUOVA_CELLA_PREZZI$-->
    </row>
    <row r="4705" spans="1:16" ht="10.5" customHeight="1" thickTop="1" thickBot="1">
      <c r="B4705" s="32" t="s">
        <v/>
      </c>
      <c r="C4705" s="23" t="s">
        <v/>
      </c>
      <c r="D4705" s="23" t="s">
        <v>26540</v>
      </c>
      <c r="E4705" s="32">
        <v/>
      </c>
      <c r="F4705" s="33">
        <v/>
      </c>
      <c r="G4705" s="34">
        <v/>
      </c>
      <c r="H4705" s="35">
        <v/>
      </c>
      <c r="I4705" s="36">
        <f/>
        <v/>
      </c>
      <c r="J4705" s="32">
        <v/>
      </c>
      <c r="K4705" s="32">
        <f/>
        <v/>
      </c>
      <c r="L4705" s="32" t="s">
        <v/>
      </c>
      <c r="M4705" s="32" t="s">
        <v/>
      </c>
      <c r="N4705" s="32" t="s">
        <v/>
      </c>
      <!--$VAR_NUOVA_CELLA_PREZZI$-->
    </row>
    <row r="4706" spans="1:16" ht="10.5" customHeight="1" thickTop="1" thickBot="1">
      <c r="B4706" s="32" t="s">
        <v/>
      </c>
      <c r="C4706" s="23" t="s">
        <v/>
      </c>
      <c r="D4706" s="23" t="s">
        <v>26541</v>
      </c>
      <c r="E4706" s="32">
        <v/>
      </c>
      <c r="F4706" s="33">
        <v/>
      </c>
      <c r="G4706" s="34">
        <v/>
      </c>
      <c r="H4706" s="35">
        <v/>
      </c>
      <c r="I4706" s="36">
        <f>ROUND(PRODUCT(E4706:H4706,3683.82),2)</f>
        <v>3683.82</v>
      </c>
      <c r="J4706" s="32">
        <v/>
      </c>
      <c r="K4706" s="32">
        <f/>
        <v/>
      </c>
      <c r="L4706" s="32" t="s">
        <v/>
      </c>
      <c r="M4706" s="32" t="s">
        <v/>
      </c>
      <c r="N4706" s="32" t="s">
        <v/>
      </c>
      <!--$VAR_NUOVA_CELLA_PREZZI$-->
    </row>
    <row r="4707" spans="1:16" ht="10.5" customHeight="1" thickTop="1" thickBot="1">
      <c r="B4707" s="32" t="s">
        <v/>
      </c>
      <c r="C4707" s="23" t="s">
        <v/>
      </c>
      <c r="D4707" s="23" t="s">
        <v>26548</v>
      </c>
      <c r="E4707" s="32">
        <v/>
      </c>
      <c r="F4707" s="33">
        <v/>
      </c>
      <c r="G4707" s="34">
        <v/>
      </c>
      <c r="H4707" s="35">
        <v/>
      </c>
      <c r="I4707" s="36">
        <f>ROUND(PRODUCT(E4707:H4707,356.86),2)</f>
        <v>356.86</v>
      </c>
      <c r="J4707" s="32">
        <v/>
      </c>
      <c r="K4707" s="32">
        <f/>
        <v/>
      </c>
      <c r="L4707" s="32" t="s">
        <v/>
      </c>
      <c r="M4707" s="32" t="s">
        <v/>
      </c>
      <c r="N4707" s="32" t="s">
        <v/>
      </c>
      <!--$VAR_NUOVA_CELLA_PREZZI$-->
    </row>
    <row r="4708" spans="1:16" ht="10.5" customHeight="1" thickTop="1" thickBot="1">
      <c r="B4708" s="32" t="s">
        <v/>
      </c>
      <c r="C4708" s="23" t="s">
        <v/>
      </c>
      <c r="D4708" s="23" t="s">
        <v>26555</v>
      </c>
      <c r="E4708" s="32">
        <v/>
      </c>
      <c r="F4708" s="33">
        <v/>
      </c>
      <c r="G4708" s="34">
        <v/>
      </c>
      <c r="H4708" s="35">
        <v/>
      </c>
      <c r="I4708" s="36">
        <f>ROUND(PRODUCT(E4708:H4708,13596.59),2)</f>
        <v>13596.59</v>
      </c>
      <c r="J4708" s="32">
        <v/>
      </c>
      <c r="K4708" s="32">
        <f/>
        <v/>
      </c>
      <c r="L4708" s="32" t="s">
        <v/>
      </c>
      <c r="M4708" s="32" t="s">
        <v/>
      </c>
      <c r="N4708" s="32" t="s">
        <v/>
      </c>
      <!--$VAR_NUOVA_CELLA_PREZZI$-->
    </row>
    <row r="4709" spans="1:16" ht="10.5" customHeight="1" thickTop="1" thickBot="1">
      <c r="B4709" s="32" t="s">
        <v/>
      </c>
      <c r="C4709" s="23" t="s">
        <v/>
      </c>
      <c r="D4709" s="32" t="s">
        <v/>
      </c>
      <c r="E4709" s="32">
        <v/>
      </c>
      <c r="F4709" s="33">
        <v/>
      </c>
      <c r="G4709" s="34">
        <v/>
      </c>
      <c r="H4709" s="35">
        <v/>
      </c>
      <c r="I4709" s="36">
        <f/>
        <v/>
      </c>
      <c r="J4709" s="32">
        <v/>
      </c>
      <c r="K4709" s="32">
        <f/>
        <v/>
      </c>
      <c r="L4709" s="32" t="s">
        <v/>
      </c>
      <c r="M4709" s="32" t="s">
        <v/>
      </c>
      <c r="N4709" s="32" t="s">
        <v>26562</v>
      </c>
      <!--$VAR_NUOVA_CELLA_PREZZI$-->
    </row>
    <row r="4710" spans="1:16" ht="10.5" customHeight="1" thickTop="1" thickBot="1">
      <c r="B4710" s="32" t="s">
        <v/>
      </c>
      <c r="C4710" s="23" t="s">
        <v/>
      </c>
      <c r="D4710" s="32" t="s">
        <v>26563</v>
      </c>
      <c r="E4710" s="32">
        <v/>
      </c>
      <c r="F4710" s="33">
        <v/>
      </c>
      <c r="G4710" s="34">
        <v/>
      </c>
      <c r="H4710" s="35">
        <v/>
      </c>
      <c r="I4710" s="36">
        <f>ROUND(SUM(I4705:I4709),2)</f>
        <v>17637.27</v>
      </c>
      <c r="J4710" s="32">
        <v>1.11</v>
      </c>
      <c r="K4710" s="32">
        <f>ROUND(PRODUCT(I4710:J4710),2)</f>
        <v>19577.37</v>
      </c>
      <c r="L4710" s="32" t="s">
        <v/>
      </c>
      <c r="M4710" s="32" t="s">
        <v/>
      </c>
      <c r="N4710" s="32" t="s">
        <v/>
      </c>
      <!--$VAR_NUOVA_CELLA_PREZZI$-->
    </row>
    <row r="4711" spans="1:16" ht="10.5" customHeight="1" thickTop="1" thickBot="1">
      <c r="B4711" s="32" t="s">
        <v/>
      </c>
      <c r="C4711" s="23" t="s">
        <v/>
      </c>
      <c r="D4711" s="32" t="s">
        <v>26569</v>
      </c>
      <c r="E4711" s="32">
        <v/>
      </c>
      <c r="F4711" s="33">
        <v/>
      </c>
      <c r="G4711" s="34">
        <v/>
      </c>
      <c r="H4711" s="35">
        <v/>
      </c>
      <c r="I4711" s="36">
        <f/>
        <v/>
      </c>
      <c r="J4711" s="32">
        <v/>
      </c>
      <c r="K4711" s="32">
        <f/>
        <v/>
      </c>
      <c r="L4711" s="32" t="s">
        <v/>
      </c>
      <c r="M4711" s="32" t="s">
        <v/>
      </c>
      <c r="N4711" s="32" t="s">
        <v/>
      </c>
      <!--$VAR_NUOVA_CELLA_PREZZI$-->
    </row>
    <row r="4712" spans="1:16" ht="15.8333333333333" customHeight="1" thickTop="1" thickBot="1">
      <c r="B4712" s="32" t="s">
        <v>26570</v>
      </c>
      <c r="C4712" s="23" t="s">
        <v>26571</v>
      </c>
      <c r="D4712" s="62" t="s">
        <v>26572</v>
      </c>
      <c r="E4712" s="32">
        <v/>
      </c>
      <c r="F4712" s="33">
        <v/>
      </c>
      <c r="G4712" s="34">
        <v/>
      </c>
      <c r="H4712" s="35">
        <v/>
      </c>
      <c r="I4712" s="36">
        <f/>
        <v/>
      </c>
      <c r="J4712" s="32">
        <v/>
      </c>
      <c r="K4712" s="32">
        <f/>
        <v/>
      </c>
      <c r="L4712" s="32" t="s">
        <v/>
      </c>
      <c r="M4712" s="32" t="s">
        <v/>
      </c>
      <c r="N4712" s="32" t="s">
        <v/>
      </c>
      <!--$VAR_NUOVA_CELLA_PREZZI$-->
    </row>
    <row r="4713" spans="1:16" ht="10.5" customHeight="1" thickTop="1" thickBot="1">
      <c r="B4713" s="32" t="s">
        <v/>
      </c>
      <c r="C4713" s="23" t="s">
        <v/>
      </c>
      <c r="D4713" s="23" t="s">
        <v>26573</v>
      </c>
      <c r="E4713" s="32">
        <v/>
      </c>
      <c r="F4713" s="33">
        <v/>
      </c>
      <c r="G4713" s="34">
        <v/>
      </c>
      <c r="H4713" s="35">
        <v/>
      </c>
      <c r="I4713" s="36">
        <f/>
        <v/>
      </c>
      <c r="J4713" s="32">
        <v/>
      </c>
      <c r="K4713" s="32">
        <f/>
        <v/>
      </c>
      <c r="L4713" s="32" t="s">
        <v/>
      </c>
      <c r="M4713" s="32" t="s">
        <v/>
      </c>
      <c r="N4713" s="32" t="s">
        <v/>
      </c>
      <!--$VAR_NUOVA_CELLA_PREZZI$-->
    </row>
    <row r="4714" spans="1:16" ht="10.5" customHeight="1" thickTop="1" thickBot="1">
      <c r="B4714" s="32" t="s">
        <v/>
      </c>
      <c r="C4714" s="23" t="s">
        <v/>
      </c>
      <c r="D4714" s="23" t="s">
        <v>26574</v>
      </c>
      <c r="E4714" s="32">
        <v/>
      </c>
      <c r="F4714" s="33">
        <v/>
      </c>
      <c r="G4714" s="34">
        <v/>
      </c>
      <c r="H4714" s="35">
        <v/>
      </c>
      <c r="I4714" s="36">
        <f>ROUND(PRODUCT(E4714:H4714,17637.27),2)</f>
        <v>17637.27</v>
      </c>
      <c r="J4714" s="32">
        <v/>
      </c>
      <c r="K4714" s="32">
        <f/>
        <v/>
      </c>
      <c r="L4714" s="32" t="s">
        <v/>
      </c>
      <c r="M4714" s="32" t="s">
        <v/>
      </c>
      <c r="N4714" s="32" t="s">
        <v/>
      </c>
      <!--$VAR_NUOVA_CELLA_PREZZI$-->
    </row>
    <row r="4715" spans="1:16" ht="10.5" customHeight="1" thickTop="1" thickBot="1">
      <c r="B4715" s="32" t="s">
        <v/>
      </c>
      <c r="C4715" s="23" t="s">
        <v/>
      </c>
      <c r="D4715" s="32" t="s">
        <v/>
      </c>
      <c r="E4715" s="32">
        <v/>
      </c>
      <c r="F4715" s="33">
        <v/>
      </c>
      <c r="G4715" s="34">
        <v/>
      </c>
      <c r="H4715" s="35">
        <v/>
      </c>
      <c r="I4715" s="36">
        <f/>
        <v/>
      </c>
      <c r="J4715" s="32">
        <v/>
      </c>
      <c r="K4715" s="32">
        <f/>
        <v/>
      </c>
      <c r="L4715" s="32" t="s">
        <v/>
      </c>
      <c r="M4715" s="32" t="s">
        <v/>
      </c>
      <c r="N4715" s="32" t="s">
        <v>26581</v>
      </c>
      <!--$VAR_NUOVA_CELLA_PREZZI$-->
    </row>
    <row r="4716" spans="1:16" ht="10.5" customHeight="1" thickTop="1" thickBot="1">
      <c r="B4716" s="32" t="s">
        <v/>
      </c>
      <c r="C4716" s="23" t="s">
        <v/>
      </c>
      <c r="D4716" s="32" t="s">
        <v>26582</v>
      </c>
      <c r="E4716" s="32">
        <v/>
      </c>
      <c r="F4716" s="33">
        <v/>
      </c>
      <c r="G4716" s="34">
        <v/>
      </c>
      <c r="H4716" s="35">
        <v/>
      </c>
      <c r="I4716" s="36">
        <f>ROUND(SUM(I4713:I4715),2)</f>
        <v>17637.27</v>
      </c>
      <c r="J4716" s="32">
        <v>0.21</v>
      </c>
      <c r="K4716" s="32">
        <f>ROUND(PRODUCT(I4716:J4716),2)</f>
        <v>3703.83</v>
      </c>
      <c r="L4716" s="32" t="s">
        <v/>
      </c>
      <c r="M4716" s="32" t="s">
        <v/>
      </c>
      <c r="N4716" s="32" t="s">
        <v/>
      </c>
      <!--$VAR_NUOVA_CELLA_PREZZI$-->
    </row>
    <row r="4717" spans="1:16" ht="10.5" customHeight="1" thickTop="1" thickBot="1">
      <c r="B4717" s="32" t="s">
        <v/>
      </c>
      <c r="C4717" s="23" t="s">
        <v/>
      </c>
      <c r="D4717" s="32" t="s">
        <v>26588</v>
      </c>
      <c r="E4717" s="32">
        <v/>
      </c>
      <c r="F4717" s="33">
        <v/>
      </c>
      <c r="G4717" s="34">
        <v/>
      </c>
      <c r="H4717" s="35">
        <v/>
      </c>
      <c r="I4717" s="36">
        <f/>
        <v/>
      </c>
      <c r="J4717" s="32">
        <v/>
      </c>
      <c r="K4717" s="32">
        <f/>
        <v/>
      </c>
      <c r="L4717" s="32" t="s">
        <v/>
      </c>
      <c r="M4717" s="32" t="s">
        <v/>
      </c>
      <c r="N4717" s="32" t="s">
        <v/>
      </c>
      <!--$VAR_NUOVA_CELLA_PREZZI$-->
    </row>
    <row r="4718" spans="1:16" ht="21.3333333333333" customHeight="1" thickTop="1" thickBot="1">
      <c r="B4718" s="32" t="s">
        <v>26589</v>
      </c>
      <c r="C4718" s="23" t="s">
        <v>26590</v>
      </c>
      <c r="D4718" s="62" t="s">
        <v>26591</v>
      </c>
      <c r="E4718" s="32">
        <v/>
      </c>
      <c r="F4718" s="33">
        <v/>
      </c>
      <c r="G4718" s="34">
        <v/>
      </c>
      <c r="H4718" s="35">
        <v/>
      </c>
      <c r="I4718" s="36">
        <f/>
        <v/>
      </c>
      <c r="J4718" s="32">
        <v/>
      </c>
      <c r="K4718" s="32">
        <f/>
        <v/>
      </c>
      <c r="L4718" s="32" t="s">
        <v/>
      </c>
      <c r="M4718" s="32" t="s">
        <v/>
      </c>
      <c r="N4718" s="32" t="s">
        <v/>
      </c>
      <!--$VAR_NUOVA_CELLA_PREZZI$-->
    </row>
    <row r="4719" spans="1:16" ht="10.5" customHeight="1" thickTop="1" thickBot="1">
      <c r="B4719" s="32" t="s">
        <v/>
      </c>
      <c r="C4719" s="23" t="s">
        <v/>
      </c>
      <c r="D4719" s="23" t="s">
        <v>26592</v>
      </c>
      <c r="E4719" s="32">
        <v/>
      </c>
      <c r="F4719" s="33">
        <v/>
      </c>
      <c r="G4719" s="34">
        <v/>
      </c>
      <c r="H4719" s="35">
        <v/>
      </c>
      <c r="I4719" s="36">
        <f/>
        <v/>
      </c>
      <c r="J4719" s="32">
        <v/>
      </c>
      <c r="K4719" s="32">
        <f/>
        <v/>
      </c>
      <c r="L4719" s="32" t="s">
        <v/>
      </c>
      <c r="M4719" s="32" t="s">
        <v/>
      </c>
      <c r="N4719" s="32" t="s">
        <v/>
      </c>
      <!--$VAR_NUOVA_CELLA_PREZZI$-->
    </row>
    <row r="4720" spans="1:16" ht="10.5" customHeight="1" thickTop="1" thickBot="1">
      <c r="B4720" s="32" t="s">
        <v/>
      </c>
      <c r="C4720" s="23" t="s">
        <v/>
      </c>
      <c r="D4720" s="23" t="s">
        <v>26593</v>
      </c>
      <c r="E4720" s="32">
        <v/>
      </c>
      <c r="F4720" s="33">
        <v/>
      </c>
      <c r="G4720" s="34">
        <v/>
      </c>
      <c r="H4720" s="35">
        <v/>
      </c>
      <c r="I4720" s="36">
        <f>ROUND(PRODUCT(E4720:H4720,17637.27),2)</f>
        <v>17637.27</v>
      </c>
      <c r="J4720" s="32">
        <v/>
      </c>
      <c r="K4720" s="32">
        <f/>
        <v/>
      </c>
      <c r="L4720" s="32" t="s">
        <v/>
      </c>
      <c r="M4720" s="32" t="s">
        <v/>
      </c>
      <c r="N4720" s="32" t="s">
        <v/>
      </c>
      <!--$VAR_NUOVA_CELLA_PREZZI$-->
    </row>
    <row r="4721" spans="1:16" ht="10.5" customHeight="1" thickTop="1" thickBot="1">
      <c r="B4721" s="32" t="s">
        <v/>
      </c>
      <c r="C4721" s="23" t="s">
        <v/>
      </c>
      <c r="D4721" s="32" t="s">
        <v/>
      </c>
      <c r="E4721" s="32">
        <v/>
      </c>
      <c r="F4721" s="33">
        <v/>
      </c>
      <c r="G4721" s="34">
        <v/>
      </c>
      <c r="H4721" s="35">
        <v/>
      </c>
      <c r="I4721" s="36">
        <f/>
        <v/>
      </c>
      <c r="J4721" s="32">
        <v/>
      </c>
      <c r="K4721" s="32">
        <f/>
        <v/>
      </c>
      <c r="L4721" s="32" t="s">
        <v/>
      </c>
      <c r="M4721" s="32" t="s">
        <v/>
      </c>
      <c r="N4721" s="32" t="s">
        <v>26600</v>
      </c>
      <!--$VAR_NUOVA_CELLA_PREZZI$-->
    </row>
    <row r="4722" spans="1:16" ht="10.5" customHeight="1" thickTop="1" thickBot="1">
      <c r="B4722" s="32" t="s">
        <v/>
      </c>
      <c r="C4722" s="23" t="s">
        <v/>
      </c>
      <c r="D4722" s="32" t="s">
        <v>26601</v>
      </c>
      <c r="E4722" s="32">
        <v/>
      </c>
      <c r="F4722" s="33">
        <v/>
      </c>
      <c r="G4722" s="34">
        <v/>
      </c>
      <c r="H4722" s="35">
        <v/>
      </c>
      <c r="I4722" s="36">
        <f>ROUND(SUM(I4719:I4721),2)</f>
        <v>17637.27</v>
      </c>
      <c r="J4722" s="32">
        <v>0.18</v>
      </c>
      <c r="K4722" s="32">
        <f>ROUND(PRODUCT(I4722:J4722),2)</f>
        <v>3174.71</v>
      </c>
      <c r="L4722" s="32" t="s">
        <v/>
      </c>
      <c r="M4722" s="32" t="s">
        <v/>
      </c>
      <c r="N4722" s="32" t="s">
        <v/>
      </c>
      <!--$VAR_NUOVA_CELLA_PREZZI$-->
    </row>
    <row r="4723" spans="1:16" ht="10.5" customHeight="1" thickTop="1" thickBot="1">
      <c r="B4723" s="32" t="s">
        <v/>
      </c>
      <c r="C4723" s="23" t="s">
        <v/>
      </c>
      <c r="D4723" s="32" t="s">
        <v>26607</v>
      </c>
      <c r="E4723" s="32">
        <v/>
      </c>
      <c r="F4723" s="33">
        <v/>
      </c>
      <c r="G4723" s="34">
        <v/>
      </c>
      <c r="H4723" s="35">
        <v/>
      </c>
      <c r="I4723" s="36">
        <f/>
        <v/>
      </c>
      <c r="J4723" s="32">
        <v/>
      </c>
      <c r="K4723" s="32">
        <f/>
        <v/>
      </c>
      <c r="L4723" s="32" t="s">
        <v/>
      </c>
      <c r="M4723" s="32" t="s">
        <v/>
      </c>
      <c r="N4723" s="32" t="s">
        <v/>
      </c>
      <!--$VAR_NUOVA_CELLA_PREZZI$-->
    </row>
    <row r="4724" spans="1:16" ht="575.833333333333" customHeight="1" thickTop="1" thickBot="1">
      <c r="B4724" s="32" t="s">
        <v>26608</v>
      </c>
      <c r="C4724" s="23" t="s">
        <v>26609</v>
      </c>
      <c r="D4724" s="62" t="s">
        <v>26610</v>
      </c>
      <c r="E4724" s="32">
        <v/>
      </c>
      <c r="F4724" s="33">
        <v/>
      </c>
      <c r="G4724" s="34">
        <v/>
      </c>
      <c r="H4724" s="35">
        <v/>
      </c>
      <c r="I4724" s="36">
        <f/>
        <v/>
      </c>
      <c r="J4724" s="32">
        <v/>
      </c>
      <c r="K4724" s="32">
        <f/>
        <v/>
      </c>
      <c r="L4724" s="32" t="s">
        <v/>
      </c>
      <c r="M4724" s="32" t="s">
        <v/>
      </c>
      <c r="N4724" s="32" t="s">
        <v/>
      </c>
      <!--$VAR_NUOVA_CELLA_PREZZI$-->
    </row>
    <row r="4725" spans="1:16" ht="10.5" customHeight="1" thickTop="1" thickBot="1">
      <c r="B4725" s="32" t="s">
        <v/>
      </c>
      <c r="C4725" s="23" t="s">
        <v/>
      </c>
      <c r="D4725" s="23" t="s">
        <v>26611</v>
      </c>
      <c r="E4725" s="32">
        <v/>
      </c>
      <c r="F4725" s="33">
        <v/>
      </c>
      <c r="G4725" s="34">
        <v/>
      </c>
      <c r="H4725" s="35">
        <v/>
      </c>
      <c r="I4725" s="36">
        <f/>
        <v/>
      </c>
      <c r="J4725" s="32">
        <v/>
      </c>
      <c r="K4725" s="32">
        <f/>
        <v/>
      </c>
      <c r="L4725" s="32" t="s">
        <v/>
      </c>
      <c r="M4725" s="32" t="s">
        <v/>
      </c>
      <c r="N4725" s="32" t="s">
        <v/>
      </c>
      <!--$VAR_NUOVA_CELLA_PREZZI$-->
    </row>
    <row r="4726" spans="1:16" ht="10.5" customHeight="1" thickTop="1" thickBot="1">
      <c r="B4726" s="32" t="s">
        <v/>
      </c>
      <c r="C4726" s="23" t="s">
        <v/>
      </c>
      <c r="D4726" s="23" t="s">
        <v>26612</v>
      </c>
      <c r="E4726" s="32">
        <v/>
      </c>
      <c r="F4726" s="33">
        <v>7.95</v>
      </c>
      <c r="G4726" s="34">
        <v/>
      </c>
      <c r="H4726" s="35">
        <v/>
      </c>
      <c r="I4726" s="36">
        <f>ROUND(PRODUCT(E4726:H4726),2)</f>
        <v>7.95</v>
      </c>
      <c r="J4726" s="32">
        <v/>
      </c>
      <c r="K4726" s="32">
        <f/>
        <v/>
      </c>
      <c r="L4726" s="32" t="s">
        <v/>
      </c>
      <c r="M4726" s="32" t="s">
        <v/>
      </c>
      <c r="N4726" s="32" t="s">
        <v/>
      </c>
      <!--$VAR_NUOVA_CELLA_PREZZI$-->
    </row>
    <row r="4727" spans="1:16" ht="10.5" customHeight="1" thickTop="1" thickBot="1">
      <c r="B4727" s="32" t="s">
        <v/>
      </c>
      <c r="C4727" s="23" t="s">
        <v/>
      </c>
      <c r="D4727" s="32" t="s">
        <v/>
      </c>
      <c r="E4727" s="32">
        <v/>
      </c>
      <c r="F4727" s="33">
        <v/>
      </c>
      <c r="G4727" s="34">
        <v/>
      </c>
      <c r="H4727" s="35">
        <v/>
      </c>
      <c r="I4727" s="36">
        <f/>
        <v/>
      </c>
      <c r="J4727" s="32">
        <v/>
      </c>
      <c r="K4727" s="32">
        <f/>
        <v/>
      </c>
      <c r="L4727" s="32" t="s">
        <v/>
      </c>
      <c r="M4727" s="32" t="s">
        <v/>
      </c>
      <c r="N4727" s="32" t="s">
        <v>26619</v>
      </c>
      <!--$VAR_NUOVA_CELLA_PREZZI$-->
    </row>
    <row r="4728" spans="1:16" ht="10.5" customHeight="1" thickTop="1" thickBot="1">
      <c r="B4728" s="32" t="s">
        <v/>
      </c>
      <c r="C4728" s="23" t="s">
        <v/>
      </c>
      <c r="D4728" s="32" t="s">
        <v>26620</v>
      </c>
      <c r="E4728" s="32">
        <v/>
      </c>
      <c r="F4728" s="33">
        <v/>
      </c>
      <c r="G4728" s="34">
        <v/>
      </c>
      <c r="H4728" s="35">
        <v/>
      </c>
      <c r="I4728" s="36">
        <f>ROUND(SUM(I4725:I4727),2)</f>
        <v>7.95</v>
      </c>
      <c r="J4728" s="32">
        <v>333.83</v>
      </c>
      <c r="K4728" s="32">
        <f>ROUND(PRODUCT(I4728:J4728),2)</f>
        <v>2653.95</v>
      </c>
      <c r="L4728" s="32" t="s">
        <v/>
      </c>
      <c r="M4728" s="32" t="s">
        <v/>
      </c>
      <c r="N4728" s="32" t="s">
        <v/>
      </c>
      <!--$VAR_NUOVA_CELLA_PREZZI$-->
    </row>
    <row r="4729" spans="1:16" ht="10.5" customHeight="1" thickTop="1" thickBot="1">
      <c r="B4729" s="32" t="s">
        <v/>
      </c>
      <c r="C4729" s="23" t="s">
        <v/>
      </c>
      <c r="D4729" s="32" t="s">
        <v>26626</v>
      </c>
      <c r="E4729" s="32">
        <v/>
      </c>
      <c r="F4729" s="33">
        <v/>
      </c>
      <c r="G4729" s="34">
        <v/>
      </c>
      <c r="H4729" s="35">
        <v/>
      </c>
      <c r="I4729" s="36">
        <f/>
        <v/>
      </c>
      <c r="J4729" s="32">
        <v/>
      </c>
      <c r="K4729" s="32">
        <f/>
        <v/>
      </c>
      <c r="L4729" s="32" t="s">
        <v/>
      </c>
      <c r="M4729" s="32" t="s">
        <v/>
      </c>
      <c r="N4729" s="32" t="s">
        <v/>
      </c>
      <!--$VAR_NUOVA_CELLA_PREZZI$-->
    </row>
    <row r="4730" spans="1:16" ht="101.666666666667" customHeight="1" thickTop="1" thickBot="1">
      <c r="B4730" s="32" t="s">
        <v>26627</v>
      </c>
      <c r="C4730" s="23" t="s">
        <v>26628</v>
      </c>
      <c r="D4730" s="62" t="s">
        <v>26629</v>
      </c>
      <c r="E4730" s="32">
        <v/>
      </c>
      <c r="F4730" s="33">
        <v/>
      </c>
      <c r="G4730" s="34">
        <v/>
      </c>
      <c r="H4730" s="35">
        <v/>
      </c>
      <c r="I4730" s="36">
        <f/>
        <v/>
      </c>
      <c r="J4730" s="32">
        <v/>
      </c>
      <c r="K4730" s="32">
        <f/>
        <v/>
      </c>
      <c r="L4730" s="32" t="s">
        <v/>
      </c>
      <c r="M4730" s="32" t="s">
        <v/>
      </c>
      <c r="N4730" s="32" t="s">
        <v/>
      </c>
      <!--$VAR_NUOVA_CELLA_PREZZI$-->
    </row>
    <row r="4731" spans="1:16" ht="10.5" customHeight="1" thickTop="1" thickBot="1">
      <c r="B4731" s="32" t="s">
        <v/>
      </c>
      <c r="C4731" s="23" t="s">
        <v/>
      </c>
      <c r="D4731" s="23" t="s">
        <v>26630</v>
      </c>
      <c r="E4731" s="32">
        <v/>
      </c>
      <c r="F4731" s="33">
        <v/>
      </c>
      <c r="G4731" s="34">
        <v/>
      </c>
      <c r="H4731" s="35">
        <v/>
      </c>
      <c r="I4731" s="36">
        <f/>
        <v/>
      </c>
      <c r="J4731" s="32">
        <v/>
      </c>
      <c r="K4731" s="32">
        <f/>
        <v/>
      </c>
      <c r="L4731" s="32" t="s">
        <v/>
      </c>
      <c r="M4731" s="32" t="s">
        <v/>
      </c>
      <c r="N4731" s="32" t="s">
        <v/>
      </c>
      <!--$VAR_NUOVA_CELLA_PREZZI$-->
    </row>
    <row r="4732" spans="1:16" ht="10.5" customHeight="1" thickTop="1" thickBot="1">
      <c r="B4732" s="32" t="s">
        <v/>
      </c>
      <c r="C4732" s="23" t="s">
        <v/>
      </c>
      <c r="D4732" s="23" t="s">
        <v>26631</v>
      </c>
      <c r="E4732" s="32">
        <v/>
      </c>
      <c r="F4732" s="33">
        <v/>
      </c>
      <c r="G4732" s="34">
        <v/>
      </c>
      <c r="H4732" s="35">
        <v>0</v>
      </c>
      <c r="I4732" s="36">
        <f>ROUND(PRODUCT(E4732:H4732),2)</f>
        <v>0.00</v>
      </c>
      <c r="J4732" s="32">
        <v/>
      </c>
      <c r="K4732" s="32">
        <f/>
        <v/>
      </c>
      <c r="L4732" s="32" t="s">
        <v/>
      </c>
      <c r="M4732" s="32" t="s">
        <v/>
      </c>
      <c r="N4732" s="32" t="s">
        <v/>
      </c>
      <!--$VAR_NUOVA_CELLA_PREZZI$-->
    </row>
    <row r="4733" spans="1:16" ht="10.5" customHeight="1" thickTop="1" thickBot="1">
      <c r="B4733" s="32" t="s">
        <v/>
      </c>
      <c r="C4733" s="23" t="s">
        <v/>
      </c>
      <c r="D4733" s="23" t="s">
        <v>26638</v>
      </c>
      <c r="E4733" s="32">
        <v/>
      </c>
      <c r="F4733" s="33">
        <v/>
      </c>
      <c r="G4733" s="34">
        <v/>
      </c>
      <c r="H4733" s="35">
        <v>0</v>
      </c>
      <c r="I4733" s="36">
        <f>ROUND(PRODUCT(E4733:H4733),2)</f>
        <v>0.00</v>
      </c>
      <c r="J4733" s="32">
        <v/>
      </c>
      <c r="K4733" s="32">
        <f/>
        <v/>
      </c>
      <c r="L4733" s="32" t="s">
        <v/>
      </c>
      <c r="M4733" s="32" t="s">
        <v/>
      </c>
      <c r="N4733" s="32" t="s">
        <v/>
      </c>
      <!--$VAR_NUOVA_CELLA_PREZZI$-->
    </row>
    <row r="4734" spans="1:16" ht="10.5" customHeight="1" thickTop="1" thickBot="1">
      <c r="B4734" s="32" t="s">
        <v/>
      </c>
      <c r="C4734" s="23" t="s">
        <v/>
      </c>
      <c r="D4734" s="23" t="s">
        <v>26645</v>
      </c>
      <c r="E4734" s="32">
        <v/>
      </c>
      <c r="F4734" s="33">
        <v>13.11</v>
      </c>
      <c r="G4734" s="34">
        <v>9.720</v>
      </c>
      <c r="H4734" s="35">
        <v/>
      </c>
      <c r="I4734" s="36">
        <f>ROUND(PRODUCT(E4734:H4734),2)</f>
        <v>127.43</v>
      </c>
      <c r="J4734" s="32">
        <v/>
      </c>
      <c r="K4734" s="32">
        <f/>
        <v/>
      </c>
      <c r="L4734" s="32" t="s">
        <v/>
      </c>
      <c r="M4734" s="32" t="s">
        <v/>
      </c>
      <c r="N4734" s="32" t="s">
        <v/>
      </c>
      <!--$VAR_NUOVA_CELLA_PREZZI$-->
    </row>
    <row r="4735" spans="1:16" ht="10.5" customHeight="1" thickTop="1" thickBot="1">
      <c r="B4735" s="32" t="s">
        <v/>
      </c>
      <c r="C4735" s="23" t="s">
        <v/>
      </c>
      <c r="D4735" s="32" t="s">
        <v/>
      </c>
      <c r="E4735" s="32">
        <v/>
      </c>
      <c r="F4735" s="33">
        <v/>
      </c>
      <c r="G4735" s="34">
        <v/>
      </c>
      <c r="H4735" s="35">
        <v/>
      </c>
      <c r="I4735" s="36">
        <f/>
        <v/>
      </c>
      <c r="J4735" s="32">
        <v/>
      </c>
      <c r="K4735" s="32">
        <f/>
        <v/>
      </c>
      <c r="L4735" s="32" t="s">
        <v/>
      </c>
      <c r="M4735" s="32" t="s">
        <v/>
      </c>
      <c r="N4735" s="32" t="s">
        <v>26652</v>
      </c>
      <!--$VAR_NUOVA_CELLA_PREZZI$-->
    </row>
    <row r="4736" spans="1:16" ht="10.5" customHeight="1" thickTop="1" thickBot="1">
      <c r="B4736" s="32" t="s">
        <v/>
      </c>
      <c r="C4736" s="23" t="s">
        <v/>
      </c>
      <c r="D4736" s="32" t="s">
        <v>26653</v>
      </c>
      <c r="E4736" s="32">
        <v/>
      </c>
      <c r="F4736" s="33">
        <v/>
      </c>
      <c r="G4736" s="34">
        <v/>
      </c>
      <c r="H4736" s="35">
        <v/>
      </c>
      <c r="I4736" s="36">
        <f>ROUND(SUM(I4731:I4735),2)</f>
        <v>127.43</v>
      </c>
      <c r="J4736" s="32">
        <v>5.73</v>
      </c>
      <c r="K4736" s="32">
        <f>ROUND(PRODUCT(I4736:J4736),2)</f>
        <v>730.17</v>
      </c>
      <c r="L4736" s="32" t="s">
        <v/>
      </c>
      <c r="M4736" s="32" t="s">
        <v/>
      </c>
      <c r="N4736" s="32" t="s">
        <v/>
      </c>
      <!--$VAR_NUOVA_CELLA_PREZZI$-->
    </row>
    <row r="4737" spans="1:16" ht="10.5" customHeight="1" thickTop="1" thickBot="1">
      <c r="B4737" s="32" t="s">
        <v/>
      </c>
      <c r="C4737" s="23" t="s">
        <v/>
      </c>
      <c r="D4737" s="32" t="s">
        <v>26659</v>
      </c>
      <c r="E4737" s="32">
        <v/>
      </c>
      <c r="F4737" s="33">
        <v/>
      </c>
      <c r="G4737" s="34">
        <v/>
      </c>
      <c r="H4737" s="35">
        <v/>
      </c>
      <c r="I4737" s="36">
        <f/>
        <v/>
      </c>
      <c r="J4737" s="32">
        <v/>
      </c>
      <c r="K4737" s="32">
        <f/>
        <v/>
      </c>
      <c r="L4737" s="32" t="s">
        <v/>
      </c>
      <c r="M4737" s="32" t="s">
        <v/>
      </c>
      <c r="N4737" s="32" t="s">
        <v/>
      </c>
      <!--$VAR_NUOVA_CELLA_PREZZI$-->
    </row>
    <row r="4738" spans="1:16" ht="151.666666666667" customHeight="1" thickTop="1" thickBot="1">
      <c r="B4738" s="32" t="s">
        <v>26660</v>
      </c>
      <c r="C4738" s="23" t="s">
        <v>26661</v>
      </c>
      <c r="D4738" s="62" t="s">
        <v>26662</v>
      </c>
      <c r="E4738" s="32">
        <v/>
      </c>
      <c r="F4738" s="33">
        <v/>
      </c>
      <c r="G4738" s="34">
        <v/>
      </c>
      <c r="H4738" s="35">
        <v/>
      </c>
      <c r="I4738" s="36">
        <f/>
        <v/>
      </c>
      <c r="J4738" s="32">
        <v/>
      </c>
      <c r="K4738" s="32">
        <f/>
        <v/>
      </c>
      <c r="L4738" s="32" t="s">
        <v/>
      </c>
      <c r="M4738" s="32" t="s">
        <v/>
      </c>
      <c r="N4738" s="32" t="s">
        <v/>
      </c>
      <!--$VAR_NUOVA_CELLA_PREZZI$-->
    </row>
    <row r="4739" spans="1:16" ht="10.5" customHeight="1" thickTop="1" thickBot="1">
      <c r="B4739" s="32" t="s">
        <v/>
      </c>
      <c r="C4739" s="23" t="s">
        <v/>
      </c>
      <c r="D4739" s="23" t="s">
        <v>26663</v>
      </c>
      <c r="E4739" s="32">
        <v/>
      </c>
      <c r="F4739" s="33">
        <v/>
      </c>
      <c r="G4739" s="34">
        <v/>
      </c>
      <c r="H4739" s="35">
        <v/>
      </c>
      <c r="I4739" s="36">
        <f/>
        <v/>
      </c>
      <c r="J4739" s="32">
        <v/>
      </c>
      <c r="K4739" s="32">
        <f/>
        <v/>
      </c>
      <c r="L4739" s="32" t="s">
        <v/>
      </c>
      <c r="M4739" s="32" t="s">
        <v/>
      </c>
      <c r="N4739" s="32" t="s">
        <v/>
      </c>
      <!--$VAR_NUOVA_CELLA_PREZZI$-->
    </row>
    <row r="4740" spans="1:16" ht="10.5" customHeight="1" thickTop="1" thickBot="1">
      <c r="B4740" s="32" t="s">
        <v/>
      </c>
      <c r="C4740" s="23" t="s">
        <v/>
      </c>
      <c r="D4740" s="23" t="s">
        <v>26664</v>
      </c>
      <c r="E4740" s="32">
        <v>1.00</v>
      </c>
      <c r="F4740" s="33">
        <v/>
      </c>
      <c r="G4740" s="34">
        <v/>
      </c>
      <c r="H4740" s="35">
        <v/>
      </c>
      <c r="I4740" s="36">
        <f>ROUND(PRODUCT(E4740:H4740),2)</f>
        <v>1.00</v>
      </c>
      <c r="J4740" s="32">
        <v/>
      </c>
      <c r="K4740" s="32">
        <f/>
        <v/>
      </c>
      <c r="L4740" s="32" t="s">
        <v/>
      </c>
      <c r="M4740" s="32" t="s">
        <v/>
      </c>
      <c r="N4740" s="32" t="s">
        <v/>
      </c>
      <!--$VAR_NUOVA_CELLA_PREZZI$-->
    </row>
    <row r="4741" spans="1:16" ht="10.5" customHeight="1" thickTop="1" thickBot="1">
      <c r="B4741" s="32" t="s">
        <v/>
      </c>
      <c r="C4741" s="23" t="s">
        <v/>
      </c>
      <c r="D4741" s="32" t="s">
        <v/>
      </c>
      <c r="E4741" s="32">
        <v/>
      </c>
      <c r="F4741" s="33">
        <v/>
      </c>
      <c r="G4741" s="34">
        <v/>
      </c>
      <c r="H4741" s="35">
        <v/>
      </c>
      <c r="I4741" s="36">
        <f/>
        <v/>
      </c>
      <c r="J4741" s="32">
        <v/>
      </c>
      <c r="K4741" s="32">
        <f/>
        <v/>
      </c>
      <c r="L4741" s="32" t="s">
        <v/>
      </c>
      <c r="M4741" s="32" t="s">
        <v/>
      </c>
      <c r="N4741" s="32" t="s">
        <v>26671</v>
      </c>
      <!--$VAR_NUOVA_CELLA_PREZZI$-->
    </row>
    <row r="4742" spans="1:16" ht="10.5" customHeight="1" thickTop="1" thickBot="1">
      <c r="B4742" s="32" t="s">
        <v/>
      </c>
      <c r="C4742" s="23" t="s">
        <v/>
      </c>
      <c r="D4742" s="32" t="s">
        <v>26672</v>
      </c>
      <c r="E4742" s="32">
        <v/>
      </c>
      <c r="F4742" s="33">
        <v/>
      </c>
      <c r="G4742" s="34">
        <v/>
      </c>
      <c r="H4742" s="35">
        <v/>
      </c>
      <c r="I4742" s="36">
        <f>ROUND(SUM(I4739:I4741),2)</f>
        <v>1.00</v>
      </c>
      <c r="J4742" s="32">
        <v>5491.88</v>
      </c>
      <c r="K4742" s="32">
        <f>ROUND(PRODUCT(I4742:J4742),2)</f>
        <v>5491.88</v>
      </c>
      <c r="L4742" s="32" t="s">
        <v/>
      </c>
      <c r="M4742" s="32" t="s">
        <v/>
      </c>
      <c r="N4742" s="32" t="s">
        <v/>
      </c>
      <!--$VAR_NUOVA_CELLA_PREZZI$-->
    </row>
    <row r="4743" spans="1:16" ht="10.5" customHeight="1" thickTop="1" thickBot="1">
      <c r="B4743" s="32" t="s">
        <v/>
      </c>
      <c r="C4743" s="23" t="s">
        <v/>
      </c>
      <c r="D4743" s="32" t="s">
        <v>26678</v>
      </c>
      <c r="E4743" s="32">
        <v/>
      </c>
      <c r="F4743" s="33">
        <v/>
      </c>
      <c r="G4743" s="34">
        <v/>
      </c>
      <c r="H4743" s="35">
        <v/>
      </c>
      <c r="I4743" s="36">
        <f/>
        <v/>
      </c>
      <c r="J4743" s="32">
        <v/>
      </c>
      <c r="K4743" s="32">
        <f/>
        <v/>
      </c>
      <c r="L4743" s="32" t="s">
        <v/>
      </c>
      <c r="M4743" s="32" t="s">
        <v/>
      </c>
      <c r="N4743" s="32" t="s">
        <v/>
      </c>
      <!--$VAR_NUOVA_CELLA_PREZZI$-->
    </row>
    <row r="4744" spans="1:16" ht="186.5" customHeight="1" thickTop="1" thickBot="1">
      <c r="B4744" s="32" t="s">
        <v>26679</v>
      </c>
      <c r="C4744" s="23" t="s">
        <v>26680</v>
      </c>
      <c r="D4744" s="62" t="s">
        <v>26681</v>
      </c>
      <c r="E4744" s="32">
        <v/>
      </c>
      <c r="F4744" s="33">
        <v/>
      </c>
      <c r="G4744" s="34">
        <v/>
      </c>
      <c r="H4744" s="35">
        <v/>
      </c>
      <c r="I4744" s="36">
        <f/>
        <v/>
      </c>
      <c r="J4744" s="32">
        <v/>
      </c>
      <c r="K4744" s="32">
        <f/>
        <v/>
      </c>
      <c r="L4744" s="32" t="s">
        <v/>
      </c>
      <c r="M4744" s="32" t="s">
        <v/>
      </c>
      <c r="N4744" s="32" t="s">
        <v/>
      </c>
      <!--$VAR_NUOVA_CELLA_PREZZI$-->
    </row>
    <row r="4745" spans="1:16" ht="10.5" customHeight="1" thickTop="1" thickBot="1">
      <c r="B4745" s="32" t="s">
        <v/>
      </c>
      <c r="C4745" s="23" t="s">
        <v/>
      </c>
      <c r="D4745" s="23" t="s">
        <v>26682</v>
      </c>
      <c r="E4745" s="32">
        <v/>
      </c>
      <c r="F4745" s="33">
        <v/>
      </c>
      <c r="G4745" s="34">
        <v/>
      </c>
      <c r="H4745" s="35">
        <v/>
      </c>
      <c r="I4745" s="36">
        <f/>
        <v/>
      </c>
      <c r="J4745" s="32">
        <v/>
      </c>
      <c r="K4745" s="32">
        <f/>
        <v/>
      </c>
      <c r="L4745" s="32" t="s">
        <v/>
      </c>
      <c r="M4745" s="32" t="s">
        <v/>
      </c>
      <c r="N4745" s="32" t="s">
        <v/>
      </c>
      <!--$VAR_NUOVA_CELLA_PREZZI$-->
    </row>
    <row r="4746" spans="1:16" ht="10.5" customHeight="1" thickTop="1" thickBot="1">
      <c r="B4746" s="32" t="s">
        <v/>
      </c>
      <c r="C4746" s="23" t="s">
        <v/>
      </c>
      <c r="D4746" s="23" t="s">
        <v>26683</v>
      </c>
      <c r="E4746" s="32">
        <v>1.00</v>
      </c>
      <c r="F4746" s="33">
        <v/>
      </c>
      <c r="G4746" s="34">
        <v/>
      </c>
      <c r="H4746" s="35">
        <v/>
      </c>
      <c r="I4746" s="36">
        <f>ROUND(PRODUCT(E4746:H4746),2)</f>
        <v>1.00</v>
      </c>
      <c r="J4746" s="32">
        <v/>
      </c>
      <c r="K4746" s="32">
        <f/>
        <v/>
      </c>
      <c r="L4746" s="32" t="s">
        <v/>
      </c>
      <c r="M4746" s="32" t="s">
        <v/>
      </c>
      <c r="N4746" s="32" t="s">
        <v/>
      </c>
      <!--$VAR_NUOVA_CELLA_PREZZI$-->
    </row>
    <row r="4747" spans="1:16" ht="10.5" customHeight="1" thickTop="1" thickBot="1">
      <c r="B4747" s="32" t="s">
        <v/>
      </c>
      <c r="C4747" s="23" t="s">
        <v/>
      </c>
      <c r="D4747" s="32" t="s">
        <v/>
      </c>
      <c r="E4747" s="32">
        <v/>
      </c>
      <c r="F4747" s="33">
        <v/>
      </c>
      <c r="G4747" s="34">
        <v/>
      </c>
      <c r="H4747" s="35">
        <v/>
      </c>
      <c r="I4747" s="36">
        <f/>
        <v/>
      </c>
      <c r="J4747" s="32">
        <v/>
      </c>
      <c r="K4747" s="32">
        <f/>
        <v/>
      </c>
      <c r="L4747" s="32" t="s">
        <v/>
      </c>
      <c r="M4747" s="32" t="s">
        <v/>
      </c>
      <c r="N4747" s="32" t="s">
        <v>26690</v>
      </c>
      <!--$VAR_NUOVA_CELLA_PREZZI$-->
    </row>
    <row r="4748" spans="1:16" ht="10.5" customHeight="1" thickTop="1" thickBot="1">
      <c r="B4748" s="32" t="s">
        <v/>
      </c>
      <c r="C4748" s="23" t="s">
        <v/>
      </c>
      <c r="D4748" s="32" t="s">
        <v>26691</v>
      </c>
      <c r="E4748" s="32">
        <v/>
      </c>
      <c r="F4748" s="33">
        <v/>
      </c>
      <c r="G4748" s="34">
        <v/>
      </c>
      <c r="H4748" s="35">
        <v/>
      </c>
      <c r="I4748" s="36">
        <f>ROUND(SUM(I4745:I4747),2)</f>
        <v>1.00</v>
      </c>
      <c r="J4748" s="32">
        <v>25264.23</v>
      </c>
      <c r="K4748" s="32">
        <f>ROUND(PRODUCT(I4748:J4748),2)</f>
        <v>25264.23</v>
      </c>
      <c r="L4748" s="32" t="s">
        <v/>
      </c>
      <c r="M4748" s="32" t="s">
        <v/>
      </c>
      <c r="N4748" s="32" t="s">
        <v/>
      </c>
      <!--$VAR_NUOVA_CELLA_PREZZI$-->
    </row>
    <row r="4749" spans="1:16" ht="10.5" customHeight="1" thickTop="1" thickBot="1">
      <c r="B4749" s="32" t="s">
        <v/>
      </c>
      <c r="C4749" s="23" t="s">
        <v/>
      </c>
      <c r="D4749" s="32" t="s">
        <v>26697</v>
      </c>
      <c r="E4749" s="32">
        <v/>
      </c>
      <c r="F4749" s="33">
        <v/>
      </c>
      <c r="G4749" s="34">
        <v/>
      </c>
      <c r="H4749" s="35">
        <v/>
      </c>
      <c r="I4749" s="36">
        <f/>
        <v/>
      </c>
      <c r="J4749" s="32">
        <v/>
      </c>
      <c r="K4749" s="32">
        <f/>
        <v/>
      </c>
      <c r="L4749" s="32" t="s">
        <v/>
      </c>
      <c r="M4749" s="32" t="s">
        <v/>
      </c>
      <c r="N4749" s="32" t="s">
        <v/>
      </c>
      <!--$VAR_NUOVA_CELLA_PREZZI$-->
    </row>
    <row r="4750" spans="1:16" ht="186.5" customHeight="1" thickTop="1" thickBot="1">
      <c r="B4750" s="32" t="s">
        <v>26698</v>
      </c>
      <c r="C4750" s="23" t="s">
        <v>26699</v>
      </c>
      <c r="D4750" s="62" t="s">
        <v>26700</v>
      </c>
      <c r="E4750" s="32">
        <v/>
      </c>
      <c r="F4750" s="33">
        <v/>
      </c>
      <c r="G4750" s="34">
        <v/>
      </c>
      <c r="H4750" s="35">
        <v/>
      </c>
      <c r="I4750" s="36">
        <f/>
        <v/>
      </c>
      <c r="J4750" s="32">
        <v/>
      </c>
      <c r="K4750" s="32">
        <f/>
        <v/>
      </c>
      <c r="L4750" s="32" t="s">
        <v/>
      </c>
      <c r="M4750" s="32" t="s">
        <v/>
      </c>
      <c r="N4750" s="32" t="s">
        <v/>
      </c>
      <!--$VAR_NUOVA_CELLA_PREZZI$-->
    </row>
    <row r="4751" spans="1:16" ht="10.5" customHeight="1" thickTop="1" thickBot="1">
      <c r="B4751" s="32" t="s">
        <v/>
      </c>
      <c r="C4751" s="23" t="s">
        <v/>
      </c>
      <c r="D4751" s="23" t="s">
        <v>26701</v>
      </c>
      <c r="E4751" s="32">
        <v/>
      </c>
      <c r="F4751" s="33">
        <v/>
      </c>
      <c r="G4751" s="34">
        <v/>
      </c>
      <c r="H4751" s="35">
        <v/>
      </c>
      <c r="I4751" s="36">
        <f/>
        <v/>
      </c>
      <c r="J4751" s="32">
        <v/>
      </c>
      <c r="K4751" s="32">
        <f/>
        <v/>
      </c>
      <c r="L4751" s="32" t="s">
        <v/>
      </c>
      <c r="M4751" s="32" t="s">
        <v/>
      </c>
      <c r="N4751" s="32" t="s">
        <v/>
      </c>
      <!--$VAR_NUOVA_CELLA_PREZZI$-->
    </row>
    <row r="4752" spans="1:16" ht="10.5" customHeight="1" thickTop="1" thickBot="1">
      <c r="B4752" s="32" t="s">
        <v/>
      </c>
      <c r="C4752" s="23" t="s">
        <v/>
      </c>
      <c r="D4752" s="23" t="s">
        <v>26702</v>
      </c>
      <c r="E4752" s="32">
        <v>1.00</v>
      </c>
      <c r="F4752" s="33">
        <v/>
      </c>
      <c r="G4752" s="34">
        <v/>
      </c>
      <c r="H4752" s="35">
        <v/>
      </c>
      <c r="I4752" s="36">
        <f>ROUND(PRODUCT(E4752:H4752),2)</f>
        <v>1.00</v>
      </c>
      <c r="J4752" s="32">
        <v/>
      </c>
      <c r="K4752" s="32">
        <f/>
        <v/>
      </c>
      <c r="L4752" s="32" t="s">
        <v/>
      </c>
      <c r="M4752" s="32" t="s">
        <v/>
      </c>
      <c r="N4752" s="32" t="s">
        <v/>
      </c>
      <!--$VAR_NUOVA_CELLA_PREZZI$-->
    </row>
    <row r="4753" spans="1:16" ht="10.5" customHeight="1" thickTop="1" thickBot="1">
      <c r="B4753" s="32" t="s">
        <v/>
      </c>
      <c r="C4753" s="23" t="s">
        <v/>
      </c>
      <c r="D4753" s="32" t="s">
        <v/>
      </c>
      <c r="E4753" s="32">
        <v/>
      </c>
      <c r="F4753" s="33">
        <v/>
      </c>
      <c r="G4753" s="34">
        <v/>
      </c>
      <c r="H4753" s="35">
        <v/>
      </c>
      <c r="I4753" s="36">
        <f/>
        <v/>
      </c>
      <c r="J4753" s="32">
        <v/>
      </c>
      <c r="K4753" s="32">
        <f/>
        <v/>
      </c>
      <c r="L4753" s="32" t="s">
        <v/>
      </c>
      <c r="M4753" s="32" t="s">
        <v/>
      </c>
      <c r="N4753" s="32" t="s">
        <v>26709</v>
      </c>
      <!--$VAR_NUOVA_CELLA_PREZZI$-->
    </row>
    <row r="4754" spans="1:16" ht="10.5" customHeight="1" thickTop="1" thickBot="1">
      <c r="B4754" s="32" t="s">
        <v/>
      </c>
      <c r="C4754" s="23" t="s">
        <v/>
      </c>
      <c r="D4754" s="32" t="s">
        <v>26710</v>
      </c>
      <c r="E4754" s="32">
        <v/>
      </c>
      <c r="F4754" s="33">
        <v/>
      </c>
      <c r="G4754" s="34">
        <v/>
      </c>
      <c r="H4754" s="35">
        <v/>
      </c>
      <c r="I4754" s="36">
        <f>ROUND(SUM(I4751:I4753),2)</f>
        <v>1.00</v>
      </c>
      <c r="J4754" s="32">
        <v>3700.83</v>
      </c>
      <c r="K4754" s="32">
        <f>ROUND(PRODUCT(I4754:J4754),2)</f>
        <v>3700.83</v>
      </c>
      <c r="L4754" s="32" t="s">
        <v/>
      </c>
      <c r="M4754" s="32" t="s">
        <v/>
      </c>
      <c r="N4754" s="32" t="s">
        <v/>
      </c>
      <!--$VAR_NUOVA_CELLA_PREZZI$-->
    </row>
    <row r="4755" spans="1:16" ht="10.5" customHeight="1" thickTop="1" thickBot="1">
      <c r="B4755" s="32" t="s">
        <v/>
      </c>
      <c r="C4755" s="23" t="s">
        <v/>
      </c>
      <c r="D4755" s="32" t="s">
        <v>26716</v>
      </c>
      <c r="E4755" s="32">
        <v/>
      </c>
      <c r="F4755" s="33">
        <v/>
      </c>
      <c r="G4755" s="34">
        <v/>
      </c>
      <c r="H4755" s="35">
        <v/>
      </c>
      <c r="I4755" s="36">
        <f/>
        <v/>
      </c>
      <c r="J4755" s="32">
        <v/>
      </c>
      <c r="K4755" s="32">
        <f/>
        <v/>
      </c>
      <c r="L4755" s="32" t="s">
        <v/>
      </c>
      <c r="M4755" s="32" t="s">
        <v/>
      </c>
      <c r="N4755" s="32" t="s">
        <v/>
      </c>
      <!--$VAR_NUOVA_CELLA_PREZZI$-->
    </row>
    <row r="4756" spans="1:16" ht="186.5" customHeight="1" thickTop="1" thickBot="1">
      <c r="B4756" s="32" t="s">
        <v>26717</v>
      </c>
      <c r="C4756" s="23" t="s">
        <v>26718</v>
      </c>
      <c r="D4756" s="62" t="s">
        <v>26719</v>
      </c>
      <c r="E4756" s="32">
        <v/>
      </c>
      <c r="F4756" s="33">
        <v/>
      </c>
      <c r="G4756" s="34">
        <v/>
      </c>
      <c r="H4756" s="35">
        <v/>
      </c>
      <c r="I4756" s="36">
        <f/>
        <v/>
      </c>
      <c r="J4756" s="32">
        <v/>
      </c>
      <c r="K4756" s="32">
        <f/>
        <v/>
      </c>
      <c r="L4756" s="32" t="s">
        <v/>
      </c>
      <c r="M4756" s="32" t="s">
        <v/>
      </c>
      <c r="N4756" s="32" t="s">
        <v/>
      </c>
      <!--$VAR_NUOVA_CELLA_PREZZI$-->
    </row>
    <row r="4757" spans="1:16" ht="10.5" customHeight="1" thickTop="1" thickBot="1">
      <c r="B4757" s="32" t="s">
        <v/>
      </c>
      <c r="C4757" s="23" t="s">
        <v/>
      </c>
      <c r="D4757" s="23" t="s">
        <v>26720</v>
      </c>
      <c r="E4757" s="32">
        <v/>
      </c>
      <c r="F4757" s="33">
        <v/>
      </c>
      <c r="G4757" s="34">
        <v/>
      </c>
      <c r="H4757" s="35">
        <v/>
      </c>
      <c r="I4757" s="36">
        <f/>
        <v/>
      </c>
      <c r="J4757" s="32">
        <v/>
      </c>
      <c r="K4757" s="32">
        <f/>
        <v/>
      </c>
      <c r="L4757" s="32" t="s">
        <v/>
      </c>
      <c r="M4757" s="32" t="s">
        <v/>
      </c>
      <c r="N4757" s="32" t="s">
        <v/>
      </c>
      <!--$VAR_NUOVA_CELLA_PREZZI$-->
    </row>
    <row r="4758" spans="1:16" ht="10.5" customHeight="1" thickTop="1" thickBot="1">
      <c r="B4758" s="32" t="s">
        <v/>
      </c>
      <c r="C4758" s="23" t="s">
        <v/>
      </c>
      <c r="D4758" s="23" t="s">
        <v>26721</v>
      </c>
      <c r="E4758" s="32">
        <v>1.00</v>
      </c>
      <c r="F4758" s="33">
        <v/>
      </c>
      <c r="G4758" s="34">
        <v/>
      </c>
      <c r="H4758" s="35">
        <v/>
      </c>
      <c r="I4758" s="36">
        <f>ROUND(PRODUCT(E4758:H4758),2)</f>
        <v>1.00</v>
      </c>
      <c r="J4758" s="32">
        <v/>
      </c>
      <c r="K4758" s="32">
        <f/>
        <v/>
      </c>
      <c r="L4758" s="32" t="s">
        <v/>
      </c>
      <c r="M4758" s="32" t="s">
        <v/>
      </c>
      <c r="N4758" s="32" t="s">
        <v/>
      </c>
      <!--$VAR_NUOVA_CELLA_PREZZI$-->
    </row>
    <row r="4759" spans="1:16" ht="10.5" customHeight="1" thickTop="1" thickBot="1">
      <c r="B4759" s="32" t="s">
        <v/>
      </c>
      <c r="C4759" s="23" t="s">
        <v/>
      </c>
      <c r="D4759" s="32" t="s">
        <v/>
      </c>
      <c r="E4759" s="32">
        <v/>
      </c>
      <c r="F4759" s="33">
        <v/>
      </c>
      <c r="G4759" s="34">
        <v/>
      </c>
      <c r="H4759" s="35">
        <v/>
      </c>
      <c r="I4759" s="36">
        <f/>
        <v/>
      </c>
      <c r="J4759" s="32">
        <v/>
      </c>
      <c r="K4759" s="32">
        <f/>
        <v/>
      </c>
      <c r="L4759" s="32" t="s">
        <v/>
      </c>
      <c r="M4759" s="32" t="s">
        <v/>
      </c>
      <c r="N4759" s="32" t="s">
        <v>26728</v>
      </c>
      <!--$VAR_NUOVA_CELLA_PREZZI$-->
    </row>
    <row r="4760" spans="1:16" ht="10.5" customHeight="1" thickTop="1" thickBot="1">
      <c r="B4760" s="32" t="s">
        <v/>
      </c>
      <c r="C4760" s="23" t="s">
        <v/>
      </c>
      <c r="D4760" s="32" t="s">
        <v>26729</v>
      </c>
      <c r="E4760" s="32">
        <v/>
      </c>
      <c r="F4760" s="33">
        <v/>
      </c>
      <c r="G4760" s="34">
        <v/>
      </c>
      <c r="H4760" s="35">
        <v/>
      </c>
      <c r="I4760" s="36">
        <f>ROUND(SUM(I4757:I4759),2)</f>
        <v>1.00</v>
      </c>
      <c r="J4760" s="32">
        <v>12603.52</v>
      </c>
      <c r="K4760" s="32">
        <f>ROUND(PRODUCT(I4760:J4760),2)</f>
        <v>12603.52</v>
      </c>
      <c r="L4760" s="32" t="s">
        <v/>
      </c>
      <c r="M4760" s="32" t="s">
        <v/>
      </c>
      <c r="N4760" s="32" t="s">
        <v/>
      </c>
      <!--$VAR_NUOVA_CELLA_PREZZI$-->
    </row>
    <row r="4761" spans="1:16" ht="10.5" customHeight="1" thickTop="1" thickBot="1">
      <c r="B4761" s="32" t="s">
        <v/>
      </c>
      <c r="C4761" s="23" t="s">
        <v/>
      </c>
      <c r="D4761" s="32" t="s">
        <v>26735</v>
      </c>
      <c r="E4761" s="32">
        <v/>
      </c>
      <c r="F4761" s="33">
        <v/>
      </c>
      <c r="G4761" s="34">
        <v/>
      </c>
      <c r="H4761" s="35">
        <v/>
      </c>
      <c r="I4761" s="36">
        <f/>
        <v/>
      </c>
      <c r="J4761" s="32">
        <v/>
      </c>
      <c r="K4761" s="32">
        <f/>
        <v/>
      </c>
      <c r="L4761" s="32" t="s">
        <v/>
      </c>
      <c r="M4761" s="32" t="s">
        <v/>
      </c>
      <c r="N4761" s="32" t="s">
        <v/>
      </c>
      <!--$VAR_NUOVA_CELLA_PREZZI$-->
    </row>
    <row r="4762" spans="1:16" ht="186.5" customHeight="1" thickTop="1" thickBot="1">
      <c r="B4762" s="32" t="s">
        <v>26736</v>
      </c>
      <c r="C4762" s="23" t="s">
        <v>26737</v>
      </c>
      <c r="D4762" s="62" t="s">
        <v>26738</v>
      </c>
      <c r="E4762" s="32">
        <v/>
      </c>
      <c r="F4762" s="33">
        <v/>
      </c>
      <c r="G4762" s="34">
        <v/>
      </c>
      <c r="H4762" s="35">
        <v/>
      </c>
      <c r="I4762" s="36">
        <f/>
        <v/>
      </c>
      <c r="J4762" s="32">
        <v/>
      </c>
      <c r="K4762" s="32">
        <f/>
        <v/>
      </c>
      <c r="L4762" s="32" t="s">
        <v/>
      </c>
      <c r="M4762" s="32" t="s">
        <v/>
      </c>
      <c r="N4762" s="32" t="s">
        <v/>
      </c>
      <!--$VAR_NUOVA_CELLA_PREZZI$-->
    </row>
    <row r="4763" spans="1:16" ht="10.5" customHeight="1" thickTop="1" thickBot="1">
      <c r="B4763" s="32" t="s">
        <v/>
      </c>
      <c r="C4763" s="23" t="s">
        <v/>
      </c>
      <c r="D4763" s="23" t="s">
        <v>26739</v>
      </c>
      <c r="E4763" s="32">
        <v/>
      </c>
      <c r="F4763" s="33">
        <v/>
      </c>
      <c r="G4763" s="34">
        <v/>
      </c>
      <c r="H4763" s="35">
        <v/>
      </c>
      <c r="I4763" s="36">
        <f/>
        <v/>
      </c>
      <c r="J4763" s="32">
        <v/>
      </c>
      <c r="K4763" s="32">
        <f/>
        <v/>
      </c>
      <c r="L4763" s="32" t="s">
        <v/>
      </c>
      <c r="M4763" s="32" t="s">
        <v/>
      </c>
      <c r="N4763" s="32" t="s">
        <v/>
      </c>
      <!--$VAR_NUOVA_CELLA_PREZZI$-->
    </row>
    <row r="4764" spans="1:16" ht="10.5" customHeight="1" thickTop="1" thickBot="1">
      <c r="B4764" s="32" t="s">
        <v/>
      </c>
      <c r="C4764" s="23" t="s">
        <v/>
      </c>
      <c r="D4764" s="23" t="s">
        <v>26740</v>
      </c>
      <c r="E4764" s="32">
        <v>1.00</v>
      </c>
      <c r="F4764" s="33">
        <v/>
      </c>
      <c r="G4764" s="34">
        <v/>
      </c>
      <c r="H4764" s="35">
        <v/>
      </c>
      <c r="I4764" s="36">
        <f>ROUND(PRODUCT(E4764:H4764),2)</f>
        <v>1.00</v>
      </c>
      <c r="J4764" s="32">
        <v/>
      </c>
      <c r="K4764" s="32">
        <f/>
        <v/>
      </c>
      <c r="L4764" s="32" t="s">
        <v/>
      </c>
      <c r="M4764" s="32" t="s">
        <v/>
      </c>
      <c r="N4764" s="32" t="s">
        <v/>
      </c>
      <!--$VAR_NUOVA_CELLA_PREZZI$-->
    </row>
    <row r="4765" spans="1:16" ht="10.5" customHeight="1" thickTop="1" thickBot="1">
      <c r="B4765" s="32" t="s">
        <v/>
      </c>
      <c r="C4765" s="23" t="s">
        <v/>
      </c>
      <c r="D4765" s="32" t="s">
        <v/>
      </c>
      <c r="E4765" s="32">
        <v/>
      </c>
      <c r="F4765" s="33">
        <v/>
      </c>
      <c r="G4765" s="34">
        <v/>
      </c>
      <c r="H4765" s="35">
        <v/>
      </c>
      <c r="I4765" s="36">
        <f/>
        <v/>
      </c>
      <c r="J4765" s="32">
        <v/>
      </c>
      <c r="K4765" s="32">
        <f/>
        <v/>
      </c>
      <c r="L4765" s="32" t="s">
        <v/>
      </c>
      <c r="M4765" s="32" t="s">
        <v/>
      </c>
      <c r="N4765" s="32" t="s">
        <v>26747</v>
      </c>
      <!--$VAR_NUOVA_CELLA_PREZZI$-->
    </row>
    <row r="4766" spans="1:16" ht="10.5" customHeight="1" thickTop="1" thickBot="1">
      <c r="B4766" s="32" t="s">
        <v/>
      </c>
      <c r="C4766" s="23" t="s">
        <v/>
      </c>
      <c r="D4766" s="32" t="s">
        <v>26748</v>
      </c>
      <c r="E4766" s="32">
        <v/>
      </c>
      <c r="F4766" s="33">
        <v/>
      </c>
      <c r="G4766" s="34">
        <v/>
      </c>
      <c r="H4766" s="35">
        <v/>
      </c>
      <c r="I4766" s="36">
        <f>ROUND(SUM(I4763:I4765),2)</f>
        <v>1.00</v>
      </c>
      <c r="J4766" s="32">
        <v>10004.64</v>
      </c>
      <c r="K4766" s="32">
        <f>ROUND(PRODUCT(I4766:J4766),2)</f>
        <v>10004.64</v>
      </c>
      <c r="L4766" s="32" t="s">
        <v/>
      </c>
      <c r="M4766" s="32" t="s">
        <v/>
      </c>
      <c r="N4766" s="32" t="s">
        <v/>
      </c>
      <!--$VAR_NUOVA_CELLA_PREZZI$-->
    </row>
    <row r="4767" spans="1:16" ht="10.5" customHeight="1" thickTop="1" thickBot="1">
      <c r="B4767" s="32" t="s">
        <v/>
      </c>
      <c r="C4767" s="23" t="s">
        <v/>
      </c>
      <c r="D4767" s="32" t="s">
        <v>26754</v>
      </c>
      <c r="E4767" s="32">
        <v/>
      </c>
      <c r="F4767" s="33">
        <v/>
      </c>
      <c r="G4767" s="34">
        <v/>
      </c>
      <c r="H4767" s="35">
        <v/>
      </c>
      <c r="I4767" s="36">
        <f/>
        <v/>
      </c>
      <c r="J4767" s="32">
        <v/>
      </c>
      <c r="K4767" s="32">
        <f/>
        <v/>
      </c>
      <c r="L4767" s="32" t="s">
        <v/>
      </c>
      <c r="M4767" s="32" t="s">
        <v/>
      </c>
      <c r="N4767" s="32" t="s">
        <v/>
      </c>
      <!--$VAR_NUOVA_CELLA_PREZZI$-->
    </row>
    <row r="4768" spans="1:16" ht="368.833333333333" customHeight="1" thickTop="1" thickBot="1">
      <c r="B4768" s="32" t="s">
        <v>26755</v>
      </c>
      <c r="C4768" s="23" t="s">
        <v>26756</v>
      </c>
      <c r="D4768" s="62" t="s">
        <v>26757</v>
      </c>
      <c r="E4768" s="32">
        <v/>
      </c>
      <c r="F4768" s="33">
        <v/>
      </c>
      <c r="G4768" s="34">
        <v/>
      </c>
      <c r="H4768" s="35">
        <v/>
      </c>
      <c r="I4768" s="36">
        <f/>
        <v/>
      </c>
      <c r="J4768" s="32">
        <v/>
      </c>
      <c r="K4768" s="32">
        <f/>
        <v/>
      </c>
      <c r="L4768" s="32" t="s">
        <v/>
      </c>
      <c r="M4768" s="32" t="s">
        <v/>
      </c>
      <c r="N4768" s="32" t="s">
        <v/>
      </c>
      <!--$VAR_NUOVA_CELLA_PREZZI$-->
    </row>
    <row r="4769" spans="1:16" ht="10.5" customHeight="1" thickTop="1" thickBot="1">
      <c r="B4769" s="32" t="s">
        <v/>
      </c>
      <c r="C4769" s="23" t="s">
        <v/>
      </c>
      <c r="D4769" s="23" t="s">
        <v>26758</v>
      </c>
      <c r="E4769" s="32">
        <v/>
      </c>
      <c r="F4769" s="33">
        <v/>
      </c>
      <c r="G4769" s="34">
        <v/>
      </c>
      <c r="H4769" s="35">
        <v/>
      </c>
      <c r="I4769" s="36">
        <f/>
        <v/>
      </c>
      <c r="J4769" s="32">
        <v/>
      </c>
      <c r="K4769" s="32">
        <f/>
        <v/>
      </c>
      <c r="L4769" s="32" t="s">
        <v/>
      </c>
      <c r="M4769" s="32" t="s">
        <v/>
      </c>
      <c r="N4769" s="32" t="s">
        <v/>
      </c>
      <!--$VAR_NUOVA_CELLA_PREZZI$-->
    </row>
    <row r="4770" spans="1:16" ht="10.5" customHeight="1" thickTop="1" thickBot="1">
      <c r="B4770" s="32" t="s">
        <v/>
      </c>
      <c r="C4770" s="23" t="s">
        <v/>
      </c>
      <c r="D4770" s="23" t="s">
        <v>26759</v>
      </c>
      <c r="E4770" s="32">
        <v>1.00</v>
      </c>
      <c r="F4770" s="33">
        <v/>
      </c>
      <c r="G4770" s="34">
        <v/>
      </c>
      <c r="H4770" s="35">
        <v/>
      </c>
      <c r="I4770" s="36">
        <f>ROUND(PRODUCT(E4770:H4770),2)</f>
        <v>1.00</v>
      </c>
      <c r="J4770" s="32">
        <v/>
      </c>
      <c r="K4770" s="32">
        <f/>
        <v/>
      </c>
      <c r="L4770" s="32" t="s">
        <v/>
      </c>
      <c r="M4770" s="32" t="s">
        <v/>
      </c>
      <c r="N4770" s="32" t="s">
        <v/>
      </c>
      <!--$VAR_NUOVA_CELLA_PREZZI$-->
    </row>
    <row r="4771" spans="1:16" ht="10.5" customHeight="1" thickTop="1" thickBot="1">
      <c r="B4771" s="32" t="s">
        <v/>
      </c>
      <c r="C4771" s="23" t="s">
        <v/>
      </c>
      <c r="D4771" s="32" t="s">
        <v/>
      </c>
      <c r="E4771" s="32">
        <v/>
      </c>
      <c r="F4771" s="33">
        <v/>
      </c>
      <c r="G4771" s="34">
        <v/>
      </c>
      <c r="H4771" s="35">
        <v/>
      </c>
      <c r="I4771" s="36">
        <f/>
        <v/>
      </c>
      <c r="J4771" s="32">
        <v/>
      </c>
      <c r="K4771" s="32">
        <f/>
        <v/>
      </c>
      <c r="L4771" s="32" t="s">
        <v/>
      </c>
      <c r="M4771" s="32" t="s">
        <v/>
      </c>
      <c r="N4771" s="32" t="s">
        <v>26766</v>
      </c>
      <!--$VAR_NUOVA_CELLA_PREZZI$-->
    </row>
    <row r="4772" spans="1:16" ht="10.5" customHeight="1" thickTop="1" thickBot="1">
      <c r="B4772" s="32" t="s">
        <v/>
      </c>
      <c r="C4772" s="23" t="s">
        <v/>
      </c>
      <c r="D4772" s="32" t="s">
        <v>26767</v>
      </c>
      <c r="E4772" s="32">
        <v/>
      </c>
      <c r="F4772" s="33">
        <v/>
      </c>
      <c r="G4772" s="34">
        <v/>
      </c>
      <c r="H4772" s="35">
        <v/>
      </c>
      <c r="I4772" s="36">
        <f>ROUND(SUM(I4769:I4771),2)</f>
        <v>1.00</v>
      </c>
      <c r="J4772" s="32">
        <v>11450.95</v>
      </c>
      <c r="K4772" s="32">
        <f>ROUND(PRODUCT(I4772:J4772),2)</f>
        <v>11450.95</v>
      </c>
      <c r="L4772" s="32" t="s">
        <v/>
      </c>
      <c r="M4772" s="32" t="s">
        <v/>
      </c>
      <c r="N4772" s="32" t="s">
        <v/>
      </c>
      <!--$VAR_NUOVA_CELLA_PREZZI$-->
    </row>
    <row r="4773" spans="1:16" ht="10.5" customHeight="1" thickTop="1" thickBot="1">
      <c r="B4773" s="32" t="s">
        <v/>
      </c>
      <c r="C4773" s="23" t="s">
        <v/>
      </c>
      <c r="D4773" s="32" t="s">
        <v>26773</v>
      </c>
      <c r="E4773" s="32">
        <v/>
      </c>
      <c r="F4773" s="33">
        <v/>
      </c>
      <c r="G4773" s="34">
        <v/>
      </c>
      <c r="H4773" s="35">
        <v/>
      </c>
      <c r="I4773" s="36">
        <f/>
        <v/>
      </c>
      <c r="J4773" s="32">
        <v/>
      </c>
      <c r="K4773" s="32">
        <f/>
        <v/>
      </c>
      <c r="L4773" s="32" t="s">
        <v/>
      </c>
      <c r="M4773" s="32" t="s">
        <v/>
      </c>
      <c r="N4773" s="32" t="s">
        <v/>
      </c>
      <!--$VAR_NUOVA_CELLA_PREZZI$-->
    </row>
    <row r="4774" spans="1:16" ht="74.8333333333333" customHeight="1" thickTop="1" thickBot="1">
      <c r="B4774" s="32" t="s">
        <v>26774</v>
      </c>
      <c r="C4774" s="23" t="s">
        <v>26775</v>
      </c>
      <c r="D4774" s="62" t="s">
        <v>26776</v>
      </c>
      <c r="E4774" s="32">
        <v/>
      </c>
      <c r="F4774" s="33">
        <v/>
      </c>
      <c r="G4774" s="34">
        <v/>
      </c>
      <c r="H4774" s="35">
        <v/>
      </c>
      <c r="I4774" s="36">
        <f/>
        <v/>
      </c>
      <c r="J4774" s="32">
        <v/>
      </c>
      <c r="K4774" s="32">
        <f/>
        <v/>
      </c>
      <c r="L4774" s="32" t="s">
        <v/>
      </c>
      <c r="M4774" s="32" t="s">
        <v/>
      </c>
      <c r="N4774" s="32" t="s">
        <v/>
      </c>
      <!--$VAR_NUOVA_CELLA_PREZZI$-->
    </row>
    <row r="4775" spans="1:16" ht="10.5" customHeight="1" thickTop="1" thickBot="1">
      <c r="B4775" s="32" t="s">
        <v/>
      </c>
      <c r="C4775" s="23" t="s">
        <v/>
      </c>
      <c r="D4775" s="23" t="s">
        <v>26777</v>
      </c>
      <c r="E4775" s="32">
        <v/>
      </c>
      <c r="F4775" s="33">
        <v/>
      </c>
      <c r="G4775" s="34">
        <v/>
      </c>
      <c r="H4775" s="35">
        <v/>
      </c>
      <c r="I4775" s="36">
        <f/>
        <v/>
      </c>
      <c r="J4775" s="32">
        <v/>
      </c>
      <c r="K4775" s="32">
        <f/>
        <v/>
      </c>
      <c r="L4775" s="32" t="s">
        <v/>
      </c>
      <c r="M4775" s="32" t="s">
        <v/>
      </c>
      <c r="N4775" s="32" t="s">
        <v/>
      </c>
      <!--$VAR_NUOVA_CELLA_PREZZI$-->
    </row>
    <row r="4776" spans="1:16" ht="10.5" customHeight="1" thickTop="1" thickBot="1">
      <c r="B4776" s="32" t="s">
        <v/>
      </c>
      <c r="C4776" s="23" t="s">
        <v/>
      </c>
      <c r="D4776" s="23" t="s">
        <v>26778</v>
      </c>
      <c r="E4776" s="32">
        <v>1.00</v>
      </c>
      <c r="F4776" s="33">
        <v/>
      </c>
      <c r="G4776" s="34">
        <v/>
      </c>
      <c r="H4776" s="35">
        <v/>
      </c>
      <c r="I4776" s="36">
        <f>ROUND(PRODUCT(E4776:H4776),2)</f>
        <v>1.00</v>
      </c>
      <c r="J4776" s="32">
        <v/>
      </c>
      <c r="K4776" s="32">
        <f/>
        <v/>
      </c>
      <c r="L4776" s="32" t="s">
        <v/>
      </c>
      <c r="M4776" s="32" t="s">
        <v/>
      </c>
      <c r="N4776" s="32" t="s">
        <v/>
      </c>
      <!--$VAR_NUOVA_CELLA_PREZZI$-->
    </row>
    <row r="4777" spans="1:16" ht="10.5" customHeight="1" thickTop="1" thickBot="1">
      <c r="B4777" s="32" t="s">
        <v/>
      </c>
      <c r="C4777" s="23" t="s">
        <v/>
      </c>
      <c r="D4777" s="32" t="s">
        <v/>
      </c>
      <c r="E4777" s="32">
        <v/>
      </c>
      <c r="F4777" s="33">
        <v/>
      </c>
      <c r="G4777" s="34">
        <v/>
      </c>
      <c r="H4777" s="35">
        <v/>
      </c>
      <c r="I4777" s="36">
        <f/>
        <v/>
      </c>
      <c r="J4777" s="32">
        <v/>
      </c>
      <c r="K4777" s="32">
        <f/>
        <v/>
      </c>
      <c r="L4777" s="32" t="s">
        <v/>
      </c>
      <c r="M4777" s="32" t="s">
        <v/>
      </c>
      <c r="N4777" s="32" t="s">
        <v>26785</v>
      </c>
      <!--$VAR_NUOVA_CELLA_PREZZI$-->
    </row>
    <row r="4778" spans="1:16" ht="10.5" customHeight="1" thickTop="1" thickBot="1">
      <c r="B4778" s="32" t="s">
        <v/>
      </c>
      <c r="C4778" s="23" t="s">
        <v/>
      </c>
      <c r="D4778" s="32" t="s">
        <v>26786</v>
      </c>
      <c r="E4778" s="32">
        <v/>
      </c>
      <c r="F4778" s="33">
        <v/>
      </c>
      <c r="G4778" s="34">
        <v/>
      </c>
      <c r="H4778" s="35">
        <v/>
      </c>
      <c r="I4778" s="36">
        <f>ROUND(SUM(I4775:I4777),2)</f>
        <v>1.00</v>
      </c>
      <c r="J4778" s="32">
        <v>988.58</v>
      </c>
      <c r="K4778" s="32">
        <f>ROUND(PRODUCT(I4778:J4778),2)</f>
        <v>988.58</v>
      </c>
      <c r="L4778" s="32" t="s">
        <v/>
      </c>
      <c r="M4778" s="32" t="s">
        <v/>
      </c>
      <c r="N4778" s="32" t="s">
        <v/>
      </c>
      <!--$VAR_NUOVA_CELLA_PREZZI$-->
    </row>
    <row r="4779" spans="1:16" ht="10.5" customHeight="1" thickTop="1" thickBot="1">
      <c r="B4779" s="32" t="s">
        <v/>
      </c>
      <c r="C4779" s="23" t="s">
        <v/>
      </c>
      <c r="D4779" s="32" t="s">
        <v>26792</v>
      </c>
      <c r="E4779" s="32">
        <v/>
      </c>
      <c r="F4779" s="33">
        <v/>
      </c>
      <c r="G4779" s="34">
        <v/>
      </c>
      <c r="H4779" s="35">
        <v/>
      </c>
      <c r="I4779" s="36">
        <f/>
        <v/>
      </c>
      <c r="J4779" s="32">
        <v/>
      </c>
      <c r="K4779" s="32">
        <f/>
        <v/>
      </c>
      <c r="L4779" s="32" t="s">
        <v/>
      </c>
      <c r="M4779" s="32" t="s">
        <v/>
      </c>
      <c r="N4779" s="32" t="s">
        <v/>
      </c>
      <!--$VAR_NUOVA_CELLA_PREZZI$-->
    </row>
    <row r="4780" spans="1:16" ht="46.5" customHeight="1" thickTop="1" thickBot="1">
      <c r="B4780" s="32" t="s">
        <v>26793</v>
      </c>
      <c r="C4780" s="23" t="s">
        <v>26794</v>
      </c>
      <c r="D4780" s="62" t="s">
        <v>26795</v>
      </c>
      <c r="E4780" s="32">
        <v/>
      </c>
      <c r="F4780" s="33">
        <v/>
      </c>
      <c r="G4780" s="34">
        <v/>
      </c>
      <c r="H4780" s="35">
        <v/>
      </c>
      <c r="I4780" s="36">
        <f/>
        <v/>
      </c>
      <c r="J4780" s="32">
        <v/>
      </c>
      <c r="K4780" s="32">
        <f/>
        <v/>
      </c>
      <c r="L4780" s="32" t="s">
        <v/>
      </c>
      <c r="M4780" s="32" t="s">
        <v/>
      </c>
      <c r="N4780" s="32" t="s">
        <v/>
      </c>
      <!--$VAR_NUOVA_CELLA_PREZZI$-->
    </row>
    <row r="4781" spans="1:16" ht="10.5" customHeight="1" thickTop="1" thickBot="1">
      <c r="B4781" s="32" t="s">
        <v/>
      </c>
      <c r="C4781" s="23" t="s">
        <v/>
      </c>
      <c r="D4781" s="23" t="s">
        <v>26796</v>
      </c>
      <c r="E4781" s="32">
        <v/>
      </c>
      <c r="F4781" s="33">
        <v/>
      </c>
      <c r="G4781" s="34">
        <v/>
      </c>
      <c r="H4781" s="35">
        <v/>
      </c>
      <c r="I4781" s="36">
        <f/>
        <v/>
      </c>
      <c r="J4781" s="32">
        <v/>
      </c>
      <c r="K4781" s="32">
        <f/>
        <v/>
      </c>
      <c r="L4781" s="32" t="s">
        <v/>
      </c>
      <c r="M4781" s="32" t="s">
        <v/>
      </c>
      <c r="N4781" s="32" t="s">
        <v/>
      </c>
      <!--$VAR_NUOVA_CELLA_PREZZI$-->
    </row>
    <row r="4782" spans="1:16" ht="10.5" customHeight="1" thickTop="1" thickBot="1">
      <c r="B4782" s="32" t="s">
        <v/>
      </c>
      <c r="C4782" s="23" t="s">
        <v/>
      </c>
      <c r="D4782" s="23" t="s">
        <v>26797</v>
      </c>
      <c r="E4782" s="32">
        <v>2.00</v>
      </c>
      <c r="F4782" s="33">
        <v/>
      </c>
      <c r="G4782" s="34">
        <v/>
      </c>
      <c r="H4782" s="35">
        <v/>
      </c>
      <c r="I4782" s="36">
        <f>ROUND(PRODUCT(E4782:H4782),2)</f>
        <v>2.00</v>
      </c>
      <c r="J4782" s="32">
        <v/>
      </c>
      <c r="K4782" s="32">
        <f/>
        <v/>
      </c>
      <c r="L4782" s="32" t="s">
        <v/>
      </c>
      <c r="M4782" s="32" t="s">
        <v/>
      </c>
      <c r="N4782" s="32" t="s">
        <v/>
      </c>
      <!--$VAR_NUOVA_CELLA_PREZZI$-->
    </row>
    <row r="4783" spans="1:16" ht="10.5" customHeight="1" thickTop="1" thickBot="1">
      <c r="B4783" s="32" t="s">
        <v/>
      </c>
      <c r="C4783" s="23" t="s">
        <v/>
      </c>
      <c r="D4783" s="32" t="s">
        <v/>
      </c>
      <c r="E4783" s="32">
        <v/>
      </c>
      <c r="F4783" s="33">
        <v/>
      </c>
      <c r="G4783" s="34">
        <v/>
      </c>
      <c r="H4783" s="35">
        <v/>
      </c>
      <c r="I4783" s="36">
        <f/>
        <v/>
      </c>
      <c r="J4783" s="32">
        <v/>
      </c>
      <c r="K4783" s="32">
        <f/>
        <v/>
      </c>
      <c r="L4783" s="32" t="s">
        <v/>
      </c>
      <c r="M4783" s="32" t="s">
        <v/>
      </c>
      <c r="N4783" s="32" t="s">
        <v>26804</v>
      </c>
      <!--$VAR_NUOVA_CELLA_PREZZI$-->
    </row>
    <row r="4784" spans="1:16" ht="10.5" customHeight="1" thickTop="1" thickBot="1">
      <c r="B4784" s="32" t="s">
        <v/>
      </c>
      <c r="C4784" s="23" t="s">
        <v/>
      </c>
      <c r="D4784" s="32" t="s">
        <v>26805</v>
      </c>
      <c r="E4784" s="32">
        <v/>
      </c>
      <c r="F4784" s="33">
        <v/>
      </c>
      <c r="G4784" s="34">
        <v/>
      </c>
      <c r="H4784" s="35">
        <v/>
      </c>
      <c r="I4784" s="36">
        <f>ROUND(SUM(I4781:I4783),2)</f>
        <v>2.00</v>
      </c>
      <c r="J4784" s="32">
        <v>40.32</v>
      </c>
      <c r="K4784" s="32">
        <f>ROUND(PRODUCT(I4784:J4784),2)</f>
        <v>80.64</v>
      </c>
      <c r="L4784" s="32" t="s">
        <v/>
      </c>
      <c r="M4784" s="32" t="s">
        <v/>
      </c>
      <c r="N4784" s="32" t="s">
        <v/>
      </c>
      <!--$VAR_NUOVA_CELLA_PREZZI$-->
    </row>
    <row r="4785" spans="1:16" ht="10.5" customHeight="1" thickTop="1" thickBot="1">
      <c r="B4785" s="32" t="s">
        <v/>
      </c>
      <c r="C4785" s="23" t="s">
        <v/>
      </c>
      <c r="D4785" s="32" t="s">
        <v>26811</v>
      </c>
      <c r="E4785" s="32">
        <v/>
      </c>
      <c r="F4785" s="33">
        <v/>
      </c>
      <c r="G4785" s="34">
        <v/>
      </c>
      <c r="H4785" s="35">
        <v/>
      </c>
      <c r="I4785" s="36">
        <f/>
        <v/>
      </c>
      <c r="J4785" s="32">
        <v/>
      </c>
      <c r="K4785" s="32">
        <f/>
        <v/>
      </c>
      <c r="L4785" s="32" t="s">
        <v/>
      </c>
      <c r="M4785" s="32" t="s">
        <v/>
      </c>
      <c r="N4785" s="32" t="s">
        <v/>
      </c>
      <!--$VAR_NUOVA_CELLA_PREZZI$-->
    </row>
    <row r="4786" spans="1:16" ht="46.5" customHeight="1" thickTop="1" thickBot="1">
      <c r="B4786" s="32" t="s">
        <v>26812</v>
      </c>
      <c r="C4786" s="23" t="s">
        <v>26813</v>
      </c>
      <c r="D4786" s="62" t="s">
        <v>26814</v>
      </c>
      <c r="E4786" s="32">
        <v/>
      </c>
      <c r="F4786" s="33">
        <v/>
      </c>
      <c r="G4786" s="34">
        <v/>
      </c>
      <c r="H4786" s="35">
        <v/>
      </c>
      <c r="I4786" s="36">
        <f/>
        <v/>
      </c>
      <c r="J4786" s="32">
        <v/>
      </c>
      <c r="K4786" s="32">
        <f/>
        <v/>
      </c>
      <c r="L4786" s="32" t="s">
        <v/>
      </c>
      <c r="M4786" s="32" t="s">
        <v/>
      </c>
      <c r="N4786" s="32" t="s">
        <v/>
      </c>
      <!--$VAR_NUOVA_CELLA_PREZZI$-->
    </row>
    <row r="4787" spans="1:16" ht="10.5" customHeight="1" thickTop="1" thickBot="1">
      <c r="B4787" s="32" t="s">
        <v/>
      </c>
      <c r="C4787" s="23" t="s">
        <v/>
      </c>
      <c r="D4787" s="23" t="s">
        <v>26815</v>
      </c>
      <c r="E4787" s="32">
        <v/>
      </c>
      <c r="F4787" s="33">
        <v/>
      </c>
      <c r="G4787" s="34">
        <v/>
      </c>
      <c r="H4787" s="35">
        <v/>
      </c>
      <c r="I4787" s="36">
        <f/>
        <v/>
      </c>
      <c r="J4787" s="32">
        <v/>
      </c>
      <c r="K4787" s="32">
        <f/>
        <v/>
      </c>
      <c r="L4787" s="32" t="s">
        <v/>
      </c>
      <c r="M4787" s="32" t="s">
        <v/>
      </c>
      <c r="N4787" s="32" t="s">
        <v/>
      </c>
      <!--$VAR_NUOVA_CELLA_PREZZI$-->
    </row>
    <row r="4788" spans="1:16" ht="10.5" customHeight="1" thickTop="1" thickBot="1">
      <c r="B4788" s="32" t="s">
        <v/>
      </c>
      <c r="C4788" s="23" t="s">
        <v/>
      </c>
      <c r="D4788" s="23" t="s">
        <v>26816</v>
      </c>
      <c r="E4788" s="32">
        <v>1.00</v>
      </c>
      <c r="F4788" s="33">
        <v/>
      </c>
      <c r="G4788" s="34">
        <v/>
      </c>
      <c r="H4788" s="35">
        <v/>
      </c>
      <c r="I4788" s="36">
        <f>ROUND(PRODUCT(E4788:H4788),2)</f>
        <v>1.00</v>
      </c>
      <c r="J4788" s="32">
        <v/>
      </c>
      <c r="K4788" s="32">
        <f/>
        <v/>
      </c>
      <c r="L4788" s="32" t="s">
        <v/>
      </c>
      <c r="M4788" s="32" t="s">
        <v/>
      </c>
      <c r="N4788" s="32" t="s">
        <v/>
      </c>
      <!--$VAR_NUOVA_CELLA_PREZZI$-->
    </row>
    <row r="4789" spans="1:16" ht="10.5" customHeight="1" thickTop="1" thickBot="1">
      <c r="B4789" s="32" t="s">
        <v/>
      </c>
      <c r="C4789" s="23" t="s">
        <v/>
      </c>
      <c r="D4789" s="32" t="s">
        <v/>
      </c>
      <c r="E4789" s="32">
        <v/>
      </c>
      <c r="F4789" s="33">
        <v/>
      </c>
      <c r="G4789" s="34">
        <v/>
      </c>
      <c r="H4789" s="35">
        <v/>
      </c>
      <c r="I4789" s="36">
        <f/>
        <v/>
      </c>
      <c r="J4789" s="32">
        <v/>
      </c>
      <c r="K4789" s="32">
        <f/>
        <v/>
      </c>
      <c r="L4789" s="32" t="s">
        <v/>
      </c>
      <c r="M4789" s="32" t="s">
        <v/>
      </c>
      <c r="N4789" s="32" t="s">
        <v>26823</v>
      </c>
      <!--$VAR_NUOVA_CELLA_PREZZI$-->
    </row>
    <row r="4790" spans="1:16" ht="10.5" customHeight="1" thickTop="1" thickBot="1">
      <c r="B4790" s="32" t="s">
        <v/>
      </c>
      <c r="C4790" s="23" t="s">
        <v/>
      </c>
      <c r="D4790" s="32" t="s">
        <v>26824</v>
      </c>
      <c r="E4790" s="32">
        <v/>
      </c>
      <c r="F4790" s="33">
        <v/>
      </c>
      <c r="G4790" s="34">
        <v/>
      </c>
      <c r="H4790" s="35">
        <v/>
      </c>
      <c r="I4790" s="36">
        <f>ROUND(SUM(I4787:I4789),2)</f>
        <v>1.00</v>
      </c>
      <c r="J4790" s="32">
        <v>30.70</v>
      </c>
      <c r="K4790" s="32">
        <f>ROUND(PRODUCT(I4790:J4790),2)</f>
        <v>30.70</v>
      </c>
      <c r="L4790" s="32" t="s">
        <v/>
      </c>
      <c r="M4790" s="32" t="s">
        <v/>
      </c>
      <c r="N4790" s="32" t="s">
        <v/>
      </c>
      <!--$VAR_NUOVA_CELLA_PREZZI$-->
    </row>
    <row r="4791" spans="1:16" ht="10.5" customHeight="1" thickTop="1" thickBot="1">
      <c r="B4791" s="32" t="s">
        <v/>
      </c>
      <c r="C4791" s="23" t="s">
        <v/>
      </c>
      <c r="D4791" s="32" t="s">
        <v>26830</v>
      </c>
      <c r="E4791" s="32">
        <v/>
      </c>
      <c r="F4791" s="33">
        <v/>
      </c>
      <c r="G4791" s="34">
        <v/>
      </c>
      <c r="H4791" s="35">
        <v/>
      </c>
      <c r="I4791" s="36">
        <f/>
        <v/>
      </c>
      <c r="J4791" s="32">
        <v/>
      </c>
      <c r="K4791" s="32">
        <f/>
        <v/>
      </c>
      <c r="L4791" s="32" t="s">
        <v/>
      </c>
      <c r="M4791" s="32" t="s">
        <v/>
      </c>
      <c r="N4791" s="32" t="s">
        <v/>
      </c>
      <!--$VAR_NUOVA_CELLA_PREZZI$-->
    </row>
    <row r="4792" spans="1:16" ht="46.5" customHeight="1" thickTop="1" thickBot="1">
      <c r="B4792" s="32" t="s">
        <v>26831</v>
      </c>
      <c r="C4792" s="23" t="s">
        <v>26832</v>
      </c>
      <c r="D4792" s="62" t="s">
        <v>26833</v>
      </c>
      <c r="E4792" s="32">
        <v/>
      </c>
      <c r="F4792" s="33">
        <v/>
      </c>
      <c r="G4792" s="34">
        <v/>
      </c>
      <c r="H4792" s="35">
        <v/>
      </c>
      <c r="I4792" s="36">
        <f/>
        <v/>
      </c>
      <c r="J4792" s="32">
        <v/>
      </c>
      <c r="K4792" s="32">
        <f/>
        <v/>
      </c>
      <c r="L4792" s="32" t="s">
        <v/>
      </c>
      <c r="M4792" s="32" t="s">
        <v/>
      </c>
      <c r="N4792" s="32" t="s">
        <v/>
      </c>
      <!--$VAR_NUOVA_CELLA_PREZZI$-->
    </row>
    <row r="4793" spans="1:16" ht="10.5" customHeight="1" thickTop="1" thickBot="1">
      <c r="B4793" s="32" t="s">
        <v/>
      </c>
      <c r="C4793" s="23" t="s">
        <v/>
      </c>
      <c r="D4793" s="23" t="s">
        <v>26834</v>
      </c>
      <c r="E4793" s="32">
        <v/>
      </c>
      <c r="F4793" s="33">
        <v/>
      </c>
      <c r="G4793" s="34">
        <v/>
      </c>
      <c r="H4793" s="35">
        <v/>
      </c>
      <c r="I4793" s="36">
        <f/>
        <v/>
      </c>
      <c r="J4793" s="32">
        <v/>
      </c>
      <c r="K4793" s="32">
        <f/>
        <v/>
      </c>
      <c r="L4793" s="32" t="s">
        <v/>
      </c>
      <c r="M4793" s="32" t="s">
        <v/>
      </c>
      <c r="N4793" s="32" t="s">
        <v/>
      </c>
      <!--$VAR_NUOVA_CELLA_PREZZI$-->
    </row>
    <row r="4794" spans="1:16" ht="10.5" customHeight="1" thickTop="1" thickBot="1">
      <c r="B4794" s="32" t="s">
        <v/>
      </c>
      <c r="C4794" s="23" t="s">
        <v/>
      </c>
      <c r="D4794" s="23" t="s">
        <v>26835</v>
      </c>
      <c r="E4794" s="32">
        <v>7.00</v>
      </c>
      <c r="F4794" s="33">
        <v/>
      </c>
      <c r="G4794" s="34">
        <v/>
      </c>
      <c r="H4794" s="35">
        <v/>
      </c>
      <c r="I4794" s="36">
        <f>ROUND(PRODUCT(E4794:H4794),2)</f>
        <v>7.00</v>
      </c>
      <c r="J4794" s="32">
        <v/>
      </c>
      <c r="K4794" s="32">
        <f/>
        <v/>
      </c>
      <c r="L4794" s="32" t="s">
        <v/>
      </c>
      <c r="M4794" s="32" t="s">
        <v/>
      </c>
      <c r="N4794" s="32" t="s">
        <v/>
      </c>
      <!--$VAR_NUOVA_CELLA_PREZZI$-->
    </row>
    <row r="4795" spans="1:16" ht="10.5" customHeight="1" thickTop="1" thickBot="1">
      <c r="B4795" s="32" t="s">
        <v/>
      </c>
      <c r="C4795" s="23" t="s">
        <v/>
      </c>
      <c r="D4795" s="32" t="s">
        <v/>
      </c>
      <c r="E4795" s="32">
        <v/>
      </c>
      <c r="F4795" s="33">
        <v/>
      </c>
      <c r="G4795" s="34">
        <v/>
      </c>
      <c r="H4795" s="35">
        <v/>
      </c>
      <c r="I4795" s="36">
        <f/>
        <v/>
      </c>
      <c r="J4795" s="32">
        <v/>
      </c>
      <c r="K4795" s="32">
        <f/>
        <v/>
      </c>
      <c r="L4795" s="32" t="s">
        <v/>
      </c>
      <c r="M4795" s="32" t="s">
        <v/>
      </c>
      <c r="N4795" s="32" t="s">
        <v>26842</v>
      </c>
      <!--$VAR_NUOVA_CELLA_PREZZI$-->
    </row>
    <row r="4796" spans="1:16" ht="10.5" customHeight="1" thickTop="1" thickBot="1">
      <c r="B4796" s="32" t="s">
        <v/>
      </c>
      <c r="C4796" s="23" t="s">
        <v/>
      </c>
      <c r="D4796" s="32" t="s">
        <v>26843</v>
      </c>
      <c r="E4796" s="32">
        <v/>
      </c>
      <c r="F4796" s="33">
        <v/>
      </c>
      <c r="G4796" s="34">
        <v/>
      </c>
      <c r="H4796" s="35">
        <v/>
      </c>
      <c r="I4796" s="36">
        <f>ROUND(SUM(I4793:I4795),2)</f>
        <v>7.00</v>
      </c>
      <c r="J4796" s="32">
        <v>28.19</v>
      </c>
      <c r="K4796" s="32">
        <f>ROUND(PRODUCT(I4796:J4796),2)</f>
        <v>197.33</v>
      </c>
      <c r="L4796" s="32" t="s">
        <v/>
      </c>
      <c r="M4796" s="32" t="s">
        <v/>
      </c>
      <c r="N4796" s="32" t="s">
        <v/>
      </c>
      <!--$VAR_NUOVA_CELLA_PREZZI$-->
    </row>
    <row r="4797" spans="1:16" ht="10.5" customHeight="1" thickTop="1" thickBot="1">
      <c r="B4797" s="32" t="s">
        <v/>
      </c>
      <c r="C4797" s="23" t="s">
        <v/>
      </c>
      <c r="D4797" s="32" t="s">
        <v>26849</v>
      </c>
      <c r="E4797" s="32">
        <v/>
      </c>
      <c r="F4797" s="33">
        <v/>
      </c>
      <c r="G4797" s="34">
        <v/>
      </c>
      <c r="H4797" s="35">
        <v/>
      </c>
      <c r="I4797" s="36">
        <f/>
        <v/>
      </c>
      <c r="J4797" s="32">
        <v/>
      </c>
      <c r="K4797" s="32">
        <f/>
        <v/>
      </c>
      <c r="L4797" s="32" t="s">
        <v/>
      </c>
      <c r="M4797" s="32" t="s">
        <v/>
      </c>
      <c r="N4797" s="32" t="s">
        <v/>
      </c>
      <!--$VAR_NUOVA_CELLA_PREZZI$-->
    </row>
    <row r="4798" spans="1:16" ht="165.5" customHeight="1" thickTop="1" thickBot="1">
      <c r="B4798" s="32" t="s">
        <v>26850</v>
      </c>
      <c r="C4798" s="23" t="s">
        <v>26851</v>
      </c>
      <c r="D4798" s="62" t="s">
        <v>26852</v>
      </c>
      <c r="E4798" s="32">
        <v/>
      </c>
      <c r="F4798" s="33">
        <v/>
      </c>
      <c r="G4798" s="34">
        <v/>
      </c>
      <c r="H4798" s="35">
        <v/>
      </c>
      <c r="I4798" s="36">
        <f/>
        <v/>
      </c>
      <c r="J4798" s="32">
        <v/>
      </c>
      <c r="K4798" s="32">
        <f/>
        <v/>
      </c>
      <c r="L4798" s="32" t="s">
        <v/>
      </c>
      <c r="M4798" s="32" t="s">
        <v/>
      </c>
      <c r="N4798" s="32" t="s">
        <v/>
      </c>
      <!--$VAR_NUOVA_CELLA_PREZZI$-->
    </row>
    <row r="4799" spans="1:16" ht="10.5" customHeight="1" thickTop="1" thickBot="1">
      <c r="B4799" s="32" t="s">
        <v/>
      </c>
      <c r="C4799" s="23" t="s">
        <v/>
      </c>
      <c r="D4799" s="23" t="s">
        <v>26853</v>
      </c>
      <c r="E4799" s="32">
        <v/>
      </c>
      <c r="F4799" s="33">
        <v/>
      </c>
      <c r="G4799" s="34">
        <v/>
      </c>
      <c r="H4799" s="35">
        <v/>
      </c>
      <c r="I4799" s="36">
        <f/>
        <v/>
      </c>
      <c r="J4799" s="32">
        <v/>
      </c>
      <c r="K4799" s="32">
        <f/>
        <v/>
      </c>
      <c r="L4799" s="32" t="s">
        <v/>
      </c>
      <c r="M4799" s="32" t="s">
        <v/>
      </c>
      <c r="N4799" s="32" t="s">
        <v/>
      </c>
      <!--$VAR_NUOVA_CELLA_PREZZI$-->
    </row>
    <row r="4800" spans="1:16" ht="10.5" customHeight="1" thickTop="1" thickBot="1">
      <c r="B4800" s="32" t="s">
        <v/>
      </c>
      <c r="C4800" s="23" t="s">
        <v/>
      </c>
      <c r="D4800" s="23" t="s">
        <v>26854</v>
      </c>
      <c r="E4800" s="32">
        <v>1.00</v>
      </c>
      <c r="F4800" s="33">
        <v/>
      </c>
      <c r="G4800" s="34">
        <v/>
      </c>
      <c r="H4800" s="35">
        <v/>
      </c>
      <c r="I4800" s="36">
        <f>ROUND(PRODUCT(E4800:H4800),2)</f>
        <v>1.00</v>
      </c>
      <c r="J4800" s="32">
        <v/>
      </c>
      <c r="K4800" s="32">
        <f/>
        <v/>
      </c>
      <c r="L4800" s="32" t="s">
        <v/>
      </c>
      <c r="M4800" s="32" t="s">
        <v/>
      </c>
      <c r="N4800" s="32" t="s">
        <v/>
      </c>
      <!--$VAR_NUOVA_CELLA_PREZZI$-->
    </row>
    <row r="4801" spans="1:16" ht="10.5" customHeight="1" thickTop="1" thickBot="1">
      <c r="B4801" s="32" t="s">
        <v/>
      </c>
      <c r="C4801" s="23" t="s">
        <v/>
      </c>
      <c r="D4801" s="32" t="s">
        <v/>
      </c>
      <c r="E4801" s="32">
        <v/>
      </c>
      <c r="F4801" s="33">
        <v/>
      </c>
      <c r="G4801" s="34">
        <v/>
      </c>
      <c r="H4801" s="35">
        <v/>
      </c>
      <c r="I4801" s="36">
        <f/>
        <v/>
      </c>
      <c r="J4801" s="32">
        <v/>
      </c>
      <c r="K4801" s="32">
        <f/>
        <v/>
      </c>
      <c r="L4801" s="32" t="s">
        <v/>
      </c>
      <c r="M4801" s="32" t="s">
        <v/>
      </c>
      <c r="N4801" s="32" t="s">
        <v>26861</v>
      </c>
      <!--$VAR_NUOVA_CELLA_PREZZI$-->
    </row>
    <row r="4802" spans="1:16" ht="10.5" customHeight="1" thickTop="1" thickBot="1">
      <c r="B4802" s="32" t="s">
        <v/>
      </c>
      <c r="C4802" s="23" t="s">
        <v/>
      </c>
      <c r="D4802" s="32" t="s">
        <v>26862</v>
      </c>
      <c r="E4802" s="32">
        <v/>
      </c>
      <c r="F4802" s="33">
        <v/>
      </c>
      <c r="G4802" s="34">
        <v/>
      </c>
      <c r="H4802" s="35">
        <v/>
      </c>
      <c r="I4802" s="36">
        <f>ROUND(SUM(I4799:I4801),2)</f>
        <v>1.00</v>
      </c>
      <c r="J4802" s="32">
        <v>1257.26</v>
      </c>
      <c r="K4802" s="32">
        <f>ROUND(PRODUCT(I4802:J4802),2)</f>
        <v>1257.26</v>
      </c>
      <c r="L4802" s="32" t="s">
        <v/>
      </c>
      <c r="M4802" s="32" t="s">
        <v/>
      </c>
      <c r="N4802" s="32" t="s">
        <v/>
      </c>
      <!--$VAR_NUOVA_CELLA_PREZZI$-->
    </row>
    <row r="4803" spans="1:16" ht="10.5" customHeight="1" thickTop="1" thickBot="1">
      <c r="B4803" s="32" t="s">
        <v/>
      </c>
      <c r="C4803" s="23" t="s">
        <v/>
      </c>
      <c r="D4803" s="32" t="s">
        <v>26868</v>
      </c>
      <c r="E4803" s="32">
        <v/>
      </c>
      <c r="F4803" s="33">
        <v/>
      </c>
      <c r="G4803" s="34">
        <v/>
      </c>
      <c r="H4803" s="35">
        <v/>
      </c>
      <c r="I4803" s="36">
        <f/>
        <v/>
      </c>
      <c r="J4803" s="32">
        <v/>
      </c>
      <c r="K4803" s="32">
        <f/>
        <v/>
      </c>
      <c r="L4803" s="32" t="s">
        <v/>
      </c>
      <c r="M4803" s="32" t="s">
        <v/>
      </c>
      <c r="N4803" s="32" t="s">
        <v/>
      </c>
      <!--$VAR_NUOVA_CELLA_PREZZI$-->
    </row>
    <row r="4804" spans="1:16" ht="24.1666666666667" customHeight="1" thickTop="1" thickBot="1">
      <c r="B4804" s="32" t="s">
        <v>26869</v>
      </c>
      <c r="C4804" s="23" t="s">
        <v>26870</v>
      </c>
      <c r="D4804" s="62" t="s">
        <v>26871</v>
      </c>
      <c r="E4804" s="32">
        <v/>
      </c>
      <c r="F4804" s="33">
        <v/>
      </c>
      <c r="G4804" s="34">
        <v/>
      </c>
      <c r="H4804" s="35">
        <v/>
      </c>
      <c r="I4804" s="36">
        <f/>
        <v/>
      </c>
      <c r="J4804" s="32">
        <v/>
      </c>
      <c r="K4804" s="32">
        <f/>
        <v/>
      </c>
      <c r="L4804" s="32" t="s">
        <v/>
      </c>
      <c r="M4804" s="32" t="s">
        <v/>
      </c>
      <c r="N4804" s="32" t="s">
        <v/>
      </c>
      <!--$VAR_NUOVA_CELLA_PREZZI$-->
    </row>
    <row r="4805" spans="1:16" ht="10.5" customHeight="1" thickTop="1" thickBot="1">
      <c r="B4805" s="32" t="s">
        <v/>
      </c>
      <c r="C4805" s="23" t="s">
        <v/>
      </c>
      <c r="D4805" s="23" t="s">
        <v>26872</v>
      </c>
      <c r="E4805" s="32">
        <v/>
      </c>
      <c r="F4805" s="33">
        <v/>
      </c>
      <c r="G4805" s="34">
        <v/>
      </c>
      <c r="H4805" s="35">
        <v/>
      </c>
      <c r="I4805" s="36">
        <f/>
        <v/>
      </c>
      <c r="J4805" s="32">
        <v/>
      </c>
      <c r="K4805" s="32">
        <f/>
        <v/>
      </c>
      <c r="L4805" s="32" t="s">
        <v/>
      </c>
      <c r="M4805" s="32" t="s">
        <v/>
      </c>
      <c r="N4805" s="32" t="s">
        <v/>
      </c>
      <!--$VAR_NUOVA_CELLA_PREZZI$-->
    </row>
    <row r="4806" spans="1:16" ht="10.5" customHeight="1" thickTop="1" thickBot="1">
      <c r="B4806" s="32" t="s">
        <v/>
      </c>
      <c r="C4806" s="23" t="s">
        <v/>
      </c>
      <c r="D4806" s="23" t="s">
        <v>26873</v>
      </c>
      <c r="E4806" s="32">
        <v>600.00</v>
      </c>
      <c r="F4806" s="33">
        <v/>
      </c>
      <c r="G4806" s="34">
        <v/>
      </c>
      <c r="H4806" s="35">
        <v/>
      </c>
      <c r="I4806" s="36">
        <f>ROUND(PRODUCT(E4806:H4806),2)</f>
        <v>600.00</v>
      </c>
      <c r="J4806" s="32">
        <v/>
      </c>
      <c r="K4806" s="32">
        <f/>
        <v/>
      </c>
      <c r="L4806" s="32" t="s">
        <v/>
      </c>
      <c r="M4806" s="32" t="s">
        <v/>
      </c>
      <c r="N4806" s="32" t="s">
        <v/>
      </c>
      <!--$VAR_NUOVA_CELLA_PREZZI$-->
    </row>
    <row r="4807" spans="1:16" ht="10.5" customHeight="1" thickTop="1" thickBot="1">
      <c r="B4807" s="32" t="s">
        <v/>
      </c>
      <c r="C4807" s="23" t="s">
        <v/>
      </c>
      <c r="D4807" s="32" t="s">
        <v/>
      </c>
      <c r="E4807" s="32">
        <v/>
      </c>
      <c r="F4807" s="33">
        <v/>
      </c>
      <c r="G4807" s="34">
        <v/>
      </c>
      <c r="H4807" s="35">
        <v/>
      </c>
      <c r="I4807" s="36">
        <f/>
        <v/>
      </c>
      <c r="J4807" s="32">
        <v/>
      </c>
      <c r="K4807" s="32">
        <f/>
        <v/>
      </c>
      <c r="L4807" s="32" t="s">
        <v/>
      </c>
      <c r="M4807" s="32" t="s">
        <v/>
      </c>
      <c r="N4807" s="32" t="s">
        <v>26880</v>
      </c>
      <!--$VAR_NUOVA_CELLA_PREZZI$-->
    </row>
    <row r="4808" spans="1:16" ht="10.5" customHeight="1" thickTop="1" thickBot="1">
      <c r="B4808" s="32" t="s">
        <v/>
      </c>
      <c r="C4808" s="23" t="s">
        <v/>
      </c>
      <c r="D4808" s="32" t="s">
        <v>26881</v>
      </c>
      <c r="E4808" s="32">
        <v/>
      </c>
      <c r="F4808" s="33">
        <v/>
      </c>
      <c r="G4808" s="34">
        <v/>
      </c>
      <c r="H4808" s="35">
        <v/>
      </c>
      <c r="I4808" s="36">
        <f>ROUND(SUM(I4805:I4807),2)</f>
        <v>600.00</v>
      </c>
      <c r="J4808" s="32">
        <v>11.74</v>
      </c>
      <c r="K4808" s="32">
        <f>ROUND(PRODUCT(I4808:J4808),2)</f>
        <v>7044.00</v>
      </c>
      <c r="L4808" s="32" t="s">
        <v/>
      </c>
      <c r="M4808" s="32" t="s">
        <v/>
      </c>
      <c r="N4808" s="32" t="s">
        <v/>
      </c>
      <!--$VAR_NUOVA_CELLA_PREZZI$-->
    </row>
    <row r="4809" spans="1:16" ht="10.5" customHeight="1" thickTop="1" thickBot="1">
      <c r="B4809" s="32" t="s">
        <v/>
      </c>
      <c r="C4809" s="23" t="s">
        <v/>
      </c>
      <c r="D4809" s="32" t="s">
        <v>26887</v>
      </c>
      <c r="E4809" s="32">
        <v/>
      </c>
      <c r="F4809" s="33">
        <v/>
      </c>
      <c r="G4809" s="34">
        <v/>
      </c>
      <c r="H4809" s="35">
        <v/>
      </c>
      <c r="I4809" s="36">
        <f/>
        <v/>
      </c>
      <c r="J4809" s="32">
        <v/>
      </c>
      <c r="K4809" s="32">
        <f/>
        <v/>
      </c>
      <c r="L4809" s="32" t="s">
        <v/>
      </c>
      <c r="M4809" s="32" t="s">
        <v/>
      </c>
      <c r="N4809" s="32" t="s">
        <v/>
      </c>
      <!--$VAR_NUOVA_CELLA_PREZZI$-->
    </row>
    <row r="4810" spans="1:16" ht="24.1666666666667" customHeight="1" thickTop="1" thickBot="1">
      <c r="B4810" s="32" t="s">
        <v>26888</v>
      </c>
      <c r="C4810" s="23" t="s">
        <v>26889</v>
      </c>
      <c r="D4810" s="62" t="s">
        <v>26890</v>
      </c>
      <c r="E4810" s="32">
        <v/>
      </c>
      <c r="F4810" s="33">
        <v/>
      </c>
      <c r="G4810" s="34">
        <v/>
      </c>
      <c r="H4810" s="35">
        <v/>
      </c>
      <c r="I4810" s="36">
        <f/>
        <v/>
      </c>
      <c r="J4810" s="32">
        <v/>
      </c>
      <c r="K4810" s="32">
        <f/>
        <v/>
      </c>
      <c r="L4810" s="32" t="s">
        <v/>
      </c>
      <c r="M4810" s="32" t="s">
        <v/>
      </c>
      <c r="N4810" s="32" t="s">
        <v/>
      </c>
      <!--$VAR_NUOVA_CELLA_PREZZI$-->
    </row>
    <row r="4811" spans="1:16" ht="10.5" customHeight="1" thickTop="1" thickBot="1">
      <c r="B4811" s="32" t="s">
        <v/>
      </c>
      <c r="C4811" s="23" t="s">
        <v/>
      </c>
      <c r="D4811" s="23" t="s">
        <v>26891</v>
      </c>
      <c r="E4811" s="32">
        <v/>
      </c>
      <c r="F4811" s="33">
        <v/>
      </c>
      <c r="G4811" s="34">
        <v/>
      </c>
      <c r="H4811" s="35">
        <v/>
      </c>
      <c r="I4811" s="36">
        <f/>
        <v/>
      </c>
      <c r="J4811" s="32">
        <v/>
      </c>
      <c r="K4811" s="32">
        <f/>
        <v/>
      </c>
      <c r="L4811" s="32" t="s">
        <v/>
      </c>
      <c r="M4811" s="32" t="s">
        <v/>
      </c>
      <c r="N4811" s="32" t="s">
        <v/>
      </c>
      <!--$VAR_NUOVA_CELLA_PREZZI$-->
    </row>
    <row r="4812" spans="1:16" ht="10.5" customHeight="1" thickTop="1" thickBot="1">
      <c r="B4812" s="32" t="s">
        <v/>
      </c>
      <c r="C4812" s="23" t="s">
        <v/>
      </c>
      <c r="D4812" s="23" t="s">
        <v>26892</v>
      </c>
      <c r="E4812" s="32">
        <v>350.00</v>
      </c>
      <c r="F4812" s="33">
        <v/>
      </c>
      <c r="G4812" s="34">
        <v/>
      </c>
      <c r="H4812" s="35">
        <v/>
      </c>
      <c r="I4812" s="36">
        <f>ROUND(PRODUCT(E4812:H4812),2)</f>
        <v>350.00</v>
      </c>
      <c r="J4812" s="32">
        <v/>
      </c>
      <c r="K4812" s="32">
        <f/>
        <v/>
      </c>
      <c r="L4812" s="32" t="s">
        <v/>
      </c>
      <c r="M4812" s="32" t="s">
        <v/>
      </c>
      <c r="N4812" s="32" t="s">
        <v/>
      </c>
      <!--$VAR_NUOVA_CELLA_PREZZI$-->
    </row>
    <row r="4813" spans="1:16" ht="10.5" customHeight="1" thickTop="1" thickBot="1">
      <c r="B4813" s="32" t="s">
        <v/>
      </c>
      <c r="C4813" s="23" t="s">
        <v/>
      </c>
      <c r="D4813" s="32" t="s">
        <v/>
      </c>
      <c r="E4813" s="32">
        <v/>
      </c>
      <c r="F4813" s="33">
        <v/>
      </c>
      <c r="G4813" s="34">
        <v/>
      </c>
      <c r="H4813" s="35">
        <v/>
      </c>
      <c r="I4813" s="36">
        <f/>
        <v/>
      </c>
      <c r="J4813" s="32">
        <v/>
      </c>
      <c r="K4813" s="32">
        <f/>
        <v/>
      </c>
      <c r="L4813" s="32" t="s">
        <v/>
      </c>
      <c r="M4813" s="32" t="s">
        <v/>
      </c>
      <c r="N4813" s="32" t="s">
        <v>26899</v>
      </c>
      <!--$VAR_NUOVA_CELLA_PREZZI$-->
    </row>
    <row r="4814" spans="1:16" ht="10.5" customHeight="1" thickTop="1" thickBot="1">
      <c r="B4814" s="32" t="s">
        <v/>
      </c>
      <c r="C4814" s="23" t="s">
        <v/>
      </c>
      <c r="D4814" s="32" t="s">
        <v>26900</v>
      </c>
      <c r="E4814" s="32">
        <v/>
      </c>
      <c r="F4814" s="33">
        <v/>
      </c>
      <c r="G4814" s="34">
        <v/>
      </c>
      <c r="H4814" s="35">
        <v/>
      </c>
      <c r="I4814" s="36">
        <f>ROUND(SUM(I4811:I4813),2)</f>
        <v>350.00</v>
      </c>
      <c r="J4814" s="32">
        <v>8.11</v>
      </c>
      <c r="K4814" s="32">
        <f>ROUND(PRODUCT(I4814:J4814),2)</f>
        <v>2838.50</v>
      </c>
      <c r="L4814" s="32" t="s">
        <v/>
      </c>
      <c r="M4814" s="32" t="s">
        <v/>
      </c>
      <c r="N4814" s="32" t="s">
        <v/>
      </c>
      <!--$VAR_NUOVA_CELLA_PREZZI$-->
    </row>
    <row r="4815" spans="1:16" ht="10.5" customHeight="1" thickTop="1" thickBot="1">
      <c r="B4815" s="32" t="s">
        <v/>
      </c>
      <c r="C4815" s="23" t="s">
        <v/>
      </c>
      <c r="D4815" s="32" t="s">
        <v>26906</v>
      </c>
      <c r="E4815" s="32">
        <v/>
      </c>
      <c r="F4815" s="33">
        <v/>
      </c>
      <c r="G4815" s="34">
        <v/>
      </c>
      <c r="H4815" s="35">
        <v/>
      </c>
      <c r="I4815" s="36">
        <f/>
        <v/>
      </c>
      <c r="J4815" s="32">
        <v/>
      </c>
      <c r="K4815" s="32">
        <f/>
        <v/>
      </c>
      <c r="L4815" s="32" t="s">
        <v/>
      </c>
      <c r="M4815" s="32" t="s">
        <v/>
      </c>
      <c r="N4815" s="32" t="s">
        <v/>
      </c>
      <!--$VAR_NUOVA_CELLA_PREZZI$-->
    </row>
    <row r="4816" spans="1:16" ht="24" customHeight="1" thickTop="1" thickBot="1">
      <c r="B4816" s="32" t="s">
        <v>26907</v>
      </c>
      <c r="C4816" s="23" t="s">
        <v>26908</v>
      </c>
      <c r="D4816" s="62" t="s">
        <v>26909</v>
      </c>
      <c r="E4816" s="32">
        <v/>
      </c>
      <c r="F4816" s="33">
        <v/>
      </c>
      <c r="G4816" s="34">
        <v/>
      </c>
      <c r="H4816" s="35">
        <v/>
      </c>
      <c r="I4816" s="36">
        <f/>
        <v/>
      </c>
      <c r="J4816" s="32">
        <v/>
      </c>
      <c r="K4816" s="32">
        <f/>
        <v/>
      </c>
      <c r="L4816" s="32" t="s">
        <v/>
      </c>
      <c r="M4816" s="32" t="s">
        <v/>
      </c>
      <c r="N4816" s="32" t="s">
        <v/>
      </c>
      <!--$VAR_NUOVA_CELLA_PREZZI$-->
    </row>
    <row r="4817" spans="1:16" ht="10.5" customHeight="1" thickTop="1" thickBot="1">
      <c r="B4817" s="32" t="s">
        <v/>
      </c>
      <c r="C4817" s="23" t="s">
        <v/>
      </c>
      <c r="D4817" s="23" t="s">
        <v>26910</v>
      </c>
      <c r="E4817" s="32">
        <v/>
      </c>
      <c r="F4817" s="33">
        <v/>
      </c>
      <c r="G4817" s="34">
        <v/>
      </c>
      <c r="H4817" s="35">
        <v/>
      </c>
      <c r="I4817" s="36">
        <f/>
        <v/>
      </c>
      <c r="J4817" s="32">
        <v/>
      </c>
      <c r="K4817" s="32">
        <f/>
        <v/>
      </c>
      <c r="L4817" s="32" t="s">
        <v/>
      </c>
      <c r="M4817" s="32" t="s">
        <v/>
      </c>
      <c r="N4817" s="32" t="s">
        <v/>
      </c>
      <!--$VAR_NUOVA_CELLA_PREZZI$-->
    </row>
    <row r="4818" spans="1:16" ht="10.5" customHeight="1" thickTop="1" thickBot="1">
      <c r="B4818" s="32" t="s">
        <v/>
      </c>
      <c r="C4818" s="23" t="s">
        <v/>
      </c>
      <c r="D4818" s="23" t="s">
        <v>26911</v>
      </c>
      <c r="E4818" s="32">
        <v>500.00</v>
      </c>
      <c r="F4818" s="33">
        <v/>
      </c>
      <c r="G4818" s="34">
        <v/>
      </c>
      <c r="H4818" s="35">
        <v/>
      </c>
      <c r="I4818" s="36">
        <f>ROUND(PRODUCT(E4818:H4818),2)</f>
        <v>500.00</v>
      </c>
      <c r="J4818" s="32">
        <v/>
      </c>
      <c r="K4818" s="32">
        <f/>
        <v/>
      </c>
      <c r="L4818" s="32" t="s">
        <v/>
      </c>
      <c r="M4818" s="32" t="s">
        <v/>
      </c>
      <c r="N4818" s="32" t="s">
        <v/>
      </c>
      <!--$VAR_NUOVA_CELLA_PREZZI$-->
    </row>
    <row r="4819" spans="1:16" ht="10.5" customHeight="1" thickTop="1" thickBot="1">
      <c r="B4819" s="32" t="s">
        <v/>
      </c>
      <c r="C4819" s="23" t="s">
        <v/>
      </c>
      <c r="D4819" s="23" t="s">
        <v>26918</v>
      </c>
      <c r="E4819" s="32">
        <v>1000.00</v>
      </c>
      <c r="F4819" s="33">
        <v/>
      </c>
      <c r="G4819" s="34">
        <v/>
      </c>
      <c r="H4819" s="35">
        <v/>
      </c>
      <c r="I4819" s="36">
        <f>ROUND(PRODUCT(E4819:H4819),2)</f>
        <v>1000.00</v>
      </c>
      <c r="J4819" s="32">
        <v/>
      </c>
      <c r="K4819" s="32">
        <f/>
        <v/>
      </c>
      <c r="L4819" s="32" t="s">
        <v/>
      </c>
      <c r="M4819" s="32" t="s">
        <v/>
      </c>
      <c r="N4819" s="32" t="s">
        <v/>
      </c>
      <!--$VAR_NUOVA_CELLA_PREZZI$-->
    </row>
    <row r="4820" spans="1:16" ht="10.5" customHeight="1" thickTop="1" thickBot="1">
      <c r="B4820" s="32" t="s">
        <v/>
      </c>
      <c r="C4820" s="23" t="s">
        <v/>
      </c>
      <c r="D4820" s="32" t="s">
        <v/>
      </c>
      <c r="E4820" s="32">
        <v/>
      </c>
      <c r="F4820" s="33">
        <v/>
      </c>
      <c r="G4820" s="34">
        <v/>
      </c>
      <c r="H4820" s="35">
        <v/>
      </c>
      <c r="I4820" s="36">
        <f/>
        <v/>
      </c>
      <c r="J4820" s="32">
        <v/>
      </c>
      <c r="K4820" s="32">
        <f/>
        <v/>
      </c>
      <c r="L4820" s="32" t="s">
        <v/>
      </c>
      <c r="M4820" s="32" t="s">
        <v/>
      </c>
      <c r="N4820" s="32" t="s">
        <v>26925</v>
      </c>
      <!--$VAR_NUOVA_CELLA_PREZZI$-->
    </row>
    <row r="4821" spans="1:16" ht="10.5" customHeight="1" thickTop="1" thickBot="1">
      <c r="B4821" s="32" t="s">
        <v/>
      </c>
      <c r="C4821" s="23" t="s">
        <v/>
      </c>
      <c r="D4821" s="32" t="s">
        <v>26926</v>
      </c>
      <c r="E4821" s="32">
        <v/>
      </c>
      <c r="F4821" s="33">
        <v/>
      </c>
      <c r="G4821" s="34">
        <v/>
      </c>
      <c r="H4821" s="35">
        <v/>
      </c>
      <c r="I4821" s="36">
        <f>ROUND(SUM(I4817:I4820),2)</f>
        <v>1500.00</v>
      </c>
      <c r="J4821" s="32">
        <v>6.72</v>
      </c>
      <c r="K4821" s="32">
        <f>ROUND(PRODUCT(I4821:J4821),2)</f>
        <v>10080.00</v>
      </c>
      <c r="L4821" s="32" t="s">
        <v/>
      </c>
      <c r="M4821" s="32" t="s">
        <v/>
      </c>
      <c r="N4821" s="32" t="s">
        <v/>
      </c>
      <!--$VAR_NUOVA_CELLA_PREZZI$-->
    </row>
    <row r="4822" spans="1:16" ht="10.5" customHeight="1" thickTop="1" thickBot="1">
      <c r="B4822" s="32" t="s">
        <v/>
      </c>
      <c r="C4822" s="23" t="s">
        <v/>
      </c>
      <c r="D4822" s="32" t="s">
        <v>26932</v>
      </c>
      <c r="E4822" s="32">
        <v/>
      </c>
      <c r="F4822" s="33">
        <v/>
      </c>
      <c r="G4822" s="34">
        <v/>
      </c>
      <c r="H4822" s="35">
        <v/>
      </c>
      <c r="I4822" s="36">
        <f/>
        <v/>
      </c>
      <c r="J4822" s="32">
        <v/>
      </c>
      <c r="K4822" s="32">
        <f/>
        <v/>
      </c>
      <c r="L4822" s="32" t="s">
        <v/>
      </c>
      <c r="M4822" s="32" t="s">
        <v/>
      </c>
      <c r="N4822" s="32" t="s">
        <v/>
      </c>
      <!--$VAR_NUOVA_CELLA_PREZZI$-->
    </row>
    <row r="4823" spans="1:16" ht="25.1666666666667" customHeight="1" thickTop="1" thickBot="1">
      <c r="B4823" s="32" t="s">
        <v>26933</v>
      </c>
      <c r="C4823" s="23" t="s">
        <v>26934</v>
      </c>
      <c r="D4823" s="62" t="s">
        <v>26935</v>
      </c>
      <c r="E4823" s="32">
        <v/>
      </c>
      <c r="F4823" s="33">
        <v/>
      </c>
      <c r="G4823" s="34">
        <v/>
      </c>
      <c r="H4823" s="35">
        <v/>
      </c>
      <c r="I4823" s="36">
        <f/>
        <v/>
      </c>
      <c r="J4823" s="32">
        <v/>
      </c>
      <c r="K4823" s="32">
        <f/>
        <v/>
      </c>
      <c r="L4823" s="32" t="s">
        <v/>
      </c>
      <c r="M4823" s="32" t="s">
        <v/>
      </c>
      <c r="N4823" s="32" t="s">
        <v/>
      </c>
      <!--$VAR_NUOVA_CELLA_PREZZI$-->
    </row>
    <row r="4824" spans="1:16" ht="10.5" customHeight="1" thickTop="1" thickBot="1">
      <c r="B4824" s="32" t="s">
        <v/>
      </c>
      <c r="C4824" s="23" t="s">
        <v/>
      </c>
      <c r="D4824" s="23" t="s">
        <v>26936</v>
      </c>
      <c r="E4824" s="32">
        <v/>
      </c>
      <c r="F4824" s="33">
        <v/>
      </c>
      <c r="G4824" s="34">
        <v/>
      </c>
      <c r="H4824" s="35">
        <v/>
      </c>
      <c r="I4824" s="36">
        <f/>
        <v/>
      </c>
      <c r="J4824" s="32">
        <v/>
      </c>
      <c r="K4824" s="32">
        <f/>
        <v/>
      </c>
      <c r="L4824" s="32" t="s">
        <v/>
      </c>
      <c r="M4824" s="32" t="s">
        <v/>
      </c>
      <c r="N4824" s="32" t="s">
        <v/>
      </c>
      <!--$VAR_NUOVA_CELLA_PREZZI$-->
    </row>
    <row r="4825" spans="1:16" ht="10.5" customHeight="1" thickTop="1" thickBot="1">
      <c r="B4825" s="32" t="s">
        <v/>
      </c>
      <c r="C4825" s="23" t="s">
        <v/>
      </c>
      <c r="D4825" s="23" t="s">
        <v>26937</v>
      </c>
      <c r="E4825" s="32">
        <v>1500.00</v>
      </c>
      <c r="F4825" s="33">
        <v/>
      </c>
      <c r="G4825" s="34">
        <v/>
      </c>
      <c r="H4825" s="35">
        <v/>
      </c>
      <c r="I4825" s="36">
        <f>ROUND(PRODUCT(E4825:H4825),2)</f>
        <v>1500.00</v>
      </c>
      <c r="J4825" s="32">
        <v/>
      </c>
      <c r="K4825" s="32">
        <f/>
        <v/>
      </c>
      <c r="L4825" s="32" t="s">
        <v/>
      </c>
      <c r="M4825" s="32" t="s">
        <v/>
      </c>
      <c r="N4825" s="32" t="s">
        <v/>
      </c>
      <!--$VAR_NUOVA_CELLA_PREZZI$-->
    </row>
    <row r="4826" spans="1:16" ht="10.5" customHeight="1" thickTop="1" thickBot="1">
      <c r="B4826" s="32" t="s">
        <v/>
      </c>
      <c r="C4826" s="23" t="s">
        <v/>
      </c>
      <c r="D4826" s="32" t="s">
        <v/>
      </c>
      <c r="E4826" s="32">
        <v/>
      </c>
      <c r="F4826" s="33">
        <v/>
      </c>
      <c r="G4826" s="34">
        <v/>
      </c>
      <c r="H4826" s="35">
        <v/>
      </c>
      <c r="I4826" s="36">
        <f/>
        <v/>
      </c>
      <c r="J4826" s="32">
        <v/>
      </c>
      <c r="K4826" s="32">
        <f/>
        <v/>
      </c>
      <c r="L4826" s="32" t="s">
        <v/>
      </c>
      <c r="M4826" s="32" t="s">
        <v/>
      </c>
      <c r="N4826" s="32" t="s">
        <v>26944</v>
      </c>
      <!--$VAR_NUOVA_CELLA_PREZZI$-->
    </row>
    <row r="4827" spans="1:16" ht="10.5" customHeight="1" thickTop="1" thickBot="1">
      <c r="B4827" s="32" t="s">
        <v/>
      </c>
      <c r="C4827" s="23" t="s">
        <v/>
      </c>
      <c r="D4827" s="32" t="s">
        <v>26945</v>
      </c>
      <c r="E4827" s="32">
        <v/>
      </c>
      <c r="F4827" s="33">
        <v/>
      </c>
      <c r="G4827" s="34">
        <v/>
      </c>
      <c r="H4827" s="35">
        <v/>
      </c>
      <c r="I4827" s="36">
        <f>ROUND(SUM(I4824:I4826),2)</f>
        <v>1500.00</v>
      </c>
      <c r="J4827" s="32">
        <v>3.40</v>
      </c>
      <c r="K4827" s="32">
        <f>ROUND(PRODUCT(I4827:J4827),2)</f>
        <v>5100.00</v>
      </c>
      <c r="L4827" s="32" t="s">
        <v/>
      </c>
      <c r="M4827" s="32" t="s">
        <v/>
      </c>
      <c r="N4827" s="32" t="s">
        <v/>
      </c>
      <!--$VAR_NUOVA_CELLA_PREZZI$-->
    </row>
    <row r="4828" spans="1:16" ht="10.5" customHeight="1" thickTop="1" thickBot="1">
      <c r="B4828" s="32" t="s">
        <v/>
      </c>
      <c r="C4828" s="23" t="s">
        <v/>
      </c>
      <c r="D4828" s="32" t="s">
        <v>26951</v>
      </c>
      <c r="E4828" s="32">
        <v/>
      </c>
      <c r="F4828" s="33">
        <v/>
      </c>
      <c r="G4828" s="34">
        <v/>
      </c>
      <c r="H4828" s="35">
        <v/>
      </c>
      <c r="I4828" s="36">
        <f/>
        <v/>
      </c>
      <c r="J4828" s="32">
        <v/>
      </c>
      <c r="K4828" s="32">
        <f/>
        <v/>
      </c>
      <c r="L4828" s="32" t="s">
        <v/>
      </c>
      <c r="M4828" s="32" t="s">
        <v/>
      </c>
      <c r="N4828" s="32" t="s">
        <v/>
      </c>
      <!--$VAR_NUOVA_CELLA_PREZZI$-->
    </row>
    <row r="4829" spans="1:16" ht="25.1666666666667" customHeight="1" thickTop="1" thickBot="1">
      <c r="B4829" s="32" t="s">
        <v>26952</v>
      </c>
      <c r="C4829" s="23" t="s">
        <v>26953</v>
      </c>
      <c r="D4829" s="62" t="s">
        <v>26954</v>
      </c>
      <c r="E4829" s="32">
        <v/>
      </c>
      <c r="F4829" s="33">
        <v/>
      </c>
      <c r="G4829" s="34">
        <v/>
      </c>
      <c r="H4829" s="35">
        <v/>
      </c>
      <c r="I4829" s="36">
        <f/>
        <v/>
      </c>
      <c r="J4829" s="32">
        <v/>
      </c>
      <c r="K4829" s="32">
        <f/>
        <v/>
      </c>
      <c r="L4829" s="32" t="s">
        <v/>
      </c>
      <c r="M4829" s="32" t="s">
        <v/>
      </c>
      <c r="N4829" s="32" t="s">
        <v/>
      </c>
      <!--$VAR_NUOVA_CELLA_PREZZI$-->
    </row>
    <row r="4830" spans="1:16" ht="10.5" customHeight="1" thickTop="1" thickBot="1">
      <c r="B4830" s="32" t="s">
        <v/>
      </c>
      <c r="C4830" s="23" t="s">
        <v/>
      </c>
      <c r="D4830" s="23" t="s">
        <v>26955</v>
      </c>
      <c r="E4830" s="32">
        <v/>
      </c>
      <c r="F4830" s="33">
        <v/>
      </c>
      <c r="G4830" s="34">
        <v/>
      </c>
      <c r="H4830" s="35">
        <v/>
      </c>
      <c r="I4830" s="36">
        <f/>
        <v/>
      </c>
      <c r="J4830" s="32">
        <v/>
      </c>
      <c r="K4830" s="32">
        <f/>
        <v/>
      </c>
      <c r="L4830" s="32" t="s">
        <v/>
      </c>
      <c r="M4830" s="32" t="s">
        <v/>
      </c>
      <c r="N4830" s="32" t="s">
        <v/>
      </c>
      <!--$VAR_NUOVA_CELLA_PREZZI$-->
    </row>
    <row r="4831" spans="1:16" ht="10.5" customHeight="1" thickTop="1" thickBot="1">
      <c r="B4831" s="32" t="s">
        <v/>
      </c>
      <c r="C4831" s="23" t="s">
        <v/>
      </c>
      <c r="D4831" s="23" t="s">
        <v>26956</v>
      </c>
      <c r="E4831" s="32">
        <v>900.00</v>
      </c>
      <c r="F4831" s="33">
        <v/>
      </c>
      <c r="G4831" s="34">
        <v/>
      </c>
      <c r="H4831" s="35">
        <v/>
      </c>
      <c r="I4831" s="36">
        <f>ROUND(PRODUCT(E4831:H4831),2)</f>
        <v>900.00</v>
      </c>
      <c r="J4831" s="32">
        <v/>
      </c>
      <c r="K4831" s="32">
        <f/>
        <v/>
      </c>
      <c r="L4831" s="32" t="s">
        <v/>
      </c>
      <c r="M4831" s="32" t="s">
        <v/>
      </c>
      <c r="N4831" s="32" t="s">
        <v/>
      </c>
      <!--$VAR_NUOVA_CELLA_PREZZI$-->
    </row>
    <row r="4832" spans="1:16" ht="10.5" customHeight="1" thickTop="1" thickBot="1">
      <c r="B4832" s="32" t="s">
        <v/>
      </c>
      <c r="C4832" s="23" t="s">
        <v/>
      </c>
      <c r="D4832" s="32" t="s">
        <v/>
      </c>
      <c r="E4832" s="32">
        <v/>
      </c>
      <c r="F4832" s="33">
        <v/>
      </c>
      <c r="G4832" s="34">
        <v/>
      </c>
      <c r="H4832" s="35">
        <v/>
      </c>
      <c r="I4832" s="36">
        <f/>
        <v/>
      </c>
      <c r="J4832" s="32">
        <v/>
      </c>
      <c r="K4832" s="32">
        <f/>
        <v/>
      </c>
      <c r="L4832" s="32" t="s">
        <v/>
      </c>
      <c r="M4832" s="32" t="s">
        <v/>
      </c>
      <c r="N4832" s="32" t="s">
        <v>26963</v>
      </c>
      <!--$VAR_NUOVA_CELLA_PREZZI$-->
    </row>
    <row r="4833" spans="1:16" ht="10.5" customHeight="1" thickTop="1" thickBot="1">
      <c r="B4833" s="32" t="s">
        <v/>
      </c>
      <c r="C4833" s="23" t="s">
        <v/>
      </c>
      <c r="D4833" s="32" t="s">
        <v>26964</v>
      </c>
      <c r="E4833" s="32">
        <v/>
      </c>
      <c r="F4833" s="33">
        <v/>
      </c>
      <c r="G4833" s="34">
        <v/>
      </c>
      <c r="H4833" s="35">
        <v/>
      </c>
      <c r="I4833" s="36">
        <f>ROUND(SUM(I4830:I4832),2)</f>
        <v>900.00</v>
      </c>
      <c r="J4833" s="32">
        <v>2.97</v>
      </c>
      <c r="K4833" s="32">
        <f>ROUND(PRODUCT(I4833:J4833),2)</f>
        <v>2673.00</v>
      </c>
      <c r="L4833" s="32" t="s">
        <v/>
      </c>
      <c r="M4833" s="32" t="s">
        <v/>
      </c>
      <c r="N4833" s="32" t="s">
        <v/>
      </c>
      <!--$VAR_NUOVA_CELLA_PREZZI$-->
    </row>
    <row r="4834" spans="1:16" ht="10.5" customHeight="1" thickTop="1" thickBot="1">
      <c r="B4834" s="32" t="s">
        <v/>
      </c>
      <c r="C4834" s="23" t="s">
        <v/>
      </c>
      <c r="D4834" s="32" t="s">
        <v>26970</v>
      </c>
      <c r="E4834" s="32">
        <v/>
      </c>
      <c r="F4834" s="33">
        <v/>
      </c>
      <c r="G4834" s="34">
        <v/>
      </c>
      <c r="H4834" s="35">
        <v/>
      </c>
      <c r="I4834" s="36">
        <f/>
        <v/>
      </c>
      <c r="J4834" s="32">
        <v/>
      </c>
      <c r="K4834" s="32">
        <f/>
        <v/>
      </c>
      <c r="L4834" s="32" t="s">
        <v/>
      </c>
      <c r="M4834" s="32" t="s">
        <v/>
      </c>
      <c r="N4834" s="32" t="s">
        <v/>
      </c>
      <!--$VAR_NUOVA_CELLA_PREZZI$-->
    </row>
    <row r="4835" spans="1:16" ht="29.8333333333333" customHeight="1" thickTop="1" thickBot="1">
      <c r="B4835" s="32" t="s">
        <v>26971</v>
      </c>
      <c r="C4835" s="23" t="s">
        <v>26972</v>
      </c>
      <c r="D4835" s="62" t="s">
        <v>26973</v>
      </c>
      <c r="E4835" s="32">
        <v/>
      </c>
      <c r="F4835" s="33">
        <v/>
      </c>
      <c r="G4835" s="34">
        <v/>
      </c>
      <c r="H4835" s="35">
        <v/>
      </c>
      <c r="I4835" s="36">
        <f/>
        <v/>
      </c>
      <c r="J4835" s="32">
        <v/>
      </c>
      <c r="K4835" s="32">
        <f/>
        <v/>
      </c>
      <c r="L4835" s="32" t="s">
        <v/>
      </c>
      <c r="M4835" s="32" t="s">
        <v/>
      </c>
      <c r="N4835" s="32" t="s">
        <v/>
      </c>
      <!--$VAR_NUOVA_CELLA_PREZZI$-->
    </row>
    <row r="4836" spans="1:16" ht="10.5" customHeight="1" thickTop="1" thickBot="1">
      <c r="B4836" s="32" t="s">
        <v/>
      </c>
      <c r="C4836" s="23" t="s">
        <v/>
      </c>
      <c r="D4836" s="23" t="s">
        <v>26974</v>
      </c>
      <c r="E4836" s="32">
        <v/>
      </c>
      <c r="F4836" s="33">
        <v/>
      </c>
      <c r="G4836" s="34">
        <v/>
      </c>
      <c r="H4836" s="35">
        <v/>
      </c>
      <c r="I4836" s="36">
        <f/>
        <v/>
      </c>
      <c r="J4836" s="32">
        <v/>
      </c>
      <c r="K4836" s="32">
        <f/>
        <v/>
      </c>
      <c r="L4836" s="32" t="s">
        <v/>
      </c>
      <c r="M4836" s="32" t="s">
        <v/>
      </c>
      <c r="N4836" s="32" t="s">
        <v/>
      </c>
      <!--$VAR_NUOVA_CELLA_PREZZI$-->
    </row>
    <row r="4837" spans="1:16" ht="10.5" customHeight="1" thickTop="1" thickBot="1">
      <c r="B4837" s="32" t="s">
        <v/>
      </c>
      <c r="C4837" s="23" t="s">
        <v/>
      </c>
      <c r="D4837" s="23" t="s">
        <v>26975</v>
      </c>
      <c r="E4837" s="32">
        <v>50.00</v>
      </c>
      <c r="F4837" s="33">
        <v/>
      </c>
      <c r="G4837" s="34">
        <v/>
      </c>
      <c r="H4837" s="35">
        <v/>
      </c>
      <c r="I4837" s="36">
        <f>ROUND(PRODUCT(E4837:H4837),2)</f>
        <v>50.00</v>
      </c>
      <c r="J4837" s="32">
        <v/>
      </c>
      <c r="K4837" s="32">
        <f/>
        <v/>
      </c>
      <c r="L4837" s="32" t="s">
        <v/>
      </c>
      <c r="M4837" s="32" t="s">
        <v/>
      </c>
      <c r="N4837" s="32" t="s">
        <v/>
      </c>
      <!--$VAR_NUOVA_CELLA_PREZZI$-->
    </row>
    <row r="4838" spans="1:16" ht="10.5" customHeight="1" thickTop="1" thickBot="1">
      <c r="B4838" s="32" t="s">
        <v/>
      </c>
      <c r="C4838" s="23" t="s">
        <v/>
      </c>
      <c r="D4838" s="23" t="s">
        <v>26982</v>
      </c>
      <c r="E4838" s="32">
        <v>240.00</v>
      </c>
      <c r="F4838" s="33">
        <v/>
      </c>
      <c r="G4838" s="34">
        <v/>
      </c>
      <c r="H4838" s="35">
        <v/>
      </c>
      <c r="I4838" s="36">
        <f>ROUND(PRODUCT(E4838:H4838),2)</f>
        <v>240.00</v>
      </c>
      <c r="J4838" s="32">
        <v/>
      </c>
      <c r="K4838" s="32">
        <f/>
        <v/>
      </c>
      <c r="L4838" s="32" t="s">
        <v/>
      </c>
      <c r="M4838" s="32" t="s">
        <v/>
      </c>
      <c r="N4838" s="32" t="s">
        <v/>
      </c>
      <!--$VAR_NUOVA_CELLA_PREZZI$-->
    </row>
    <row r="4839" spans="1:16" ht="10.5" customHeight="1" thickTop="1" thickBot="1">
      <c r="B4839" s="32" t="s">
        <v/>
      </c>
      <c r="C4839" s="23" t="s">
        <v/>
      </c>
      <c r="D4839" s="32" t="s">
        <v/>
      </c>
      <c r="E4839" s="32">
        <v/>
      </c>
      <c r="F4839" s="33">
        <v/>
      </c>
      <c r="G4839" s="34">
        <v/>
      </c>
      <c r="H4839" s="35">
        <v/>
      </c>
      <c r="I4839" s="36">
        <f/>
        <v/>
      </c>
      <c r="J4839" s="32">
        <v/>
      </c>
      <c r="K4839" s="32">
        <f/>
        <v/>
      </c>
      <c r="L4839" s="32" t="s">
        <v/>
      </c>
      <c r="M4839" s="32" t="s">
        <v/>
      </c>
      <c r="N4839" s="32" t="s">
        <v>26989</v>
      </c>
      <!--$VAR_NUOVA_CELLA_PREZZI$-->
    </row>
    <row r="4840" spans="1:16" ht="10.5" customHeight="1" thickTop="1" thickBot="1">
      <c r="B4840" s="32" t="s">
        <v/>
      </c>
      <c r="C4840" s="23" t="s">
        <v/>
      </c>
      <c r="D4840" s="32" t="s">
        <v>26990</v>
      </c>
      <c r="E4840" s="32">
        <v/>
      </c>
      <c r="F4840" s="33">
        <v/>
      </c>
      <c r="G4840" s="34">
        <v/>
      </c>
      <c r="H4840" s="35">
        <v/>
      </c>
      <c r="I4840" s="36">
        <f>ROUND(SUM(I4836:I4839),2)</f>
        <v>290.00</v>
      </c>
      <c r="J4840" s="32">
        <v>25.10</v>
      </c>
      <c r="K4840" s="32">
        <f>ROUND(PRODUCT(I4840:J4840),2)</f>
        <v>7279.00</v>
      </c>
      <c r="L4840" s="32" t="s">
        <v/>
      </c>
      <c r="M4840" s="32" t="s">
        <v/>
      </c>
      <c r="N4840" s="32" t="s">
        <v/>
      </c>
      <!--$VAR_NUOVA_CELLA_PREZZI$-->
    </row>
    <row r="4841" spans="1:16" ht="10.5" customHeight="1" thickTop="1" thickBot="1">
      <c r="B4841" s="32" t="s">
        <v/>
      </c>
      <c r="C4841" s="23" t="s">
        <v/>
      </c>
      <c r="D4841" s="32" t="s">
        <v>26996</v>
      </c>
      <c r="E4841" s="32">
        <v/>
      </c>
      <c r="F4841" s="33">
        <v/>
      </c>
      <c r="G4841" s="34">
        <v/>
      </c>
      <c r="H4841" s="35">
        <v/>
      </c>
      <c r="I4841" s="36">
        <f/>
        <v/>
      </c>
      <c r="J4841" s="32">
        <v/>
      </c>
      <c r="K4841" s="32">
        <f/>
        <v/>
      </c>
      <c r="L4841" s="32" t="s">
        <v/>
      </c>
      <c r="M4841" s="32" t="s">
        <v/>
      </c>
      <c r="N4841" s="32" t="s">
        <v/>
      </c>
      <!--$VAR_NUOVA_CELLA_PREZZI$-->
    </row>
    <row r="4842" spans="1:16" ht="22.8333333333333" customHeight="1" thickTop="1" thickBot="1">
      <c r="B4842" s="32" t="s">
        <v>26997</v>
      </c>
      <c r="C4842" s="23" t="s">
        <v>26998</v>
      </c>
      <c r="D4842" s="62" t="s">
        <v>26999</v>
      </c>
      <c r="E4842" s="32">
        <v/>
      </c>
      <c r="F4842" s="33">
        <v/>
      </c>
      <c r="G4842" s="34">
        <v/>
      </c>
      <c r="H4842" s="35">
        <v/>
      </c>
      <c r="I4842" s="36">
        <f/>
        <v/>
      </c>
      <c r="J4842" s="32">
        <v/>
      </c>
      <c r="K4842" s="32">
        <f/>
        <v/>
      </c>
      <c r="L4842" s="32" t="s">
        <v/>
      </c>
      <c r="M4842" s="32" t="s">
        <v/>
      </c>
      <c r="N4842" s="32" t="s">
        <v/>
      </c>
      <!--$VAR_NUOVA_CELLA_PREZZI$-->
    </row>
    <row r="4843" spans="1:16" ht="10.5" customHeight="1" thickTop="1" thickBot="1">
      <c r="B4843" s="32" t="s">
        <v/>
      </c>
      <c r="C4843" s="23" t="s">
        <v/>
      </c>
      <c r="D4843" s="23" t="s">
        <v>27000</v>
      </c>
      <c r="E4843" s="32">
        <v/>
      </c>
      <c r="F4843" s="33">
        <v/>
      </c>
      <c r="G4843" s="34">
        <v/>
      </c>
      <c r="H4843" s="35">
        <v/>
      </c>
      <c r="I4843" s="36">
        <f/>
        <v/>
      </c>
      <c r="J4843" s="32">
        <v/>
      </c>
      <c r="K4843" s="32">
        <f/>
        <v/>
      </c>
      <c r="L4843" s="32" t="s">
        <v/>
      </c>
      <c r="M4843" s="32" t="s">
        <v/>
      </c>
      <c r="N4843" s="32" t="s">
        <v/>
      </c>
      <!--$VAR_NUOVA_CELLA_PREZZI$-->
    </row>
    <row r="4844" spans="1:16" ht="10.5" customHeight="1" thickTop="1" thickBot="1">
      <c r="B4844" s="32" t="s">
        <v/>
      </c>
      <c r="C4844" s="23" t="s">
        <v/>
      </c>
      <c r="D4844" s="23" t="s">
        <v>27001</v>
      </c>
      <c r="E4844" s="32">
        <v>130.00</v>
      </c>
      <c r="F4844" s="33">
        <v/>
      </c>
      <c r="G4844" s="34">
        <v/>
      </c>
      <c r="H4844" s="35">
        <v/>
      </c>
      <c r="I4844" s="36">
        <f>ROUND(PRODUCT(E4844:H4844),2)</f>
        <v>130.00</v>
      </c>
      <c r="J4844" s="32">
        <v/>
      </c>
      <c r="K4844" s="32">
        <f/>
        <v/>
      </c>
      <c r="L4844" s="32" t="s">
        <v/>
      </c>
      <c r="M4844" s="32" t="s">
        <v/>
      </c>
      <c r="N4844" s="32" t="s">
        <v/>
      </c>
      <!--$VAR_NUOVA_CELLA_PREZZI$-->
    </row>
    <row r="4845" spans="1:16" ht="10.5" customHeight="1" thickTop="1" thickBot="1">
      <c r="B4845" s="32" t="s">
        <v/>
      </c>
      <c r="C4845" s="23" t="s">
        <v/>
      </c>
      <c r="D4845" s="23" t="s">
        <v>27008</v>
      </c>
      <c r="E4845" s="32">
        <v>50.00</v>
      </c>
      <c r="F4845" s="33">
        <v/>
      </c>
      <c r="G4845" s="34">
        <v/>
      </c>
      <c r="H4845" s="35">
        <v/>
      </c>
      <c r="I4845" s="36">
        <f>ROUND(PRODUCT(E4845:H4845),2)</f>
        <v>50.00</v>
      </c>
      <c r="J4845" s="32">
        <v/>
      </c>
      <c r="K4845" s="32">
        <f/>
        <v/>
      </c>
      <c r="L4845" s="32" t="s">
        <v/>
      </c>
      <c r="M4845" s="32" t="s">
        <v/>
      </c>
      <c r="N4845" s="32" t="s">
        <v/>
      </c>
      <!--$VAR_NUOVA_CELLA_PREZZI$-->
    </row>
    <row r="4846" spans="1:16" ht="10.5" customHeight="1" thickTop="1" thickBot="1">
      <c r="B4846" s="32" t="s">
        <v/>
      </c>
      <c r="C4846" s="23" t="s">
        <v/>
      </c>
      <c r="D4846" s="32" t="s">
        <v/>
      </c>
      <c r="E4846" s="32">
        <v/>
      </c>
      <c r="F4846" s="33">
        <v/>
      </c>
      <c r="G4846" s="34">
        <v/>
      </c>
      <c r="H4846" s="35">
        <v/>
      </c>
      <c r="I4846" s="36">
        <f/>
        <v/>
      </c>
      <c r="J4846" s="32">
        <v/>
      </c>
      <c r="K4846" s="32">
        <f/>
        <v/>
      </c>
      <c r="L4846" s="32" t="s">
        <v/>
      </c>
      <c r="M4846" s="32" t="s">
        <v/>
      </c>
      <c r="N4846" s="32" t="s">
        <v>27015</v>
      </c>
      <!--$VAR_NUOVA_CELLA_PREZZI$-->
    </row>
    <row r="4847" spans="1:16" ht="10.5" customHeight="1" thickTop="1" thickBot="1">
      <c r="B4847" s="32" t="s">
        <v/>
      </c>
      <c r="C4847" s="23" t="s">
        <v/>
      </c>
      <c r="D4847" s="32" t="s">
        <v>27016</v>
      </c>
      <c r="E4847" s="32">
        <v/>
      </c>
      <c r="F4847" s="33">
        <v/>
      </c>
      <c r="G4847" s="34">
        <v/>
      </c>
      <c r="H4847" s="35">
        <v/>
      </c>
      <c r="I4847" s="36">
        <f>ROUND(SUM(I4843:I4846),2)</f>
        <v>180.00</v>
      </c>
      <c r="J4847" s="32">
        <v>23.67</v>
      </c>
      <c r="K4847" s="32">
        <f>ROUND(PRODUCT(I4847:J4847),2)</f>
        <v>4260.60</v>
      </c>
      <c r="L4847" s="32" t="s">
        <v/>
      </c>
      <c r="M4847" s="32" t="s">
        <v/>
      </c>
      <c r="N4847" s="32" t="s">
        <v/>
      </c>
      <!--$VAR_NUOVA_CELLA_PREZZI$-->
    </row>
    <row r="4848" spans="1:16" ht="10.5" customHeight="1" thickTop="1" thickBot="1">
      <c r="B4848" s="32" t="s">
        <v/>
      </c>
      <c r="C4848" s="23" t="s">
        <v/>
      </c>
      <c r="D4848" s="32" t="s">
        <v>27022</v>
      </c>
      <c r="E4848" s="32">
        <v/>
      </c>
      <c r="F4848" s="33">
        <v/>
      </c>
      <c r="G4848" s="34">
        <v/>
      </c>
      <c r="H4848" s="35">
        <v/>
      </c>
      <c r="I4848" s="36">
        <f/>
        <v/>
      </c>
      <c r="J4848" s="32">
        <v/>
      </c>
      <c r="K4848" s="32">
        <f/>
        <v/>
      </c>
      <c r="L4848" s="32" t="s">
        <v/>
      </c>
      <c r="M4848" s="32" t="s">
        <v/>
      </c>
      <c r="N4848" s="32" t="s">
        <v/>
      </c>
      <!--$VAR_NUOVA_CELLA_PREZZI$-->
    </row>
    <row r="4849" spans="1:16" ht="22.8333333333333" customHeight="1" thickTop="1" thickBot="1">
      <c r="B4849" s="32" t="s">
        <v>27023</v>
      </c>
      <c r="C4849" s="23" t="s">
        <v>27024</v>
      </c>
      <c r="D4849" s="62" t="s">
        <v>27025</v>
      </c>
      <c r="E4849" s="32">
        <v/>
      </c>
      <c r="F4849" s="33">
        <v/>
      </c>
      <c r="G4849" s="34">
        <v/>
      </c>
      <c r="H4849" s="35">
        <v/>
      </c>
      <c r="I4849" s="36">
        <f/>
        <v/>
      </c>
      <c r="J4849" s="32">
        <v/>
      </c>
      <c r="K4849" s="32">
        <f/>
        <v/>
      </c>
      <c r="L4849" s="32" t="s">
        <v/>
      </c>
      <c r="M4849" s="32" t="s">
        <v/>
      </c>
      <c r="N4849" s="32" t="s">
        <v/>
      </c>
      <!--$VAR_NUOVA_CELLA_PREZZI$-->
    </row>
    <row r="4850" spans="1:16" ht="10.5" customHeight="1" thickTop="1" thickBot="1">
      <c r="B4850" s="32" t="s">
        <v/>
      </c>
      <c r="C4850" s="23" t="s">
        <v/>
      </c>
      <c r="D4850" s="23" t="s">
        <v>27026</v>
      </c>
      <c r="E4850" s="32">
        <v/>
      </c>
      <c r="F4850" s="33">
        <v/>
      </c>
      <c r="G4850" s="34">
        <v/>
      </c>
      <c r="H4850" s="35">
        <v/>
      </c>
      <c r="I4850" s="36">
        <f/>
        <v/>
      </c>
      <c r="J4850" s="32">
        <v/>
      </c>
      <c r="K4850" s="32">
        <f/>
        <v/>
      </c>
      <c r="L4850" s="32" t="s">
        <v/>
      </c>
      <c r="M4850" s="32" t="s">
        <v/>
      </c>
      <c r="N4850" s="32" t="s">
        <v/>
      </c>
      <!--$VAR_NUOVA_CELLA_PREZZI$-->
    </row>
    <row r="4851" spans="1:16" ht="10.5" customHeight="1" thickTop="1" thickBot="1">
      <c r="B4851" s="32" t="s">
        <v/>
      </c>
      <c r="C4851" s="23" t="s">
        <v/>
      </c>
      <c r="D4851" s="23" t="s">
        <v>27027</v>
      </c>
      <c r="E4851" s="32">
        <v>130.00</v>
      </c>
      <c r="F4851" s="33">
        <v/>
      </c>
      <c r="G4851" s="34">
        <v/>
      </c>
      <c r="H4851" s="35">
        <v/>
      </c>
      <c r="I4851" s="36">
        <f>ROUND(PRODUCT(E4851:H4851),2)</f>
        <v>130.00</v>
      </c>
      <c r="J4851" s="32">
        <v/>
      </c>
      <c r="K4851" s="32">
        <f/>
        <v/>
      </c>
      <c r="L4851" s="32" t="s">
        <v/>
      </c>
      <c r="M4851" s="32" t="s">
        <v/>
      </c>
      <c r="N4851" s="32" t="s">
        <v/>
      </c>
      <!--$VAR_NUOVA_CELLA_PREZZI$-->
    </row>
    <row r="4852" spans="1:16" ht="10.5" customHeight="1" thickTop="1" thickBot="1">
      <c r="B4852" s="32" t="s">
        <v/>
      </c>
      <c r="C4852" s="23" t="s">
        <v/>
      </c>
      <c r="D4852" s="23" t="s">
        <v>27034</v>
      </c>
      <c r="E4852" s="32">
        <v>30.00</v>
      </c>
      <c r="F4852" s="33">
        <v/>
      </c>
      <c r="G4852" s="34">
        <v/>
      </c>
      <c r="H4852" s="35">
        <v/>
      </c>
      <c r="I4852" s="36">
        <f>ROUND(PRODUCT(E4852:H4852),2)</f>
        <v>30.00</v>
      </c>
      <c r="J4852" s="32">
        <v/>
      </c>
      <c r="K4852" s="32">
        <f/>
        <v/>
      </c>
      <c r="L4852" s="32" t="s">
        <v/>
      </c>
      <c r="M4852" s="32" t="s">
        <v/>
      </c>
      <c r="N4852" s="32" t="s">
        <v/>
      </c>
      <!--$VAR_NUOVA_CELLA_PREZZI$-->
    </row>
    <row r="4853" spans="1:16" ht="10.5" customHeight="1" thickTop="1" thickBot="1">
      <c r="B4853" s="32" t="s">
        <v/>
      </c>
      <c r="C4853" s="23" t="s">
        <v/>
      </c>
      <c r="D4853" s="32" t="s">
        <v/>
      </c>
      <c r="E4853" s="32">
        <v/>
      </c>
      <c r="F4853" s="33">
        <v/>
      </c>
      <c r="G4853" s="34">
        <v/>
      </c>
      <c r="H4853" s="35">
        <v/>
      </c>
      <c r="I4853" s="36">
        <f/>
        <v/>
      </c>
      <c r="J4853" s="32">
        <v/>
      </c>
      <c r="K4853" s="32">
        <f/>
        <v/>
      </c>
      <c r="L4853" s="32" t="s">
        <v/>
      </c>
      <c r="M4853" s="32" t="s">
        <v/>
      </c>
      <c r="N4853" s="32" t="s">
        <v>27041</v>
      </c>
      <!--$VAR_NUOVA_CELLA_PREZZI$-->
    </row>
    <row r="4854" spans="1:16" ht="10.5" customHeight="1" thickTop="1" thickBot="1">
      <c r="B4854" s="32" t="s">
        <v/>
      </c>
      <c r="C4854" s="23" t="s">
        <v/>
      </c>
      <c r="D4854" s="32" t="s">
        <v>27042</v>
      </c>
      <c r="E4854" s="32">
        <v/>
      </c>
      <c r="F4854" s="33">
        <v/>
      </c>
      <c r="G4854" s="34">
        <v/>
      </c>
      <c r="H4854" s="35">
        <v/>
      </c>
      <c r="I4854" s="36">
        <f>ROUND(SUM(I4850:I4853),2)</f>
        <v>160.00</v>
      </c>
      <c r="J4854" s="32">
        <v>18.04</v>
      </c>
      <c r="K4854" s="32">
        <f>ROUND(PRODUCT(I4854:J4854),2)</f>
        <v>2886.40</v>
      </c>
      <c r="L4854" s="32" t="s">
        <v/>
      </c>
      <c r="M4854" s="32" t="s">
        <v/>
      </c>
      <c r="N4854" s="32" t="s">
        <v/>
      </c>
      <!--$VAR_NUOVA_CELLA_PREZZI$-->
    </row>
    <row r="4855" spans="1:16" ht="10.5" customHeight="1" thickTop="1" thickBot="1">
      <c r="B4855" s="32" t="s">
        <v/>
      </c>
      <c r="C4855" s="23" t="s">
        <v/>
      </c>
      <c r="D4855" s="32" t="s">
        <v>27048</v>
      </c>
      <c r="E4855" s="32">
        <v/>
      </c>
      <c r="F4855" s="33">
        <v/>
      </c>
      <c r="G4855" s="34">
        <v/>
      </c>
      <c r="H4855" s="35">
        <v/>
      </c>
      <c r="I4855" s="36">
        <f/>
        <v/>
      </c>
      <c r="J4855" s="32">
        <v/>
      </c>
      <c r="K4855" s="32">
        <f/>
        <v/>
      </c>
      <c r="L4855" s="32" t="s">
        <v/>
      </c>
      <c r="M4855" s="32" t="s">
        <v/>
      </c>
      <c r="N4855" s="32" t="s">
        <v/>
      </c>
      <!--$VAR_NUOVA_CELLA_PREZZI$-->
    </row>
    <row r="4856" spans="1:16" ht="16.1666666666667" customHeight="1" thickTop="1" thickBot="1">
      <c r="B4856" s="32" t="s">
        <v>27049</v>
      </c>
      <c r="C4856" s="23" t="s">
        <v>27050</v>
      </c>
      <c r="D4856" s="62" t="s">
        <v>27051</v>
      </c>
      <c r="E4856" s="32">
        <v/>
      </c>
      <c r="F4856" s="33">
        <v/>
      </c>
      <c r="G4856" s="34">
        <v/>
      </c>
      <c r="H4856" s="35">
        <v/>
      </c>
      <c r="I4856" s="36">
        <f/>
        <v/>
      </c>
      <c r="J4856" s="32">
        <v/>
      </c>
      <c r="K4856" s="32">
        <f/>
        <v/>
      </c>
      <c r="L4856" s="32" t="s">
        <v/>
      </c>
      <c r="M4856" s="32" t="s">
        <v/>
      </c>
      <c r="N4856" s="32" t="s">
        <v/>
      </c>
      <!--$VAR_NUOVA_CELLA_PREZZI$-->
    </row>
    <row r="4857" spans="1:16" ht="10.5" customHeight="1" thickTop="1" thickBot="1">
      <c r="B4857" s="32" t="s">
        <v/>
      </c>
      <c r="C4857" s="23" t="s">
        <v/>
      </c>
      <c r="D4857" s="23" t="s">
        <v>27052</v>
      </c>
      <c r="E4857" s="32">
        <v/>
      </c>
      <c r="F4857" s="33">
        <v/>
      </c>
      <c r="G4857" s="34">
        <v/>
      </c>
      <c r="H4857" s="35">
        <v/>
      </c>
      <c r="I4857" s="36">
        <f/>
        <v/>
      </c>
      <c r="J4857" s="32">
        <v/>
      </c>
      <c r="K4857" s="32">
        <f/>
        <v/>
      </c>
      <c r="L4857" s="32" t="s">
        <v/>
      </c>
      <c r="M4857" s="32" t="s">
        <v/>
      </c>
      <c r="N4857" s="32" t="s">
        <v/>
      </c>
      <!--$VAR_NUOVA_CELLA_PREZZI$-->
    </row>
    <row r="4858" spans="1:16" ht="10.5" customHeight="1" thickTop="1" thickBot="1">
      <c r="B4858" s="32" t="s">
        <v/>
      </c>
      <c r="C4858" s="23" t="s">
        <v/>
      </c>
      <c r="D4858" s="23" t="s">
        <v>27053</v>
      </c>
      <c r="E4858" s="32">
        <v/>
      </c>
      <c r="F4858" s="33">
        <v/>
      </c>
      <c r="G4858" s="34">
        <v/>
      </c>
      <c r="H4858" s="35">
        <v/>
      </c>
      <c r="I4858" s="36">
        <f>ROUND(PRODUCT(E4858:H4858,290.00),2)</f>
        <v>290.00</v>
      </c>
      <c r="J4858" s="32">
        <v/>
      </c>
      <c r="K4858" s="32">
        <f/>
        <v/>
      </c>
      <c r="L4858" s="32" t="s">
        <v/>
      </c>
      <c r="M4858" s="32" t="s">
        <v/>
      </c>
      <c r="N4858" s="32" t="s">
        <v/>
      </c>
      <!--$VAR_NUOVA_CELLA_PREZZI$-->
    </row>
    <row r="4859" spans="1:16" ht="10.5" customHeight="1" thickTop="1" thickBot="1">
      <c r="B4859" s="32" t="s">
        <v/>
      </c>
      <c r="C4859" s="23" t="s">
        <v/>
      </c>
      <c r="D4859" s="23" t="s">
        <v>27060</v>
      </c>
      <c r="E4859" s="32">
        <v/>
      </c>
      <c r="F4859" s="33">
        <v/>
      </c>
      <c r="G4859" s="34">
        <v/>
      </c>
      <c r="H4859" s="35">
        <v/>
      </c>
      <c r="I4859" s="36">
        <f>ROUND(PRODUCT(E4859:H4859,180.00),2)</f>
        <v>180.00</v>
      </c>
      <c r="J4859" s="32">
        <v/>
      </c>
      <c r="K4859" s="32">
        <f/>
        <v/>
      </c>
      <c r="L4859" s="32" t="s">
        <v/>
      </c>
      <c r="M4859" s="32" t="s">
        <v/>
      </c>
      <c r="N4859" s="32" t="s">
        <v/>
      </c>
      <!--$VAR_NUOVA_CELLA_PREZZI$-->
    </row>
    <row r="4860" spans="1:16" ht="10.5" customHeight="1" thickTop="1" thickBot="1">
      <c r="B4860" s="32" t="s">
        <v/>
      </c>
      <c r="C4860" s="23" t="s">
        <v/>
      </c>
      <c r="D4860" s="23" t="s">
        <v>27067</v>
      </c>
      <c r="E4860" s="32">
        <v/>
      </c>
      <c r="F4860" s="33">
        <v/>
      </c>
      <c r="G4860" s="34">
        <v/>
      </c>
      <c r="H4860" s="35">
        <v/>
      </c>
      <c r="I4860" s="36">
        <f>ROUND(PRODUCT(E4860:H4860,160.00),2)</f>
        <v>160.00</v>
      </c>
      <c r="J4860" s="32">
        <v/>
      </c>
      <c r="K4860" s="32">
        <f/>
        <v/>
      </c>
      <c r="L4860" s="32" t="s">
        <v/>
      </c>
      <c r="M4860" s="32" t="s">
        <v/>
      </c>
      <c r="N4860" s="32" t="s">
        <v/>
      </c>
      <!--$VAR_NUOVA_CELLA_PREZZI$-->
    </row>
    <row r="4861" spans="1:16" ht="10.5" customHeight="1" thickTop="1" thickBot="1">
      <c r="B4861" s="32" t="s">
        <v/>
      </c>
      <c r="C4861" s="23" t="s">
        <v/>
      </c>
      <c r="D4861" s="32" t="s">
        <v/>
      </c>
      <c r="E4861" s="32">
        <v/>
      </c>
      <c r="F4861" s="33">
        <v/>
      </c>
      <c r="G4861" s="34">
        <v/>
      </c>
      <c r="H4861" s="35">
        <v/>
      </c>
      <c r="I4861" s="36">
        <f/>
        <v/>
      </c>
      <c r="J4861" s="32">
        <v/>
      </c>
      <c r="K4861" s="32">
        <f/>
        <v/>
      </c>
      <c r="L4861" s="32" t="s">
        <v/>
      </c>
      <c r="M4861" s="32" t="s">
        <v/>
      </c>
      <c r="N4861" s="32" t="s">
        <v>27074</v>
      </c>
      <!--$VAR_NUOVA_CELLA_PREZZI$-->
    </row>
    <row r="4862" spans="1:16" ht="10.5" customHeight="1" thickTop="1" thickBot="1">
      <c r="B4862" s="32" t="s">
        <v/>
      </c>
      <c r="C4862" s="23" t="s">
        <v/>
      </c>
      <c r="D4862" s="32" t="s">
        <v>27075</v>
      </c>
      <c r="E4862" s="32">
        <v/>
      </c>
      <c r="F4862" s="33">
        <v/>
      </c>
      <c r="G4862" s="34">
        <v/>
      </c>
      <c r="H4862" s="35">
        <v/>
      </c>
      <c r="I4862" s="36">
        <f>ROUND(SUM(I4857:I4861),2)</f>
        <v>630.00</v>
      </c>
      <c r="J4862" s="32">
        <v>6.78</v>
      </c>
      <c r="K4862" s="32">
        <f>ROUND(PRODUCT(I4862:J4862),2)</f>
        <v>4271.40</v>
      </c>
      <c r="L4862" s="32" t="s">
        <v/>
      </c>
      <c r="M4862" s="32" t="s">
        <v/>
      </c>
      <c r="N4862" s="32" t="s">
        <v/>
      </c>
      <!--$VAR_NUOVA_CELLA_PREZZI$-->
    </row>
    <row r="4863" spans="1:16" ht="10.5" customHeight="1" thickTop="1" thickBot="1">
      <c r="B4863" s="32" t="s">
        <v/>
      </c>
      <c r="C4863" s="23" t="s">
        <v/>
      </c>
      <c r="D4863" s="32" t="s">
        <v>27081</v>
      </c>
      <c r="E4863" s="32">
        <v/>
      </c>
      <c r="F4863" s="33">
        <v/>
      </c>
      <c r="G4863" s="34">
        <v/>
      </c>
      <c r="H4863" s="35">
        <v/>
      </c>
      <c r="I4863" s="36">
        <f/>
        <v/>
      </c>
      <c r="J4863" s="32">
        <v/>
      </c>
      <c r="K4863" s="32">
        <f/>
        <v/>
      </c>
      <c r="L4863" s="32" t="s">
        <v/>
      </c>
      <c r="M4863" s="32" t="s">
        <v/>
      </c>
      <c r="N4863" s="32" t="s">
        <v/>
      </c>
      <!--$VAR_NUOVA_CELLA_PREZZI$-->
    </row>
    <row r="4864" spans="1:16" ht="37.3333333333333" customHeight="1" thickTop="1" thickBot="1">
      <c r="B4864" s="32" t="s">
        <v>27082</v>
      </c>
      <c r="C4864" s="23" t="s">
        <v>27083</v>
      </c>
      <c r="D4864" s="62" t="s">
        <v>27084</v>
      </c>
      <c r="E4864" s="32">
        <v/>
      </c>
      <c r="F4864" s="33">
        <v/>
      </c>
      <c r="G4864" s="34">
        <v/>
      </c>
      <c r="H4864" s="35">
        <v/>
      </c>
      <c r="I4864" s="36">
        <f/>
        <v/>
      </c>
      <c r="J4864" s="32">
        <v/>
      </c>
      <c r="K4864" s="32">
        <f/>
        <v/>
      </c>
      <c r="L4864" s="32" t="s">
        <v/>
      </c>
      <c r="M4864" s="32" t="s">
        <v/>
      </c>
      <c r="N4864" s="32" t="s">
        <v/>
      </c>
      <!--$VAR_NUOVA_CELLA_PREZZI$-->
    </row>
    <row r="4865" spans="1:16" ht="10.5" customHeight="1" thickTop="1" thickBot="1">
      <c r="B4865" s="32" t="s">
        <v/>
      </c>
      <c r="C4865" s="23" t="s">
        <v/>
      </c>
      <c r="D4865" s="23" t="s">
        <v>27085</v>
      </c>
      <c r="E4865" s="32">
        <v/>
      </c>
      <c r="F4865" s="33">
        <v/>
      </c>
      <c r="G4865" s="34">
        <v/>
      </c>
      <c r="H4865" s="35">
        <v/>
      </c>
      <c r="I4865" s="36">
        <f/>
        <v/>
      </c>
      <c r="J4865" s="32">
        <v/>
      </c>
      <c r="K4865" s="32">
        <f/>
        <v/>
      </c>
      <c r="L4865" s="32" t="s">
        <v/>
      </c>
      <c r="M4865" s="32" t="s">
        <v/>
      </c>
      <c r="N4865" s="32" t="s">
        <v/>
      </c>
      <!--$VAR_NUOVA_CELLA_PREZZI$-->
    </row>
    <row r="4866" spans="1:16" ht="10.5" customHeight="1" thickTop="1" thickBot="1">
      <c r="B4866" s="32" t="s">
        <v/>
      </c>
      <c r="C4866" s="23" t="s">
        <v/>
      </c>
      <c r="D4866" s="23" t="s">
        <v>27086</v>
      </c>
      <c r="E4866" s="32">
        <v>60.00</v>
      </c>
      <c r="F4866" s="33">
        <v/>
      </c>
      <c r="G4866" s="34">
        <v/>
      </c>
      <c r="H4866" s="35">
        <v/>
      </c>
      <c r="I4866" s="36">
        <f>ROUND(PRODUCT(E4866:H4866),2)</f>
        <v>60.00</v>
      </c>
      <c r="J4866" s="32">
        <v/>
      </c>
      <c r="K4866" s="32">
        <f/>
        <v/>
      </c>
      <c r="L4866" s="32" t="s">
        <v/>
      </c>
      <c r="M4866" s="32" t="s">
        <v/>
      </c>
      <c r="N4866" s="32" t="s">
        <v/>
      </c>
      <!--$VAR_NUOVA_CELLA_PREZZI$-->
    </row>
    <row r="4867" spans="1:16" ht="10.5" customHeight="1" thickTop="1" thickBot="1">
      <c r="B4867" s="32" t="s">
        <v/>
      </c>
      <c r="C4867" s="23" t="s">
        <v/>
      </c>
      <c r="D4867" s="32" t="s">
        <v/>
      </c>
      <c r="E4867" s="32">
        <v/>
      </c>
      <c r="F4867" s="33">
        <v/>
      </c>
      <c r="G4867" s="34">
        <v/>
      </c>
      <c r="H4867" s="35">
        <v/>
      </c>
      <c r="I4867" s="36">
        <f/>
        <v/>
      </c>
      <c r="J4867" s="32">
        <v/>
      </c>
      <c r="K4867" s="32">
        <f/>
        <v/>
      </c>
      <c r="L4867" s="32" t="s">
        <v/>
      </c>
      <c r="M4867" s="32" t="s">
        <v/>
      </c>
      <c r="N4867" s="32" t="s">
        <v>27093</v>
      </c>
      <!--$VAR_NUOVA_CELLA_PREZZI$-->
    </row>
    <row r="4868" spans="1:16" ht="10.5" customHeight="1" thickTop="1" thickBot="1">
      <c r="B4868" s="32" t="s">
        <v/>
      </c>
      <c r="C4868" s="23" t="s">
        <v/>
      </c>
      <c r="D4868" s="32" t="s">
        <v>27094</v>
      </c>
      <c r="E4868" s="32">
        <v/>
      </c>
      <c r="F4868" s="33">
        <v/>
      </c>
      <c r="G4868" s="34">
        <v/>
      </c>
      <c r="H4868" s="35">
        <v/>
      </c>
      <c r="I4868" s="36">
        <f>ROUND(SUM(I4865:I4867),2)</f>
        <v>60.00</v>
      </c>
      <c r="J4868" s="32">
        <v>7.18</v>
      </c>
      <c r="K4868" s="32">
        <f>ROUND(PRODUCT(I4868:J4868),2)</f>
        <v>430.80</v>
      </c>
      <c r="L4868" s="32" t="s">
        <v/>
      </c>
      <c r="M4868" s="32" t="s">
        <v/>
      </c>
      <c r="N4868" s="32" t="s">
        <v/>
      </c>
      <!--$VAR_NUOVA_CELLA_PREZZI$-->
    </row>
    <row r="4869" spans="1:16" ht="10.5" customHeight="1" thickTop="1" thickBot="1">
      <c r="B4869" s="32" t="s">
        <v/>
      </c>
      <c r="C4869" s="23" t="s">
        <v/>
      </c>
      <c r="D4869" s="32" t="s">
        <v>27100</v>
      </c>
      <c r="E4869" s="32">
        <v/>
      </c>
      <c r="F4869" s="33">
        <v/>
      </c>
      <c r="G4869" s="34">
        <v/>
      </c>
      <c r="H4869" s="35">
        <v/>
      </c>
      <c r="I4869" s="36">
        <f/>
        <v/>
      </c>
      <c r="J4869" s="32">
        <v/>
      </c>
      <c r="K4869" s="32">
        <f/>
        <v/>
      </c>
      <c r="L4869" s="32" t="s">
        <v/>
      </c>
      <c r="M4869" s="32" t="s">
        <v/>
      </c>
      <c r="N4869" s="32" t="s">
        <v/>
      </c>
      <!--$VAR_NUOVA_CELLA_PREZZI$-->
    </row>
    <row r="4870" spans="1:16" ht="37.3333333333333" customHeight="1" thickTop="1" thickBot="1">
      <c r="B4870" s="32" t="s">
        <v>27101</v>
      </c>
      <c r="C4870" s="23" t="s">
        <v>27102</v>
      </c>
      <c r="D4870" s="62" t="s">
        <v>27103</v>
      </c>
      <c r="E4870" s="32">
        <v/>
      </c>
      <c r="F4870" s="33">
        <v/>
      </c>
      <c r="G4870" s="34">
        <v/>
      </c>
      <c r="H4870" s="35">
        <v/>
      </c>
      <c r="I4870" s="36">
        <f/>
        <v/>
      </c>
      <c r="J4870" s="32">
        <v/>
      </c>
      <c r="K4870" s="32">
        <f/>
        <v/>
      </c>
      <c r="L4870" s="32" t="s">
        <v/>
      </c>
      <c r="M4870" s="32" t="s">
        <v/>
      </c>
      <c r="N4870" s="32" t="s">
        <v/>
      </c>
      <!--$VAR_NUOVA_CELLA_PREZZI$-->
    </row>
    <row r="4871" spans="1:16" ht="10.5" customHeight="1" thickTop="1" thickBot="1">
      <c r="B4871" s="32" t="s">
        <v/>
      </c>
      <c r="C4871" s="23" t="s">
        <v/>
      </c>
      <c r="D4871" s="23" t="s">
        <v>27104</v>
      </c>
      <c r="E4871" s="32">
        <v/>
      </c>
      <c r="F4871" s="33">
        <v/>
      </c>
      <c r="G4871" s="34">
        <v/>
      </c>
      <c r="H4871" s="35">
        <v/>
      </c>
      <c r="I4871" s="36">
        <f/>
        <v/>
      </c>
      <c r="J4871" s="32">
        <v/>
      </c>
      <c r="K4871" s="32">
        <f/>
        <v/>
      </c>
      <c r="L4871" s="32" t="s">
        <v/>
      </c>
      <c r="M4871" s="32" t="s">
        <v/>
      </c>
      <c r="N4871" s="32" t="s">
        <v/>
      </c>
      <!--$VAR_NUOVA_CELLA_PREZZI$-->
    </row>
    <row r="4872" spans="1:16" ht="10.5" customHeight="1" thickTop="1" thickBot="1">
      <c r="B4872" s="32" t="s">
        <v/>
      </c>
      <c r="C4872" s="23" t="s">
        <v/>
      </c>
      <c r="D4872" s="23" t="s">
        <v>27105</v>
      </c>
      <c r="E4872" s="32">
        <v>10.00</v>
      </c>
      <c r="F4872" s="33">
        <v/>
      </c>
      <c r="G4872" s="34">
        <v/>
      </c>
      <c r="H4872" s="35">
        <v/>
      </c>
      <c r="I4872" s="36">
        <f>ROUND(PRODUCT(E4872:H4872),2)</f>
        <v>10.00</v>
      </c>
      <c r="J4872" s="32">
        <v/>
      </c>
      <c r="K4872" s="32">
        <f/>
        <v/>
      </c>
      <c r="L4872" s="32" t="s">
        <v/>
      </c>
      <c r="M4872" s="32" t="s">
        <v/>
      </c>
      <c r="N4872" s="32" t="s">
        <v/>
      </c>
      <!--$VAR_NUOVA_CELLA_PREZZI$-->
    </row>
    <row r="4873" spans="1:16" ht="10.5" customHeight="1" thickTop="1" thickBot="1">
      <c r="B4873" s="32" t="s">
        <v/>
      </c>
      <c r="C4873" s="23" t="s">
        <v/>
      </c>
      <c r="D4873" s="32" t="s">
        <v/>
      </c>
      <c r="E4873" s="32">
        <v/>
      </c>
      <c r="F4873" s="33">
        <v/>
      </c>
      <c r="G4873" s="34">
        <v/>
      </c>
      <c r="H4873" s="35">
        <v/>
      </c>
      <c r="I4873" s="36">
        <f/>
        <v/>
      </c>
      <c r="J4873" s="32">
        <v/>
      </c>
      <c r="K4873" s="32">
        <f/>
        <v/>
      </c>
      <c r="L4873" s="32" t="s">
        <v/>
      </c>
      <c r="M4873" s="32" t="s">
        <v/>
      </c>
      <c r="N4873" s="32" t="s">
        <v>27112</v>
      </c>
      <!--$VAR_NUOVA_CELLA_PREZZI$-->
    </row>
    <row r="4874" spans="1:16" ht="10.5" customHeight="1" thickTop="1" thickBot="1">
      <c r="B4874" s="32" t="s">
        <v/>
      </c>
      <c r="C4874" s="23" t="s">
        <v/>
      </c>
      <c r="D4874" s="32" t="s">
        <v>27113</v>
      </c>
      <c r="E4874" s="32">
        <v/>
      </c>
      <c r="F4874" s="33">
        <v/>
      </c>
      <c r="G4874" s="34">
        <v/>
      </c>
      <c r="H4874" s="35">
        <v/>
      </c>
      <c r="I4874" s="36">
        <f>ROUND(SUM(I4871:I4873),2)</f>
        <v>10.00</v>
      </c>
      <c r="J4874" s="32">
        <v>9.79</v>
      </c>
      <c r="K4874" s="32">
        <f>ROUND(PRODUCT(I4874:J4874),2)</f>
        <v>97.90</v>
      </c>
      <c r="L4874" s="32" t="s">
        <v/>
      </c>
      <c r="M4874" s="32" t="s">
        <v/>
      </c>
      <c r="N4874" s="32" t="s">
        <v/>
      </c>
      <!--$VAR_NUOVA_CELLA_PREZZI$-->
    </row>
    <row r="4875" spans="1:16" ht="10.5" customHeight="1" thickTop="1" thickBot="1">
      <c r="B4875" s="32" t="s">
        <v/>
      </c>
      <c r="C4875" s="23" t="s">
        <v/>
      </c>
      <c r="D4875" s="32" t="s">
        <v>27119</v>
      </c>
      <c r="E4875" s="32">
        <v/>
      </c>
      <c r="F4875" s="33">
        <v/>
      </c>
      <c r="G4875" s="34">
        <v/>
      </c>
      <c r="H4875" s="35">
        <v/>
      </c>
      <c r="I4875" s="36">
        <f/>
        <v/>
      </c>
      <c r="J4875" s="32">
        <v/>
      </c>
      <c r="K4875" s="32">
        <f/>
        <v/>
      </c>
      <c r="L4875" s="32" t="s">
        <v/>
      </c>
      <c r="M4875" s="32" t="s">
        <v/>
      </c>
      <c r="N4875" s="32" t="s">
        <v/>
      </c>
      <!--$VAR_NUOVA_CELLA_PREZZI$-->
    </row>
    <row r="4876" spans="1:16" ht="64.3333333333333" customHeight="1" thickTop="1" thickBot="1">
      <c r="B4876" s="32" t="s">
        <v>27120</v>
      </c>
      <c r="C4876" s="23" t="s">
        <v>27121</v>
      </c>
      <c r="D4876" s="62" t="s">
        <v>27122</v>
      </c>
      <c r="E4876" s="32">
        <v/>
      </c>
      <c r="F4876" s="33">
        <v/>
      </c>
      <c r="G4876" s="34">
        <v/>
      </c>
      <c r="H4876" s="35">
        <v/>
      </c>
      <c r="I4876" s="36">
        <f/>
        <v/>
      </c>
      <c r="J4876" s="32">
        <v/>
      </c>
      <c r="K4876" s="32">
        <f/>
        <v/>
      </c>
      <c r="L4876" s="32" t="s">
        <v/>
      </c>
      <c r="M4876" s="32" t="s">
        <v/>
      </c>
      <c r="N4876" s="32" t="s">
        <v/>
      </c>
      <!--$VAR_NUOVA_CELLA_PREZZI$-->
    </row>
    <row r="4877" spans="1:16" ht="10.5" customHeight="1" thickTop="1" thickBot="1">
      <c r="B4877" s="32" t="s">
        <v/>
      </c>
      <c r="C4877" s="23" t="s">
        <v/>
      </c>
      <c r="D4877" s="23" t="s">
        <v>27123</v>
      </c>
      <c r="E4877" s="32">
        <v/>
      </c>
      <c r="F4877" s="33">
        <v/>
      </c>
      <c r="G4877" s="34">
        <v/>
      </c>
      <c r="H4877" s="35">
        <v/>
      </c>
      <c r="I4877" s="36">
        <f/>
        <v/>
      </c>
      <c r="J4877" s="32">
        <v/>
      </c>
      <c r="K4877" s="32">
        <f/>
        <v/>
      </c>
      <c r="L4877" s="32" t="s">
        <v/>
      </c>
      <c r="M4877" s="32" t="s">
        <v/>
      </c>
      <c r="N4877" s="32" t="s">
        <v/>
      </c>
      <!--$VAR_NUOVA_CELLA_PREZZI$-->
    </row>
    <row r="4878" spans="1:16" ht="10.5" customHeight="1" thickTop="1" thickBot="1">
      <c r="B4878" s="32" t="s">
        <v/>
      </c>
      <c r="C4878" s="23" t="s">
        <v/>
      </c>
      <c r="D4878" s="23" t="s">
        <v>27124</v>
      </c>
      <c r="E4878" s="32">
        <v>2.00</v>
      </c>
      <c r="F4878" s="33">
        <v/>
      </c>
      <c r="G4878" s="34">
        <v/>
      </c>
      <c r="H4878" s="35">
        <v/>
      </c>
      <c r="I4878" s="36">
        <f>ROUND(PRODUCT(E4878:H4878),2)</f>
        <v>2.00</v>
      </c>
      <c r="J4878" s="32">
        <v/>
      </c>
      <c r="K4878" s="32">
        <f/>
        <v/>
      </c>
      <c r="L4878" s="32" t="s">
        <v/>
      </c>
      <c r="M4878" s="32" t="s">
        <v/>
      </c>
      <c r="N4878" s="32" t="s">
        <v/>
      </c>
      <!--$VAR_NUOVA_CELLA_PREZZI$-->
    </row>
    <row r="4879" spans="1:16" ht="10.5" customHeight="1" thickTop="1" thickBot="1">
      <c r="B4879" s="32" t="s">
        <v/>
      </c>
      <c r="C4879" s="23" t="s">
        <v/>
      </c>
      <c r="D4879" s="32" t="s">
        <v/>
      </c>
      <c r="E4879" s="32">
        <v/>
      </c>
      <c r="F4879" s="33">
        <v/>
      </c>
      <c r="G4879" s="34">
        <v/>
      </c>
      <c r="H4879" s="35">
        <v/>
      </c>
      <c r="I4879" s="36">
        <f/>
        <v/>
      </c>
      <c r="J4879" s="32">
        <v/>
      </c>
      <c r="K4879" s="32">
        <f/>
        <v/>
      </c>
      <c r="L4879" s="32" t="s">
        <v/>
      </c>
      <c r="M4879" s="32" t="s">
        <v/>
      </c>
      <c r="N4879" s="32" t="s">
        <v>27131</v>
      </c>
      <!--$VAR_NUOVA_CELLA_PREZZI$-->
    </row>
    <row r="4880" spans="1:16" ht="10.5" customHeight="1" thickTop="1" thickBot="1">
      <c r="B4880" s="32" t="s">
        <v/>
      </c>
      <c r="C4880" s="23" t="s">
        <v/>
      </c>
      <c r="D4880" s="32" t="s">
        <v>27132</v>
      </c>
      <c r="E4880" s="32">
        <v/>
      </c>
      <c r="F4880" s="33">
        <v/>
      </c>
      <c r="G4880" s="34">
        <v/>
      </c>
      <c r="H4880" s="35">
        <v/>
      </c>
      <c r="I4880" s="36">
        <f>ROUND(SUM(I4877:I4879),2)</f>
        <v>2.00</v>
      </c>
      <c r="J4880" s="32">
        <v>116.49</v>
      </c>
      <c r="K4880" s="32">
        <f>ROUND(PRODUCT(I4880:J4880),2)</f>
        <v>232.98</v>
      </c>
      <c r="L4880" s="32" t="s">
        <v/>
      </c>
      <c r="M4880" s="32" t="s">
        <v/>
      </c>
      <c r="N4880" s="32" t="s">
        <v/>
      </c>
      <!--$VAR_NUOVA_CELLA_PREZZI$-->
    </row>
    <row r="4881" spans="1:16" ht="10.5" customHeight="1" thickTop="1" thickBot="1">
      <c r="B4881" s="32" t="s">
        <v/>
      </c>
      <c r="C4881" s="23" t="s">
        <v/>
      </c>
      <c r="D4881" s="32" t="s">
        <v>27138</v>
      </c>
      <c r="E4881" s="32">
        <v/>
      </c>
      <c r="F4881" s="33">
        <v/>
      </c>
      <c r="G4881" s="34">
        <v/>
      </c>
      <c r="H4881" s="35">
        <v/>
      </c>
      <c r="I4881" s="36">
        <f/>
        <v/>
      </c>
      <c r="J4881" s="32">
        <v/>
      </c>
      <c r="K4881" s="32">
        <f/>
        <v/>
      </c>
      <c r="L4881" s="32" t="s">
        <v/>
      </c>
      <c r="M4881" s="32" t="s">
        <v/>
      </c>
      <c r="N4881" s="32" t="s">
        <v/>
      </c>
      <!--$VAR_NUOVA_CELLA_PREZZI$-->
    </row>
    <row r="4882" spans="1:16" ht="68.5" customHeight="1" thickTop="1" thickBot="1">
      <c r="B4882" s="32" t="s">
        <v>27139</v>
      </c>
      <c r="C4882" s="23" t="s">
        <v>27140</v>
      </c>
      <c r="D4882" s="62" t="s">
        <v>27141</v>
      </c>
      <c r="E4882" s="32">
        <v/>
      </c>
      <c r="F4882" s="33">
        <v/>
      </c>
      <c r="G4882" s="34">
        <v/>
      </c>
      <c r="H4882" s="35">
        <v/>
      </c>
      <c r="I4882" s="36">
        <f/>
        <v/>
      </c>
      <c r="J4882" s="32">
        <v/>
      </c>
      <c r="K4882" s="32">
        <f/>
        <v/>
      </c>
      <c r="L4882" s="32" t="s">
        <v/>
      </c>
      <c r="M4882" s="32" t="s">
        <v/>
      </c>
      <c r="N4882" s="32" t="s">
        <v/>
      </c>
      <!--$VAR_NUOVA_CELLA_PREZZI$-->
    </row>
    <row r="4883" spans="1:16" ht="10.5" customHeight="1" thickTop="1" thickBot="1">
      <c r="B4883" s="32" t="s">
        <v/>
      </c>
      <c r="C4883" s="23" t="s">
        <v/>
      </c>
      <c r="D4883" s="23" t="s">
        <v>27142</v>
      </c>
      <c r="E4883" s="32">
        <v/>
      </c>
      <c r="F4883" s="33">
        <v/>
      </c>
      <c r="G4883" s="34">
        <v/>
      </c>
      <c r="H4883" s="35">
        <v/>
      </c>
      <c r="I4883" s="36">
        <f/>
        <v/>
      </c>
      <c r="J4883" s="32">
        <v/>
      </c>
      <c r="K4883" s="32">
        <f/>
        <v/>
      </c>
      <c r="L4883" s="32" t="s">
        <v/>
      </c>
      <c r="M4883" s="32" t="s">
        <v/>
      </c>
      <c r="N4883" s="32" t="s">
        <v/>
      </c>
      <!--$VAR_NUOVA_CELLA_PREZZI$-->
    </row>
    <row r="4884" spans="1:16" ht="10.5" customHeight="1" thickTop="1" thickBot="1">
      <c r="B4884" s="32" t="s">
        <v/>
      </c>
      <c r="C4884" s="23" t="s">
        <v/>
      </c>
      <c r="D4884" s="23" t="s">
        <v>27143</v>
      </c>
      <c r="E4884" s="32">
        <v>28.00</v>
      </c>
      <c r="F4884" s="33">
        <v/>
      </c>
      <c r="G4884" s="34">
        <v/>
      </c>
      <c r="H4884" s="35">
        <v/>
      </c>
      <c r="I4884" s="36">
        <f>ROUND(PRODUCT(E4884:H4884),2)</f>
        <v>28.00</v>
      </c>
      <c r="J4884" s="32">
        <v/>
      </c>
      <c r="K4884" s="32">
        <f/>
        <v/>
      </c>
      <c r="L4884" s="32" t="s">
        <v/>
      </c>
      <c r="M4884" s="32" t="s">
        <v/>
      </c>
      <c r="N4884" s="32" t="s">
        <v/>
      </c>
      <!--$VAR_NUOVA_CELLA_PREZZI$-->
    </row>
    <row r="4885" spans="1:16" ht="10.5" customHeight="1" thickTop="1" thickBot="1">
      <c r="B4885" s="32" t="s">
        <v/>
      </c>
      <c r="C4885" s="23" t="s">
        <v/>
      </c>
      <c r="D4885" s="23" t="s">
        <v>27150</v>
      </c>
      <c r="E4885" s="32">
        <v>6.00</v>
      </c>
      <c r="F4885" s="33">
        <v/>
      </c>
      <c r="G4885" s="34">
        <v/>
      </c>
      <c r="H4885" s="35">
        <v/>
      </c>
      <c r="I4885" s="36">
        <f>ROUND(PRODUCT(E4885:H4885),2)</f>
        <v>6.00</v>
      </c>
      <c r="J4885" s="32">
        <v/>
      </c>
      <c r="K4885" s="32">
        <f/>
        <v/>
      </c>
      <c r="L4885" s="32" t="s">
        <v/>
      </c>
      <c r="M4885" s="32" t="s">
        <v/>
      </c>
      <c r="N4885" s="32" t="s">
        <v/>
      </c>
      <!--$VAR_NUOVA_CELLA_PREZZI$-->
    </row>
    <row r="4886" spans="1:16" ht="10.5" customHeight="1" thickTop="1" thickBot="1">
      <c r="B4886" s="32" t="s">
        <v/>
      </c>
      <c r="C4886" s="23" t="s">
        <v/>
      </c>
      <c r="D4886" s="32" t="s">
        <v/>
      </c>
      <c r="E4886" s="32">
        <v/>
      </c>
      <c r="F4886" s="33">
        <v/>
      </c>
      <c r="G4886" s="34">
        <v/>
      </c>
      <c r="H4886" s="35">
        <v/>
      </c>
      <c r="I4886" s="36">
        <f/>
        <v/>
      </c>
      <c r="J4886" s="32">
        <v/>
      </c>
      <c r="K4886" s="32">
        <f/>
        <v/>
      </c>
      <c r="L4886" s="32" t="s">
        <v/>
      </c>
      <c r="M4886" s="32" t="s">
        <v/>
      </c>
      <c r="N4886" s="32" t="s">
        <v>27157</v>
      </c>
      <!--$VAR_NUOVA_CELLA_PREZZI$-->
    </row>
    <row r="4887" spans="1:16" ht="10.5" customHeight="1" thickTop="1" thickBot="1">
      <c r="B4887" s="32" t="s">
        <v/>
      </c>
      <c r="C4887" s="23" t="s">
        <v/>
      </c>
      <c r="D4887" s="32" t="s">
        <v>27158</v>
      </c>
      <c r="E4887" s="32">
        <v/>
      </c>
      <c r="F4887" s="33">
        <v/>
      </c>
      <c r="G4887" s="34">
        <v/>
      </c>
      <c r="H4887" s="35">
        <v/>
      </c>
      <c r="I4887" s="36">
        <f>ROUND(SUM(I4883:I4886),2)</f>
        <v>34.00</v>
      </c>
      <c r="J4887" s="32">
        <v>70.57</v>
      </c>
      <c r="K4887" s="32">
        <f>ROUND(PRODUCT(I4887:J4887),2)</f>
        <v>2399.38</v>
      </c>
      <c r="L4887" s="32" t="s">
        <v/>
      </c>
      <c r="M4887" s="32" t="s">
        <v/>
      </c>
      <c r="N4887" s="32" t="s">
        <v/>
      </c>
      <!--$VAR_NUOVA_CELLA_PREZZI$-->
    </row>
    <row r="4888" spans="1:16" ht="10.5" customHeight="1" thickTop="1" thickBot="1">
      <c r="B4888" s="32" t="s">
        <v/>
      </c>
      <c r="C4888" s="23" t="s">
        <v/>
      </c>
      <c r="D4888" s="32" t="s">
        <v>27164</v>
      </c>
      <c r="E4888" s="32">
        <v/>
      </c>
      <c r="F4888" s="33">
        <v/>
      </c>
      <c r="G4888" s="34">
        <v/>
      </c>
      <c r="H4888" s="35">
        <v/>
      </c>
      <c r="I4888" s="36">
        <f/>
        <v/>
      </c>
      <c r="J4888" s="32">
        <v/>
      </c>
      <c r="K4888" s="32">
        <f/>
        <v/>
      </c>
      <c r="L4888" s="32" t="s">
        <v/>
      </c>
      <c r="M4888" s="32" t="s">
        <v/>
      </c>
      <c r="N4888" s="32" t="s">
        <v/>
      </c>
      <!--$VAR_NUOVA_CELLA_PREZZI$-->
    </row>
    <row r="4889" spans="1:16" ht="125.833333333333" customHeight="1" thickTop="1" thickBot="1">
      <c r="B4889" s="32" t="s">
        <v>27165</v>
      </c>
      <c r="C4889" s="23" t="s">
        <v>27166</v>
      </c>
      <c r="D4889" s="62" t="s">
        <v>27167</v>
      </c>
      <c r="E4889" s="32">
        <v/>
      </c>
      <c r="F4889" s="33">
        <v/>
      </c>
      <c r="G4889" s="34">
        <v/>
      </c>
      <c r="H4889" s="35">
        <v/>
      </c>
      <c r="I4889" s="36">
        <f/>
        <v/>
      </c>
      <c r="J4889" s="32">
        <v/>
      </c>
      <c r="K4889" s="32">
        <f/>
        <v/>
      </c>
      <c r="L4889" s="32" t="s">
        <v/>
      </c>
      <c r="M4889" s="32" t="s">
        <v/>
      </c>
      <c r="N4889" s="32" t="s">
        <v/>
      </c>
      <!--$VAR_NUOVA_CELLA_PREZZI$-->
    </row>
    <row r="4890" spans="1:16" ht="10.5" customHeight="1" thickTop="1" thickBot="1">
      <c r="B4890" s="32" t="s">
        <v/>
      </c>
      <c r="C4890" s="23" t="s">
        <v/>
      </c>
      <c r="D4890" s="23" t="s">
        <v>27168</v>
      </c>
      <c r="E4890" s="32">
        <v/>
      </c>
      <c r="F4890" s="33">
        <v/>
      </c>
      <c r="G4890" s="34">
        <v/>
      </c>
      <c r="H4890" s="35">
        <v/>
      </c>
      <c r="I4890" s="36">
        <f/>
        <v/>
      </c>
      <c r="J4890" s="32">
        <v/>
      </c>
      <c r="K4890" s="32">
        <f/>
        <v/>
      </c>
      <c r="L4890" s="32" t="s">
        <v/>
      </c>
      <c r="M4890" s="32" t="s">
        <v/>
      </c>
      <c r="N4890" s="32" t="s">
        <v/>
      </c>
      <!--$VAR_NUOVA_CELLA_PREZZI$-->
    </row>
    <row r="4891" spans="1:16" ht="10.5" customHeight="1" thickTop="1" thickBot="1">
      <c r="B4891" s="32" t="s">
        <v/>
      </c>
      <c r="C4891" s="23" t="s">
        <v/>
      </c>
      <c r="D4891" s="23" t="s">
        <v>27169</v>
      </c>
      <c r="E4891" s="32">
        <v>63.00</v>
      </c>
      <c r="F4891" s="33">
        <v/>
      </c>
      <c r="G4891" s="34">
        <v/>
      </c>
      <c r="H4891" s="35">
        <v/>
      </c>
      <c r="I4891" s="36">
        <f>ROUND(PRODUCT(E4891:H4891),2)</f>
        <v>63.00</v>
      </c>
      <c r="J4891" s="32">
        <v/>
      </c>
      <c r="K4891" s="32">
        <f/>
        <v/>
      </c>
      <c r="L4891" s="32" t="s">
        <v/>
      </c>
      <c r="M4891" s="32" t="s">
        <v/>
      </c>
      <c r="N4891" s="32" t="s">
        <v/>
      </c>
      <!--$VAR_NUOVA_CELLA_PREZZI$-->
    </row>
    <row r="4892" spans="1:16" ht="10.5" customHeight="1" thickTop="1" thickBot="1">
      <c r="B4892" s="32" t="s">
        <v/>
      </c>
      <c r="C4892" s="23" t="s">
        <v/>
      </c>
      <c r="D4892" s="23" t="s">
        <v>27176</v>
      </c>
      <c r="E4892" s="32">
        <v>6.00</v>
      </c>
      <c r="F4892" s="33">
        <v/>
      </c>
      <c r="G4892" s="34">
        <v/>
      </c>
      <c r="H4892" s="35">
        <v/>
      </c>
      <c r="I4892" s="36">
        <f>ROUND(PRODUCT(E4892:H4892),2)</f>
        <v>6.00</v>
      </c>
      <c r="J4892" s="32">
        <v/>
      </c>
      <c r="K4892" s="32">
        <f/>
        <v/>
      </c>
      <c r="L4892" s="32" t="s">
        <v/>
      </c>
      <c r="M4892" s="32" t="s">
        <v/>
      </c>
      <c r="N4892" s="32" t="s">
        <v/>
      </c>
      <!--$VAR_NUOVA_CELLA_PREZZI$-->
    </row>
    <row r="4893" spans="1:16" ht="10.5" customHeight="1" thickTop="1" thickBot="1">
      <c r="B4893" s="32" t="s">
        <v/>
      </c>
      <c r="C4893" s="23" t="s">
        <v/>
      </c>
      <c r="D4893" s="23" t="s">
        <v>27183</v>
      </c>
      <c r="E4893" s="32">
        <v>12.00</v>
      </c>
      <c r="F4893" s="33">
        <v/>
      </c>
      <c r="G4893" s="34">
        <v/>
      </c>
      <c r="H4893" s="35">
        <v/>
      </c>
      <c r="I4893" s="36">
        <f>ROUND(PRODUCT(E4893:H4893),2)</f>
        <v>12.00</v>
      </c>
      <c r="J4893" s="32">
        <v/>
      </c>
      <c r="K4893" s="32">
        <f/>
        <v/>
      </c>
      <c r="L4893" s="32" t="s">
        <v/>
      </c>
      <c r="M4893" s="32" t="s">
        <v/>
      </c>
      <c r="N4893" s="32" t="s">
        <v/>
      </c>
      <!--$VAR_NUOVA_CELLA_PREZZI$-->
    </row>
    <row r="4894" spans="1:16" ht="10.5" customHeight="1" thickTop="1" thickBot="1">
      <c r="B4894" s="32" t="s">
        <v/>
      </c>
      <c r="C4894" s="23" t="s">
        <v/>
      </c>
      <c r="D4894" s="32" t="s">
        <v/>
      </c>
      <c r="E4894" s="32">
        <v/>
      </c>
      <c r="F4894" s="33">
        <v/>
      </c>
      <c r="G4894" s="34">
        <v/>
      </c>
      <c r="H4894" s="35">
        <v/>
      </c>
      <c r="I4894" s="36">
        <f/>
        <v/>
      </c>
      <c r="J4894" s="32">
        <v/>
      </c>
      <c r="K4894" s="32">
        <f/>
        <v/>
      </c>
      <c r="L4894" s="32" t="s">
        <v/>
      </c>
      <c r="M4894" s="32" t="s">
        <v/>
      </c>
      <c r="N4894" s="32" t="s">
        <v>27190</v>
      </c>
      <!--$VAR_NUOVA_CELLA_PREZZI$-->
    </row>
    <row r="4895" spans="1:16" ht="10.5" customHeight="1" thickTop="1" thickBot="1">
      <c r="B4895" s="32" t="s">
        <v/>
      </c>
      <c r="C4895" s="23" t="s">
        <v/>
      </c>
      <c r="D4895" s="32" t="s">
        <v>27191</v>
      </c>
      <c r="E4895" s="32">
        <v/>
      </c>
      <c r="F4895" s="33">
        <v/>
      </c>
      <c r="G4895" s="34">
        <v/>
      </c>
      <c r="H4895" s="35">
        <v/>
      </c>
      <c r="I4895" s="36">
        <f>ROUND(SUM(I4890:I4894),2)</f>
        <v>81.00</v>
      </c>
      <c r="J4895" s="32">
        <v>57.88</v>
      </c>
      <c r="K4895" s="32">
        <f>ROUND(PRODUCT(I4895:J4895),2)</f>
        <v>4688.28</v>
      </c>
      <c r="L4895" s="32" t="s">
        <v/>
      </c>
      <c r="M4895" s="32" t="s">
        <v/>
      </c>
      <c r="N4895" s="32" t="s">
        <v/>
      </c>
      <!--$VAR_NUOVA_CELLA_PREZZI$-->
    </row>
    <row r="4896" spans="1:16" ht="10.5" customHeight="1" thickTop="1" thickBot="1">
      <c r="B4896" s="32" t="s">
        <v/>
      </c>
      <c r="C4896" s="23" t="s">
        <v/>
      </c>
      <c r="D4896" s="32" t="s">
        <v>27197</v>
      </c>
      <c r="E4896" s="32">
        <v/>
      </c>
      <c r="F4896" s="33">
        <v/>
      </c>
      <c r="G4896" s="34">
        <v/>
      </c>
      <c r="H4896" s="35">
        <v/>
      </c>
      <c r="I4896" s="36">
        <f/>
        <v/>
      </c>
      <c r="J4896" s="32">
        <v/>
      </c>
      <c r="K4896" s="32">
        <f/>
        <v/>
      </c>
      <c r="L4896" s="32" t="s">
        <v/>
      </c>
      <c r="M4896" s="32" t="s">
        <v/>
      </c>
      <c r="N4896" s="32" t="s">
        <v/>
      </c>
      <!--$VAR_NUOVA_CELLA_PREZZI$-->
    </row>
    <row r="4897" spans="1:16" ht="112.833333333333" customHeight="1" thickTop="1" thickBot="1">
      <c r="B4897" s="32" t="s">
        <v>27198</v>
      </c>
      <c r="C4897" s="23" t="s">
        <v>27199</v>
      </c>
      <c r="D4897" s="62" t="s">
        <v>27200</v>
      </c>
      <c r="E4897" s="32">
        <v/>
      </c>
      <c r="F4897" s="33">
        <v/>
      </c>
      <c r="G4897" s="34">
        <v/>
      </c>
      <c r="H4897" s="35">
        <v/>
      </c>
      <c r="I4897" s="36">
        <f/>
        <v/>
      </c>
      <c r="J4897" s="32">
        <v/>
      </c>
      <c r="K4897" s="32">
        <f/>
        <v/>
      </c>
      <c r="L4897" s="32" t="s">
        <v/>
      </c>
      <c r="M4897" s="32" t="s">
        <v/>
      </c>
      <c r="N4897" s="32" t="s">
        <v/>
      </c>
      <!--$VAR_NUOVA_CELLA_PREZZI$-->
    </row>
    <row r="4898" spans="1:16" ht="10.5" customHeight="1" thickTop="1" thickBot="1">
      <c r="B4898" s="32" t="s">
        <v/>
      </c>
      <c r="C4898" s="23" t="s">
        <v/>
      </c>
      <c r="D4898" s="23" t="s">
        <v>27201</v>
      </c>
      <c r="E4898" s="32">
        <v/>
      </c>
      <c r="F4898" s="33">
        <v/>
      </c>
      <c r="G4898" s="34">
        <v/>
      </c>
      <c r="H4898" s="35">
        <v/>
      </c>
      <c r="I4898" s="36">
        <f/>
        <v/>
      </c>
      <c r="J4898" s="32">
        <v/>
      </c>
      <c r="K4898" s="32">
        <f/>
        <v/>
      </c>
      <c r="L4898" s="32" t="s">
        <v/>
      </c>
      <c r="M4898" s="32" t="s">
        <v/>
      </c>
      <c r="N4898" s="32" t="s">
        <v/>
      </c>
      <!--$VAR_NUOVA_CELLA_PREZZI$-->
    </row>
    <row r="4899" spans="1:16" ht="10.5" customHeight="1" thickTop="1" thickBot="1">
      <c r="B4899" s="32" t="s">
        <v/>
      </c>
      <c r="C4899" s="23" t="s">
        <v/>
      </c>
      <c r="D4899" s="23" t="s">
        <v>27202</v>
      </c>
      <c r="E4899" s="32">
        <v>11.00</v>
      </c>
      <c r="F4899" s="33">
        <v/>
      </c>
      <c r="G4899" s="34">
        <v/>
      </c>
      <c r="H4899" s="35">
        <v/>
      </c>
      <c r="I4899" s="36">
        <f>ROUND(PRODUCT(E4899:H4899),2)</f>
        <v>11.00</v>
      </c>
      <c r="J4899" s="32">
        <v/>
      </c>
      <c r="K4899" s="32">
        <f/>
        <v/>
      </c>
      <c r="L4899" s="32" t="s">
        <v/>
      </c>
      <c r="M4899" s="32" t="s">
        <v/>
      </c>
      <c r="N4899" s="32" t="s">
        <v/>
      </c>
      <!--$VAR_NUOVA_CELLA_PREZZI$-->
    </row>
    <row r="4900" spans="1:16" ht="10.5" customHeight="1" thickTop="1" thickBot="1">
      <c r="B4900" s="32" t="s">
        <v/>
      </c>
      <c r="C4900" s="23" t="s">
        <v/>
      </c>
      <c r="D4900" s="23" t="s">
        <v>27209</v>
      </c>
      <c r="E4900" s="32">
        <v>2.00</v>
      </c>
      <c r="F4900" s="33">
        <v/>
      </c>
      <c r="G4900" s="34">
        <v/>
      </c>
      <c r="H4900" s="35">
        <v/>
      </c>
      <c r="I4900" s="36">
        <f>ROUND(PRODUCT(E4900:H4900),2)</f>
        <v>2.00</v>
      </c>
      <c r="J4900" s="32">
        <v/>
      </c>
      <c r="K4900" s="32">
        <f/>
        <v/>
      </c>
      <c r="L4900" s="32" t="s">
        <v/>
      </c>
      <c r="M4900" s="32" t="s">
        <v/>
      </c>
      <c r="N4900" s="32" t="s">
        <v/>
      </c>
      <!--$VAR_NUOVA_CELLA_PREZZI$-->
    </row>
    <row r="4901" spans="1:16" ht="10.5" customHeight="1" thickTop="1" thickBot="1">
      <c r="B4901" s="32" t="s">
        <v/>
      </c>
      <c r="C4901" s="23" t="s">
        <v/>
      </c>
      <c r="D4901" s="32" t="s">
        <v/>
      </c>
      <c r="E4901" s="32">
        <v/>
      </c>
      <c r="F4901" s="33">
        <v/>
      </c>
      <c r="G4901" s="34">
        <v/>
      </c>
      <c r="H4901" s="35">
        <v/>
      </c>
      <c r="I4901" s="36">
        <f/>
        <v/>
      </c>
      <c r="J4901" s="32">
        <v/>
      </c>
      <c r="K4901" s="32">
        <f/>
        <v/>
      </c>
      <c r="L4901" s="32" t="s">
        <v/>
      </c>
      <c r="M4901" s="32" t="s">
        <v/>
      </c>
      <c r="N4901" s="32" t="s">
        <v>27216</v>
      </c>
      <!--$VAR_NUOVA_CELLA_PREZZI$-->
    </row>
    <row r="4902" spans="1:16" ht="10.5" customHeight="1" thickTop="1" thickBot="1">
      <c r="B4902" s="32" t="s">
        <v/>
      </c>
      <c r="C4902" s="23" t="s">
        <v/>
      </c>
      <c r="D4902" s="32" t="s">
        <v>27217</v>
      </c>
      <c r="E4902" s="32">
        <v/>
      </c>
      <c r="F4902" s="33">
        <v/>
      </c>
      <c r="G4902" s="34">
        <v/>
      </c>
      <c r="H4902" s="35">
        <v/>
      </c>
      <c r="I4902" s="36">
        <f>ROUND(SUM(I4898:I4901),2)</f>
        <v>13.00</v>
      </c>
      <c r="J4902" s="32">
        <v>76.47</v>
      </c>
      <c r="K4902" s="32">
        <f>ROUND(PRODUCT(I4902:J4902),2)</f>
        <v>994.11</v>
      </c>
      <c r="L4902" s="32" t="s">
        <v/>
      </c>
      <c r="M4902" s="32" t="s">
        <v/>
      </c>
      <c r="N4902" s="32" t="s">
        <v/>
      </c>
      <!--$VAR_NUOVA_CELLA_PREZZI$-->
    </row>
    <row r="4903" spans="1:16" ht="10.5" customHeight="1" thickTop="1" thickBot="1">
      <c r="B4903" s="32" t="s">
        <v/>
      </c>
      <c r="C4903" s="23" t="s">
        <v/>
      </c>
      <c r="D4903" s="32" t="s">
        <v>27223</v>
      </c>
      <c r="E4903" s="32">
        <v/>
      </c>
      <c r="F4903" s="33">
        <v/>
      </c>
      <c r="G4903" s="34">
        <v/>
      </c>
      <c r="H4903" s="35">
        <v/>
      </c>
      <c r="I4903" s="36">
        <f/>
        <v/>
      </c>
      <c r="J4903" s="32">
        <v/>
      </c>
      <c r="K4903" s="32">
        <f/>
        <v/>
      </c>
      <c r="L4903" s="32" t="s">
        <v/>
      </c>
      <c r="M4903" s="32" t="s">
        <v/>
      </c>
      <c r="N4903" s="32" t="s">
        <v/>
      </c>
      <!--$VAR_NUOVA_CELLA_PREZZI$-->
    </row>
    <row r="4904" spans="1:16" ht="44.3333333333333" customHeight="1" thickTop="1" thickBot="1">
      <c r="B4904" s="32" t="s">
        <v>27224</v>
      </c>
      <c r="C4904" s="23" t="s">
        <v>27225</v>
      </c>
      <c r="D4904" s="62" t="s">
        <v>27226</v>
      </c>
      <c r="E4904" s="32">
        <v/>
      </c>
      <c r="F4904" s="33">
        <v/>
      </c>
      <c r="G4904" s="34">
        <v/>
      </c>
      <c r="H4904" s="35">
        <v/>
      </c>
      <c r="I4904" s="36">
        <f/>
        <v/>
      </c>
      <c r="J4904" s="32">
        <v/>
      </c>
      <c r="K4904" s="32">
        <f/>
        <v/>
      </c>
      <c r="L4904" s="32" t="s">
        <v/>
      </c>
      <c r="M4904" s="32" t="s">
        <v/>
      </c>
      <c r="N4904" s="32" t="s">
        <v/>
      </c>
      <!--$VAR_NUOVA_CELLA_PREZZI$-->
    </row>
    <row r="4905" spans="1:16" ht="10.5" customHeight="1" thickTop="1" thickBot="1">
      <c r="B4905" s="32" t="s">
        <v/>
      </c>
      <c r="C4905" s="23" t="s">
        <v/>
      </c>
      <c r="D4905" s="23" t="s">
        <v>27227</v>
      </c>
      <c r="E4905" s="32">
        <v/>
      </c>
      <c r="F4905" s="33">
        <v/>
      </c>
      <c r="G4905" s="34">
        <v/>
      </c>
      <c r="H4905" s="35">
        <v/>
      </c>
      <c r="I4905" s="36">
        <f/>
        <v/>
      </c>
      <c r="J4905" s="32">
        <v/>
      </c>
      <c r="K4905" s="32">
        <f/>
        <v/>
      </c>
      <c r="L4905" s="32" t="s">
        <v/>
      </c>
      <c r="M4905" s="32" t="s">
        <v/>
      </c>
      <c r="N4905" s="32" t="s">
        <v/>
      </c>
      <!--$VAR_NUOVA_CELLA_PREZZI$-->
    </row>
    <row r="4906" spans="1:16" ht="10.5" customHeight="1" thickTop="1" thickBot="1">
      <c r="B4906" s="32" t="s">
        <v/>
      </c>
      <c r="C4906" s="23" t="s">
        <v/>
      </c>
      <c r="D4906" s="23" t="s">
        <v>27228</v>
      </c>
      <c r="E4906" s="32">
        <v/>
      </c>
      <c r="F4906" s="33">
        <v/>
      </c>
      <c r="G4906" s="34">
        <v/>
      </c>
      <c r="H4906" s="35">
        <v/>
      </c>
      <c r="I4906" s="36">
        <f>ROUND(PRODUCT(E4906:H4906,81.00),2)</f>
        <v>81.00</v>
      </c>
      <c r="J4906" s="32">
        <v/>
      </c>
      <c r="K4906" s="32">
        <f/>
        <v/>
      </c>
      <c r="L4906" s="32" t="s">
        <v/>
      </c>
      <c r="M4906" s="32" t="s">
        <v/>
      </c>
      <c r="N4906" s="32" t="s">
        <v/>
      </c>
      <!--$VAR_NUOVA_CELLA_PREZZI$-->
    </row>
    <row r="4907" spans="1:16" ht="10.5" customHeight="1" thickTop="1" thickBot="1">
      <c r="B4907" s="32" t="s">
        <v/>
      </c>
      <c r="C4907" s="23" t="s">
        <v/>
      </c>
      <c r="D4907" s="23" t="s">
        <v>27235</v>
      </c>
      <c r="E4907" s="32">
        <v/>
      </c>
      <c r="F4907" s="33">
        <v/>
      </c>
      <c r="G4907" s="34">
        <v/>
      </c>
      <c r="H4907" s="35">
        <v/>
      </c>
      <c r="I4907" s="36">
        <f>ROUND(PRODUCT(E4907:H4907,13.00),2)</f>
        <v>13.00</v>
      </c>
      <c r="J4907" s="32">
        <v/>
      </c>
      <c r="K4907" s="32">
        <f/>
        <v/>
      </c>
      <c r="L4907" s="32" t="s">
        <v/>
      </c>
      <c r="M4907" s="32" t="s">
        <v/>
      </c>
      <c r="N4907" s="32" t="s">
        <v/>
      </c>
      <!--$VAR_NUOVA_CELLA_PREZZI$-->
    </row>
    <row r="4908" spans="1:16" ht="10.5" customHeight="1" thickTop="1" thickBot="1">
      <c r="B4908" s="32" t="s">
        <v/>
      </c>
      <c r="C4908" s="23" t="s">
        <v/>
      </c>
      <c r="D4908" s="32" t="s">
        <v/>
      </c>
      <c r="E4908" s="32">
        <v/>
      </c>
      <c r="F4908" s="33">
        <v/>
      </c>
      <c r="G4908" s="34">
        <v/>
      </c>
      <c r="H4908" s="35">
        <v/>
      </c>
      <c r="I4908" s="36">
        <f/>
        <v/>
      </c>
      <c r="J4908" s="32">
        <v/>
      </c>
      <c r="K4908" s="32">
        <f/>
        <v/>
      </c>
      <c r="L4908" s="32" t="s">
        <v/>
      </c>
      <c r="M4908" s="32" t="s">
        <v/>
      </c>
      <c r="N4908" s="32" t="s">
        <v>27242</v>
      </c>
      <!--$VAR_NUOVA_CELLA_PREZZI$-->
    </row>
    <row r="4909" spans="1:16" ht="10.5" customHeight="1" thickTop="1" thickBot="1">
      <c r="B4909" s="32" t="s">
        <v/>
      </c>
      <c r="C4909" s="23" t="s">
        <v/>
      </c>
      <c r="D4909" s="32" t="s">
        <v>27243</v>
      </c>
      <c r="E4909" s="32">
        <v/>
      </c>
      <c r="F4909" s="33">
        <v/>
      </c>
      <c r="G4909" s="34">
        <v/>
      </c>
      <c r="H4909" s="35">
        <v/>
      </c>
      <c r="I4909" s="36">
        <f>ROUND(SUM(I4905:I4908),2)</f>
        <v>94.00</v>
      </c>
      <c r="J4909" s="32">
        <v>51.78</v>
      </c>
      <c r="K4909" s="32">
        <f>ROUND(PRODUCT(I4909:J4909),2)</f>
        <v>4867.32</v>
      </c>
      <c r="L4909" s="32" t="s">
        <v/>
      </c>
      <c r="M4909" s="32" t="s">
        <v/>
      </c>
      <c r="N4909" s="32" t="s">
        <v/>
      </c>
      <!--$VAR_NUOVA_CELLA_PREZZI$-->
    </row>
    <row r="4910" spans="1:16" ht="10.5" customHeight="1" thickTop="1" thickBot="1">
      <c r="B4910" s="32" t="s">
        <v/>
      </c>
      <c r="C4910" s="23" t="s">
        <v/>
      </c>
      <c r="D4910" s="32" t="s">
        <v>27249</v>
      </c>
      <c r="E4910" s="32">
        <v/>
      </c>
      <c r="F4910" s="33">
        <v/>
      </c>
      <c r="G4910" s="34">
        <v/>
      </c>
      <c r="H4910" s="35">
        <v/>
      </c>
      <c r="I4910" s="36">
        <f/>
        <v/>
      </c>
      <c r="J4910" s="32">
        <v/>
      </c>
      <c r="K4910" s="32">
        <f/>
        <v/>
      </c>
      <c r="L4910" s="32" t="s">
        <v/>
      </c>
      <c r="M4910" s="32" t="s">
        <v/>
      </c>
      <c r="N4910" s="32" t="s">
        <v/>
      </c>
      <!--$VAR_NUOVA_CELLA_PREZZI$-->
    </row>
    <row r="4911" spans="1:16" ht="12" customHeight="1" thickTop="1" thickBot="1">
      <c r="B4911" s="32" t="s">
        <v>27250</v>
      </c>
      <c r="C4911" s="23" t="s">
        <v>27251</v>
      </c>
      <c r="D4911" s="62" t="s">
        <v>27252</v>
      </c>
      <c r="E4911" s="32">
        <v/>
      </c>
      <c r="F4911" s="33">
        <v/>
      </c>
      <c r="G4911" s="34">
        <v/>
      </c>
      <c r="H4911" s="35">
        <v/>
      </c>
      <c r="I4911" s="36">
        <f/>
        <v/>
      </c>
      <c r="J4911" s="32">
        <v/>
      </c>
      <c r="K4911" s="32">
        <f/>
        <v/>
      </c>
      <c r="L4911" s="32" t="s">
        <v/>
      </c>
      <c r="M4911" s="32" t="s">
        <v/>
      </c>
      <c r="N4911" s="32" t="s">
        <v/>
      </c>
      <!--$VAR_NUOVA_CELLA_PREZZI$-->
    </row>
    <row r="4912" spans="1:16" ht="10.5" customHeight="1" thickTop="1" thickBot="1">
      <c r="B4912" s="32" t="s">
        <v/>
      </c>
      <c r="C4912" s="23" t="s">
        <v/>
      </c>
      <c r="D4912" s="23" t="s">
        <v>27253</v>
      </c>
      <c r="E4912" s="32">
        <v/>
      </c>
      <c r="F4912" s="33">
        <v/>
      </c>
      <c r="G4912" s="34">
        <v/>
      </c>
      <c r="H4912" s="35">
        <v/>
      </c>
      <c r="I4912" s="36">
        <f/>
        <v/>
      </c>
      <c r="J4912" s="32">
        <v/>
      </c>
      <c r="K4912" s="32">
        <f/>
        <v/>
      </c>
      <c r="L4912" s="32" t="s">
        <v/>
      </c>
      <c r="M4912" s="32" t="s">
        <v/>
      </c>
      <c r="N4912" s="32" t="s">
        <v/>
      </c>
      <!--$VAR_NUOVA_CELLA_PREZZI$-->
    </row>
    <row r="4913" spans="1:16" ht="10.5" customHeight="1" thickTop="1" thickBot="1">
      <c r="B4913" s="32" t="s">
        <v/>
      </c>
      <c r="C4913" s="23" t="s">
        <v/>
      </c>
      <c r="D4913" s="23" t="s">
        <v>27254</v>
      </c>
      <c r="E4913" s="32">
        <v>9.00</v>
      </c>
      <c r="F4913" s="33">
        <v/>
      </c>
      <c r="G4913" s="34">
        <v/>
      </c>
      <c r="H4913" s="35">
        <v/>
      </c>
      <c r="I4913" s="36">
        <f>ROUND(PRODUCT(E4913:H4913),2)</f>
        <v>9.00</v>
      </c>
      <c r="J4913" s="32">
        <v/>
      </c>
      <c r="K4913" s="32">
        <f/>
        <v/>
      </c>
      <c r="L4913" s="32" t="s">
        <v/>
      </c>
      <c r="M4913" s="32" t="s">
        <v/>
      </c>
      <c r="N4913" s="32" t="s">
        <v/>
      </c>
      <!--$VAR_NUOVA_CELLA_PREZZI$-->
    </row>
    <row r="4914" spans="1:16" ht="10.5" customHeight="1" thickTop="1" thickBot="1">
      <c r="B4914" s="32" t="s">
        <v/>
      </c>
      <c r="C4914" s="23" t="s">
        <v/>
      </c>
      <c r="D4914" s="32" t="s">
        <v/>
      </c>
      <c r="E4914" s="32">
        <v/>
      </c>
      <c r="F4914" s="33">
        <v/>
      </c>
      <c r="G4914" s="34">
        <v/>
      </c>
      <c r="H4914" s="35">
        <v/>
      </c>
      <c r="I4914" s="36">
        <f/>
        <v/>
      </c>
      <c r="J4914" s="32">
        <v/>
      </c>
      <c r="K4914" s="32">
        <f/>
        <v/>
      </c>
      <c r="L4914" s="32" t="s">
        <v/>
      </c>
      <c r="M4914" s="32" t="s">
        <v/>
      </c>
      <c r="N4914" s="32" t="s">
        <v>27261</v>
      </c>
      <!--$VAR_NUOVA_CELLA_PREZZI$-->
    </row>
    <row r="4915" spans="1:16" ht="10.5" customHeight="1" thickTop="1" thickBot="1">
      <c r="B4915" s="32" t="s">
        <v/>
      </c>
      <c r="C4915" s="23" t="s">
        <v/>
      </c>
      <c r="D4915" s="32" t="s">
        <v>27262</v>
      </c>
      <c r="E4915" s="32">
        <v/>
      </c>
      <c r="F4915" s="33">
        <v/>
      </c>
      <c r="G4915" s="34">
        <v/>
      </c>
      <c r="H4915" s="35">
        <v/>
      </c>
      <c r="I4915" s="36">
        <f>ROUND(SUM(I4912:I4914),2)</f>
        <v>9.00</v>
      </c>
      <c r="J4915" s="32">
        <v>105.61</v>
      </c>
      <c r="K4915" s="32">
        <f>ROUND(PRODUCT(I4915:J4915),2)</f>
        <v>950.49</v>
      </c>
      <c r="L4915" s="32" t="s">
        <v/>
      </c>
      <c r="M4915" s="32" t="s">
        <v/>
      </c>
      <c r="N4915" s="32" t="s">
        <v/>
      </c>
      <!--$VAR_NUOVA_CELLA_PREZZI$-->
    </row>
    <row r="4916" spans="1:16" ht="10.5" customHeight="1" thickTop="1" thickBot="1">
      <c r="B4916" s="32" t="s">
        <v/>
      </c>
      <c r="C4916" s="23" t="s">
        <v/>
      </c>
      <c r="D4916" s="32" t="s">
        <v>27268</v>
      </c>
      <c r="E4916" s="32">
        <v/>
      </c>
      <c r="F4916" s="33">
        <v/>
      </c>
      <c r="G4916" s="34">
        <v/>
      </c>
      <c r="H4916" s="35">
        <v/>
      </c>
      <c r="I4916" s="36">
        <f/>
        <v/>
      </c>
      <c r="J4916" s="32">
        <v/>
      </c>
      <c r="K4916" s="32">
        <f/>
        <v/>
      </c>
      <c r="L4916" s="32" t="s">
        <v/>
      </c>
      <c r="M4916" s="32" t="s">
        <v/>
      </c>
      <c r="N4916" s="32" t="s">
        <v/>
      </c>
      <!--$VAR_NUOVA_CELLA_PREZZI$-->
    </row>
    <row r="4917" spans="1:16" ht="71.6666666666667" customHeight="1" thickTop="1" thickBot="1">
      <c r="B4917" s="32" t="s">
        <v>27269</v>
      </c>
      <c r="C4917" s="23" t="s">
        <v>27270</v>
      </c>
      <c r="D4917" s="62" t="s">
        <v>27271</v>
      </c>
      <c r="E4917" s="32">
        <v/>
      </c>
      <c r="F4917" s="33">
        <v/>
      </c>
      <c r="G4917" s="34">
        <v/>
      </c>
      <c r="H4917" s="35">
        <v/>
      </c>
      <c r="I4917" s="36">
        <f/>
        <v/>
      </c>
      <c r="J4917" s="32">
        <v/>
      </c>
      <c r="K4917" s="32">
        <f/>
        <v/>
      </c>
      <c r="L4917" s="32" t="s">
        <v/>
      </c>
      <c r="M4917" s="32" t="s">
        <v/>
      </c>
      <c r="N4917" s="32" t="s">
        <v/>
      </c>
      <!--$VAR_NUOVA_CELLA_PREZZI$-->
    </row>
    <row r="4918" spans="1:16" ht="10.5" customHeight="1" thickTop="1" thickBot="1">
      <c r="B4918" s="32" t="s">
        <v/>
      </c>
      <c r="C4918" s="23" t="s">
        <v/>
      </c>
      <c r="D4918" s="23" t="s">
        <v>27272</v>
      </c>
      <c r="E4918" s="32">
        <v/>
      </c>
      <c r="F4918" s="33">
        <v/>
      </c>
      <c r="G4918" s="34">
        <v/>
      </c>
      <c r="H4918" s="35">
        <v/>
      </c>
      <c r="I4918" s="36">
        <f/>
        <v/>
      </c>
      <c r="J4918" s="32">
        <v/>
      </c>
      <c r="K4918" s="32">
        <f/>
        <v/>
      </c>
      <c r="L4918" s="32" t="s">
        <v/>
      </c>
      <c r="M4918" s="32" t="s">
        <v/>
      </c>
      <c r="N4918" s="32" t="s">
        <v/>
      </c>
      <!--$VAR_NUOVA_CELLA_PREZZI$-->
    </row>
    <row r="4919" spans="1:16" ht="10.5" customHeight="1" thickTop="1" thickBot="1">
      <c r="B4919" s="32" t="s">
        <v/>
      </c>
      <c r="C4919" s="23" t="s">
        <v/>
      </c>
      <c r="D4919" s="23" t="s">
        <v>27273</v>
      </c>
      <c r="E4919" s="32">
        <v>1.00</v>
      </c>
      <c r="F4919" s="33">
        <v/>
      </c>
      <c r="G4919" s="34">
        <v/>
      </c>
      <c r="H4919" s="35">
        <v/>
      </c>
      <c r="I4919" s="36">
        <f>ROUND(PRODUCT(E4919:H4919),2)</f>
        <v>1.00</v>
      </c>
      <c r="J4919" s="32">
        <v/>
      </c>
      <c r="K4919" s="32">
        <f/>
        <v/>
      </c>
      <c r="L4919" s="32" t="s">
        <v/>
      </c>
      <c r="M4919" s="32" t="s">
        <v/>
      </c>
      <c r="N4919" s="32" t="s">
        <v/>
      </c>
      <!--$VAR_NUOVA_CELLA_PREZZI$-->
    </row>
    <row r="4920" spans="1:16" ht="10.5" customHeight="1" thickTop="1" thickBot="1">
      <c r="B4920" s="32" t="s">
        <v/>
      </c>
      <c r="C4920" s="23" t="s">
        <v/>
      </c>
      <c r="D4920" s="23" t="s">
        <v>27280</v>
      </c>
      <c r="E4920" s="32">
        <v>1.00</v>
      </c>
      <c r="F4920" s="33">
        <v/>
      </c>
      <c r="G4920" s="34">
        <v/>
      </c>
      <c r="H4920" s="35">
        <v/>
      </c>
      <c r="I4920" s="36">
        <f>ROUND(PRODUCT(E4920:H4920),2)</f>
        <v>1.00</v>
      </c>
      <c r="J4920" s="32">
        <v/>
      </c>
      <c r="K4920" s="32">
        <f/>
        <v/>
      </c>
      <c r="L4920" s="32" t="s">
        <v/>
      </c>
      <c r="M4920" s="32" t="s">
        <v/>
      </c>
      <c r="N4920" s="32" t="s">
        <v/>
      </c>
      <!--$VAR_NUOVA_CELLA_PREZZI$-->
    </row>
    <row r="4921" spans="1:16" ht="10.5" customHeight="1" thickTop="1" thickBot="1">
      <c r="B4921" s="32" t="s">
        <v/>
      </c>
      <c r="C4921" s="23" t="s">
        <v/>
      </c>
      <c r="D4921" s="32" t="s">
        <v/>
      </c>
      <c r="E4921" s="32">
        <v/>
      </c>
      <c r="F4921" s="33">
        <v/>
      </c>
      <c r="G4921" s="34">
        <v/>
      </c>
      <c r="H4921" s="35">
        <v/>
      </c>
      <c r="I4921" s="36">
        <f/>
        <v/>
      </c>
      <c r="J4921" s="32">
        <v/>
      </c>
      <c r="K4921" s="32">
        <f/>
        <v/>
      </c>
      <c r="L4921" s="32" t="s">
        <v/>
      </c>
      <c r="M4921" s="32" t="s">
        <v/>
      </c>
      <c r="N4921" s="32" t="s">
        <v>27287</v>
      </c>
      <!--$VAR_NUOVA_CELLA_PREZZI$-->
    </row>
    <row r="4922" spans="1:16" ht="10.5" customHeight="1" thickTop="1" thickBot="1">
      <c r="B4922" s="32" t="s">
        <v/>
      </c>
      <c r="C4922" s="23" t="s">
        <v/>
      </c>
      <c r="D4922" s="32" t="s">
        <v>27288</v>
      </c>
      <c r="E4922" s="32">
        <v/>
      </c>
      <c r="F4922" s="33">
        <v/>
      </c>
      <c r="G4922" s="34">
        <v/>
      </c>
      <c r="H4922" s="35">
        <v/>
      </c>
      <c r="I4922" s="36">
        <f>ROUND(SUM(I4918:I4921),2)</f>
        <v>2.00</v>
      </c>
      <c r="J4922" s="32">
        <v>148.95</v>
      </c>
      <c r="K4922" s="32">
        <f>ROUND(PRODUCT(I4922:J4922),2)</f>
        <v>297.90</v>
      </c>
      <c r="L4922" s="32" t="s">
        <v/>
      </c>
      <c r="M4922" s="32" t="s">
        <v/>
      </c>
      <c r="N4922" s="32" t="s">
        <v/>
      </c>
      <!--$VAR_NUOVA_CELLA_PREZZI$-->
    </row>
    <row r="4923" spans="1:16" ht="10.5" customHeight="1" thickTop="1" thickBot="1">
      <c r="B4923" s="32" t="s">
        <v/>
      </c>
      <c r="C4923" s="23" t="s">
        <v/>
      </c>
      <c r="D4923" s="32" t="s">
        <v>27294</v>
      </c>
      <c r="E4923" s="32">
        <v/>
      </c>
      <c r="F4923" s="33">
        <v/>
      </c>
      <c r="G4923" s="34">
        <v/>
      </c>
      <c r="H4923" s="35">
        <v/>
      </c>
      <c r="I4923" s="36">
        <f/>
        <v/>
      </c>
      <c r="J4923" s="32">
        <v/>
      </c>
      <c r="K4923" s="32">
        <f/>
        <v/>
      </c>
      <c r="L4923" s="32" t="s">
        <v/>
      </c>
      <c r="M4923" s="32" t="s">
        <v/>
      </c>
      <c r="N4923" s="32" t="s">
        <v/>
      </c>
      <!--$VAR_NUOVA_CELLA_PREZZI$-->
    </row>
    <row r="4924" spans="1:16" ht="119.5" customHeight="1" thickTop="1" thickBot="1">
      <c r="B4924" s="32" t="s">
        <v>27295</v>
      </c>
      <c r="C4924" s="23" t="s">
        <v>27296</v>
      </c>
      <c r="D4924" s="62" t="s">
        <v>27297</v>
      </c>
      <c r="E4924" s="32">
        <v/>
      </c>
      <c r="F4924" s="33">
        <v/>
      </c>
      <c r="G4924" s="34">
        <v/>
      </c>
      <c r="H4924" s="35">
        <v/>
      </c>
      <c r="I4924" s="36">
        <f/>
        <v/>
      </c>
      <c r="J4924" s="32">
        <v/>
      </c>
      <c r="K4924" s="32">
        <f/>
        <v/>
      </c>
      <c r="L4924" s="32" t="s">
        <v/>
      </c>
      <c r="M4924" s="32" t="s">
        <v/>
      </c>
      <c r="N4924" s="32" t="s">
        <v/>
      </c>
      <!--$VAR_NUOVA_CELLA_PREZZI$-->
    </row>
    <row r="4925" spans="1:16" ht="10.5" customHeight="1" thickTop="1" thickBot="1">
      <c r="B4925" s="32" t="s">
        <v/>
      </c>
      <c r="C4925" s="23" t="s">
        <v/>
      </c>
      <c r="D4925" s="23" t="s">
        <v>27298</v>
      </c>
      <c r="E4925" s="32">
        <v/>
      </c>
      <c r="F4925" s="33">
        <v/>
      </c>
      <c r="G4925" s="34">
        <v/>
      </c>
      <c r="H4925" s="35">
        <v/>
      </c>
      <c r="I4925" s="36">
        <f/>
        <v/>
      </c>
      <c r="J4925" s="32">
        <v/>
      </c>
      <c r="K4925" s="32">
        <f/>
        <v/>
      </c>
      <c r="L4925" s="32" t="s">
        <v/>
      </c>
      <c r="M4925" s="32" t="s">
        <v/>
      </c>
      <c r="N4925" s="32" t="s">
        <v/>
      </c>
      <!--$VAR_NUOVA_CELLA_PREZZI$-->
    </row>
    <row r="4926" spans="1:16" ht="10.5" customHeight="1" thickTop="1" thickBot="1">
      <c r="B4926" s="32" t="s">
        <v/>
      </c>
      <c r="C4926" s="23" t="s">
        <v/>
      </c>
      <c r="D4926" s="23" t="s">
        <v>27299</v>
      </c>
      <c r="E4926" s="32">
        <v>2.00</v>
      </c>
      <c r="F4926" s="33">
        <v/>
      </c>
      <c r="G4926" s="34">
        <v/>
      </c>
      <c r="H4926" s="35">
        <v/>
      </c>
      <c r="I4926" s="36">
        <f>ROUND(PRODUCT(E4926:H4926),2)</f>
        <v>2.00</v>
      </c>
      <c r="J4926" s="32">
        <v/>
      </c>
      <c r="K4926" s="32">
        <f/>
        <v/>
      </c>
      <c r="L4926" s="32" t="s">
        <v/>
      </c>
      <c r="M4926" s="32" t="s">
        <v/>
      </c>
      <c r="N4926" s="32" t="s">
        <v/>
      </c>
      <!--$VAR_NUOVA_CELLA_PREZZI$-->
    </row>
    <row r="4927" spans="1:16" ht="10.5" customHeight="1" thickTop="1" thickBot="1">
      <c r="B4927" s="32" t="s">
        <v/>
      </c>
      <c r="C4927" s="23" t="s">
        <v/>
      </c>
      <c r="D4927" s="32" t="s">
        <v/>
      </c>
      <c r="E4927" s="32">
        <v/>
      </c>
      <c r="F4927" s="33">
        <v/>
      </c>
      <c r="G4927" s="34">
        <v/>
      </c>
      <c r="H4927" s="35">
        <v/>
      </c>
      <c r="I4927" s="36">
        <f/>
        <v/>
      </c>
      <c r="J4927" s="32">
        <v/>
      </c>
      <c r="K4927" s="32">
        <f/>
        <v/>
      </c>
      <c r="L4927" s="32" t="s">
        <v/>
      </c>
      <c r="M4927" s="32" t="s">
        <v/>
      </c>
      <c r="N4927" s="32" t="s">
        <v>27306</v>
      </c>
      <!--$VAR_NUOVA_CELLA_PREZZI$-->
    </row>
    <row r="4928" spans="1:16" ht="10.5" customHeight="1" thickTop="1" thickBot="1">
      <c r="B4928" s="32" t="s">
        <v/>
      </c>
      <c r="C4928" s="23" t="s">
        <v/>
      </c>
      <c r="D4928" s="32" t="s">
        <v>27307</v>
      </c>
      <c r="E4928" s="32">
        <v/>
      </c>
      <c r="F4928" s="33">
        <v/>
      </c>
      <c r="G4928" s="34">
        <v/>
      </c>
      <c r="H4928" s="35">
        <v/>
      </c>
      <c r="I4928" s="36">
        <f>ROUND(SUM(I4925:I4927),2)</f>
        <v>2.00</v>
      </c>
      <c r="J4928" s="32">
        <v>333.79</v>
      </c>
      <c r="K4928" s="32">
        <f>ROUND(PRODUCT(I4928:J4928),2)</f>
        <v>667.58</v>
      </c>
      <c r="L4928" s="32" t="s">
        <v/>
      </c>
      <c r="M4928" s="32" t="s">
        <v/>
      </c>
      <c r="N4928" s="32" t="s">
        <v/>
      </c>
      <!--$VAR_NUOVA_CELLA_PREZZI$-->
    </row>
    <row r="4929" spans="1:16" ht="10.5" customHeight="1" thickTop="1" thickBot="1">
      <c r="B4929" s="32" t="s">
        <v/>
      </c>
      <c r="C4929" s="23" t="s">
        <v/>
      </c>
      <c r="D4929" s="32" t="s">
        <v>27313</v>
      </c>
      <c r="E4929" s="32">
        <v/>
      </c>
      <c r="F4929" s="33">
        <v/>
      </c>
      <c r="G4929" s="34">
        <v/>
      </c>
      <c r="H4929" s="35">
        <v/>
      </c>
      <c r="I4929" s="36">
        <f/>
        <v/>
      </c>
      <c r="J4929" s="32">
        <v/>
      </c>
      <c r="K4929" s="32">
        <f/>
        <v/>
      </c>
      <c r="L4929" s="32" t="s">
        <v/>
      </c>
      <c r="M4929" s="32" t="s">
        <v/>
      </c>
      <c r="N4929" s="32" t="s">
        <v/>
      </c>
      <!--$VAR_NUOVA_CELLA_PREZZI$-->
    </row>
    <row r="4930" spans="1:16" ht="72.8333333333333" customHeight="1" thickTop="1" thickBot="1">
      <c r="B4930" s="32" t="s">
        <v>27314</v>
      </c>
      <c r="C4930" s="23" t="s">
        <v>27315</v>
      </c>
      <c r="D4930" s="62" t="s">
        <v>27316</v>
      </c>
      <c r="E4930" s="32">
        <v/>
      </c>
      <c r="F4930" s="33">
        <v/>
      </c>
      <c r="G4930" s="34">
        <v/>
      </c>
      <c r="H4930" s="35">
        <v/>
      </c>
      <c r="I4930" s="36">
        <f/>
        <v/>
      </c>
      <c r="J4930" s="32">
        <v/>
      </c>
      <c r="K4930" s="32">
        <f/>
        <v/>
      </c>
      <c r="L4930" s="32" t="s">
        <v/>
      </c>
      <c r="M4930" s="32" t="s">
        <v/>
      </c>
      <c r="N4930" s="32" t="s">
        <v/>
      </c>
      <!--$VAR_NUOVA_CELLA_PREZZI$-->
    </row>
    <row r="4931" spans="1:16" ht="10.5" customHeight="1" thickTop="1" thickBot="1">
      <c r="B4931" s="32" t="s">
        <v/>
      </c>
      <c r="C4931" s="23" t="s">
        <v/>
      </c>
      <c r="D4931" s="23" t="s">
        <v>27317</v>
      </c>
      <c r="E4931" s="32">
        <v/>
      </c>
      <c r="F4931" s="33">
        <v/>
      </c>
      <c r="G4931" s="34">
        <v/>
      </c>
      <c r="H4931" s="35">
        <v/>
      </c>
      <c r="I4931" s="36">
        <f/>
        <v/>
      </c>
      <c r="J4931" s="32">
        <v/>
      </c>
      <c r="K4931" s="32">
        <f/>
        <v/>
      </c>
      <c r="L4931" s="32" t="s">
        <v/>
      </c>
      <c r="M4931" s="32" t="s">
        <v/>
      </c>
      <c r="N4931" s="32" t="s">
        <v/>
      </c>
      <!--$VAR_NUOVA_CELLA_PREZZI$-->
    </row>
    <row r="4932" spans="1:16" ht="10.5" customHeight="1" thickTop="1" thickBot="1">
      <c r="B4932" s="32" t="s">
        <v/>
      </c>
      <c r="C4932" s="23" t="s">
        <v/>
      </c>
      <c r="D4932" s="23" t="s">
        <v>27318</v>
      </c>
      <c r="E4932" s="32">
        <v>360.00</v>
      </c>
      <c r="F4932" s="33">
        <v/>
      </c>
      <c r="G4932" s="34">
        <v/>
      </c>
      <c r="H4932" s="35">
        <v/>
      </c>
      <c r="I4932" s="36">
        <f>ROUND(PRODUCT(E4932:H4932),2)</f>
        <v>360.00</v>
      </c>
      <c r="J4932" s="32">
        <v/>
      </c>
      <c r="K4932" s="32">
        <f/>
        <v/>
      </c>
      <c r="L4932" s="32" t="s">
        <v/>
      </c>
      <c r="M4932" s="32" t="s">
        <v/>
      </c>
      <c r="N4932" s="32" t="s">
        <v/>
      </c>
      <!--$VAR_NUOVA_CELLA_PREZZI$-->
    </row>
    <row r="4933" spans="1:16" ht="10.5" customHeight="1" thickTop="1" thickBot="1">
      <c r="B4933" s="32" t="s">
        <v/>
      </c>
      <c r="C4933" s="23" t="s">
        <v/>
      </c>
      <c r="D4933" s="32" t="s">
        <v/>
      </c>
      <c r="E4933" s="32">
        <v/>
      </c>
      <c r="F4933" s="33">
        <v/>
      </c>
      <c r="G4933" s="34">
        <v/>
      </c>
      <c r="H4933" s="35">
        <v/>
      </c>
      <c r="I4933" s="36">
        <f/>
        <v/>
      </c>
      <c r="J4933" s="32">
        <v/>
      </c>
      <c r="K4933" s="32">
        <f/>
        <v/>
      </c>
      <c r="L4933" s="32" t="s">
        <v/>
      </c>
      <c r="M4933" s="32" t="s">
        <v/>
      </c>
      <c r="N4933" s="32" t="s">
        <v>27325</v>
      </c>
      <!--$VAR_NUOVA_CELLA_PREZZI$-->
    </row>
    <row r="4934" spans="1:16" ht="10.5" customHeight="1" thickTop="1" thickBot="1">
      <c r="B4934" s="32" t="s">
        <v/>
      </c>
      <c r="C4934" s="23" t="s">
        <v/>
      </c>
      <c r="D4934" s="32" t="s">
        <v>27326</v>
      </c>
      <c r="E4934" s="32">
        <v/>
      </c>
      <c r="F4934" s="33">
        <v/>
      </c>
      <c r="G4934" s="34">
        <v/>
      </c>
      <c r="H4934" s="35">
        <v/>
      </c>
      <c r="I4934" s="36">
        <f>ROUND(SUM(I4931:I4933),2)</f>
        <v>360.00</v>
      </c>
      <c r="J4934" s="32">
        <v>13.79</v>
      </c>
      <c r="K4934" s="32">
        <f>ROUND(PRODUCT(I4934:J4934),2)</f>
        <v>4964.40</v>
      </c>
      <c r="L4934" s="32" t="s">
        <v/>
      </c>
      <c r="M4934" s="32" t="s">
        <v/>
      </c>
      <c r="N4934" s="32" t="s">
        <v/>
      </c>
      <!--$VAR_NUOVA_CELLA_PREZZI$-->
    </row>
    <row r="4935" spans="1:16" ht="10.5" customHeight="1" thickTop="1" thickBot="1">
      <c r="B4935" s="32" t="s">
        <v/>
      </c>
      <c r="C4935" s="23" t="s">
        <v/>
      </c>
      <c r="D4935" s="32" t="s">
        <v>27332</v>
      </c>
      <c r="E4935" s="32">
        <v/>
      </c>
      <c r="F4935" s="33">
        <v/>
      </c>
      <c r="G4935" s="34">
        <v/>
      </c>
      <c r="H4935" s="35">
        <v/>
      </c>
      <c r="I4935" s="36">
        <f/>
        <v/>
      </c>
      <c r="J4935" s="32">
        <v/>
      </c>
      <c r="K4935" s="32">
        <f/>
        <v/>
      </c>
      <c r="L4935" s="32" t="s">
        <v/>
      </c>
      <c r="M4935" s="32" t="s">
        <v/>
      </c>
      <c r="N4935" s="32" t="s">
        <v/>
      </c>
      <!--$VAR_NUOVA_CELLA_PREZZI$-->
    </row>
    <row r="4936" spans="1:16" ht="65.5" customHeight="1" thickTop="1" thickBot="1">
      <c r="B4936" s="32" t="s">
        <v>27333</v>
      </c>
      <c r="C4936" s="23" t="s">
        <v>27334</v>
      </c>
      <c r="D4936" s="62" t="s">
        <v>27335</v>
      </c>
      <c r="E4936" s="32">
        <v/>
      </c>
      <c r="F4936" s="33">
        <v/>
      </c>
      <c r="G4936" s="34">
        <v/>
      </c>
      <c r="H4936" s="35">
        <v/>
      </c>
      <c r="I4936" s="36">
        <f/>
        <v/>
      </c>
      <c r="J4936" s="32">
        <v/>
      </c>
      <c r="K4936" s="32">
        <f/>
        <v/>
      </c>
      <c r="L4936" s="32" t="s">
        <v/>
      </c>
      <c r="M4936" s="32" t="s">
        <v/>
      </c>
      <c r="N4936" s="32" t="s">
        <v/>
      </c>
      <!--$VAR_NUOVA_CELLA_PREZZI$-->
    </row>
    <row r="4937" spans="1:16" ht="10.5" customHeight="1" thickTop="1" thickBot="1">
      <c r="B4937" s="32" t="s">
        <v/>
      </c>
      <c r="C4937" s="23" t="s">
        <v/>
      </c>
      <c r="D4937" s="23" t="s">
        <v>27336</v>
      </c>
      <c r="E4937" s="32">
        <v/>
      </c>
      <c r="F4937" s="33">
        <v/>
      </c>
      <c r="G4937" s="34">
        <v/>
      </c>
      <c r="H4937" s="35">
        <v/>
      </c>
      <c r="I4937" s="36">
        <f/>
        <v/>
      </c>
      <c r="J4937" s="32">
        <v/>
      </c>
      <c r="K4937" s="32">
        <f/>
        <v/>
      </c>
      <c r="L4937" s="32" t="s">
        <v/>
      </c>
      <c r="M4937" s="32" t="s">
        <v/>
      </c>
      <c r="N4937" s="32" t="s">
        <v/>
      </c>
      <!--$VAR_NUOVA_CELLA_PREZZI$-->
    </row>
    <row r="4938" spans="1:16" ht="10.5" customHeight="1" thickTop="1" thickBot="1">
      <c r="B4938" s="32" t="s">
        <v/>
      </c>
      <c r="C4938" s="23" t="s">
        <v/>
      </c>
      <c r="D4938" s="23" t="s">
        <v>27337</v>
      </c>
      <c r="E4938" s="32">
        <v>35.00</v>
      </c>
      <c r="F4938" s="33">
        <v/>
      </c>
      <c r="G4938" s="34">
        <v/>
      </c>
      <c r="H4938" s="35">
        <v/>
      </c>
      <c r="I4938" s="36">
        <f>ROUND(PRODUCT(E4938:H4938),2)</f>
        <v>35.00</v>
      </c>
      <c r="J4938" s="32">
        <v/>
      </c>
      <c r="K4938" s="32">
        <f/>
        <v/>
      </c>
      <c r="L4938" s="32" t="s">
        <v/>
      </c>
      <c r="M4938" s="32" t="s">
        <v/>
      </c>
      <c r="N4938" s="32" t="s">
        <v/>
      </c>
      <!--$VAR_NUOVA_CELLA_PREZZI$-->
    </row>
    <row r="4939" spans="1:16" ht="10.5" customHeight="1" thickTop="1" thickBot="1">
      <c r="B4939" s="32" t="s">
        <v/>
      </c>
      <c r="C4939" s="23" t="s">
        <v/>
      </c>
      <c r="D4939" s="32" t="s">
        <v/>
      </c>
      <c r="E4939" s="32">
        <v/>
      </c>
      <c r="F4939" s="33">
        <v/>
      </c>
      <c r="G4939" s="34">
        <v/>
      </c>
      <c r="H4939" s="35">
        <v/>
      </c>
      <c r="I4939" s="36">
        <f/>
        <v/>
      </c>
      <c r="J4939" s="32">
        <v/>
      </c>
      <c r="K4939" s="32">
        <f/>
        <v/>
      </c>
      <c r="L4939" s="32" t="s">
        <v/>
      </c>
      <c r="M4939" s="32" t="s">
        <v/>
      </c>
      <c r="N4939" s="32" t="s">
        <v>27344</v>
      </c>
      <!--$VAR_NUOVA_CELLA_PREZZI$-->
    </row>
    <row r="4940" spans="1:16" ht="10.5" customHeight="1" thickTop="1" thickBot="1">
      <c r="B4940" s="32" t="s">
        <v/>
      </c>
      <c r="C4940" s="23" t="s">
        <v/>
      </c>
      <c r="D4940" s="32" t="s">
        <v>27345</v>
      </c>
      <c r="E4940" s="32">
        <v/>
      </c>
      <c r="F4940" s="33">
        <v/>
      </c>
      <c r="G4940" s="34">
        <v/>
      </c>
      <c r="H4940" s="35">
        <v/>
      </c>
      <c r="I4940" s="36">
        <f>ROUND(SUM(I4937:I4939),2)</f>
        <v>35.00</v>
      </c>
      <c r="J4940" s="32">
        <v>18.10</v>
      </c>
      <c r="K4940" s="32">
        <f>ROUND(PRODUCT(I4940:J4940),2)</f>
        <v>633.50</v>
      </c>
      <c r="L4940" s="32" t="s">
        <v/>
      </c>
      <c r="M4940" s="32" t="s">
        <v/>
      </c>
      <c r="N4940" s="32" t="s">
        <v/>
      </c>
      <!--$VAR_NUOVA_CELLA_PREZZI$-->
    </row>
    <row r="4941" spans="1:16" ht="10.5" customHeight="1" thickTop="1" thickBot="1">
      <c r="B4941" s="32" t="s">
        <v/>
      </c>
      <c r="C4941" s="23" t="s">
        <v/>
      </c>
      <c r="D4941" s="32" t="s">
        <v>27351</v>
      </c>
      <c r="E4941" s="32">
        <v/>
      </c>
      <c r="F4941" s="33">
        <v/>
      </c>
      <c r="G4941" s="34">
        <v/>
      </c>
      <c r="H4941" s="35">
        <v/>
      </c>
      <c r="I4941" s="36">
        <f/>
        <v/>
      </c>
      <c r="J4941" s="32">
        <v/>
      </c>
      <c r="K4941" s="32">
        <f/>
        <v/>
      </c>
      <c r="L4941" s="32" t="s">
        <v/>
      </c>
      <c r="M4941" s="32" t="s">
        <v/>
      </c>
      <c r="N4941" s="32" t="s">
        <v/>
      </c>
      <!--$VAR_NUOVA_CELLA_PREZZI$-->
    </row>
    <row r="4942" spans="1:16" ht="65.5" customHeight="1" thickTop="1" thickBot="1">
      <c r="B4942" s="32" t="s">
        <v>27352</v>
      </c>
      <c r="C4942" s="23" t="s">
        <v>27353</v>
      </c>
      <c r="D4942" s="62" t="s">
        <v>27354</v>
      </c>
      <c r="E4942" s="32">
        <v/>
      </c>
      <c r="F4942" s="33">
        <v/>
      </c>
      <c r="G4942" s="34">
        <v/>
      </c>
      <c r="H4942" s="35">
        <v/>
      </c>
      <c r="I4942" s="36">
        <f/>
        <v/>
      </c>
      <c r="J4942" s="32">
        <v/>
      </c>
      <c r="K4942" s="32">
        <f/>
        <v/>
      </c>
      <c r="L4942" s="32" t="s">
        <v/>
      </c>
      <c r="M4942" s="32" t="s">
        <v/>
      </c>
      <c r="N4942" s="32" t="s">
        <v/>
      </c>
      <!--$VAR_NUOVA_CELLA_PREZZI$-->
    </row>
    <row r="4943" spans="1:16" ht="10.5" customHeight="1" thickTop="1" thickBot="1">
      <c r="B4943" s="32" t="s">
        <v/>
      </c>
      <c r="C4943" s="23" t="s">
        <v/>
      </c>
      <c r="D4943" s="23" t="s">
        <v>27355</v>
      </c>
      <c r="E4943" s="32">
        <v/>
      </c>
      <c r="F4943" s="33">
        <v/>
      </c>
      <c r="G4943" s="34">
        <v/>
      </c>
      <c r="H4943" s="35">
        <v/>
      </c>
      <c r="I4943" s="36">
        <f/>
        <v/>
      </c>
      <c r="J4943" s="32">
        <v/>
      </c>
      <c r="K4943" s="32">
        <f/>
        <v/>
      </c>
      <c r="L4943" s="32" t="s">
        <v/>
      </c>
      <c r="M4943" s="32" t="s">
        <v/>
      </c>
      <c r="N4943" s="32" t="s">
        <v/>
      </c>
      <!--$VAR_NUOVA_CELLA_PREZZI$-->
    </row>
    <row r="4944" spans="1:16" ht="10.5" customHeight="1" thickTop="1" thickBot="1">
      <c r="B4944" s="32" t="s">
        <v/>
      </c>
      <c r="C4944" s="23" t="s">
        <v/>
      </c>
      <c r="D4944" s="23" t="s">
        <v>27356</v>
      </c>
      <c r="E4944" s="32">
        <v>100.00</v>
      </c>
      <c r="F4944" s="33">
        <v/>
      </c>
      <c r="G4944" s="34">
        <v/>
      </c>
      <c r="H4944" s="35">
        <v/>
      </c>
      <c r="I4944" s="36">
        <f>ROUND(PRODUCT(E4944:H4944),2)</f>
        <v>100.00</v>
      </c>
      <c r="J4944" s="32">
        <v/>
      </c>
      <c r="K4944" s="32">
        <f/>
        <v/>
      </c>
      <c r="L4944" s="32" t="s">
        <v/>
      </c>
      <c r="M4944" s="32" t="s">
        <v/>
      </c>
      <c r="N4944" s="32" t="s">
        <v/>
      </c>
      <!--$VAR_NUOVA_CELLA_PREZZI$-->
    </row>
    <row r="4945" spans="1:16" ht="10.5" customHeight="1" thickTop="1" thickBot="1">
      <c r="B4945" s="32" t="s">
        <v/>
      </c>
      <c r="C4945" s="23" t="s">
        <v/>
      </c>
      <c r="D4945" s="32" t="s">
        <v/>
      </c>
      <c r="E4945" s="32">
        <v/>
      </c>
      <c r="F4945" s="33">
        <v/>
      </c>
      <c r="G4945" s="34">
        <v/>
      </c>
      <c r="H4945" s="35">
        <v/>
      </c>
      <c r="I4945" s="36">
        <f/>
        <v/>
      </c>
      <c r="J4945" s="32">
        <v/>
      </c>
      <c r="K4945" s="32">
        <f/>
        <v/>
      </c>
      <c r="L4945" s="32" t="s">
        <v/>
      </c>
      <c r="M4945" s="32" t="s">
        <v/>
      </c>
      <c r="N4945" s="32" t="s">
        <v>27363</v>
      </c>
      <!--$VAR_NUOVA_CELLA_PREZZI$-->
    </row>
    <row r="4946" spans="1:16" ht="10.5" customHeight="1" thickTop="1" thickBot="1">
      <c r="B4946" s="32" t="s">
        <v/>
      </c>
      <c r="C4946" s="23" t="s">
        <v/>
      </c>
      <c r="D4946" s="32" t="s">
        <v>27364</v>
      </c>
      <c r="E4946" s="32">
        <v/>
      </c>
      <c r="F4946" s="33">
        <v/>
      </c>
      <c r="G4946" s="34">
        <v/>
      </c>
      <c r="H4946" s="35">
        <v/>
      </c>
      <c r="I4946" s="36">
        <f>ROUND(SUM(I4943:I4945),2)</f>
        <v>100.00</v>
      </c>
      <c r="J4946" s="32">
        <v>12.98</v>
      </c>
      <c r="K4946" s="32">
        <f>ROUND(PRODUCT(I4946:J4946),2)</f>
        <v>1298.00</v>
      </c>
      <c r="L4946" s="32" t="s">
        <v/>
      </c>
      <c r="M4946" s="32" t="s">
        <v/>
      </c>
      <c r="N4946" s="32" t="s">
        <v/>
      </c>
      <!--$VAR_NUOVA_CELLA_PREZZI$-->
    </row>
    <row r="4947" spans="1:16" ht="10.5" customHeight="1" thickTop="1" thickBot="1">
      <c r="B4947" s="32" t="s">
        <v/>
      </c>
      <c r="C4947" s="23" t="s">
        <v/>
      </c>
      <c r="D4947" s="32" t="s">
        <v>27370</v>
      </c>
      <c r="E4947" s="32">
        <v/>
      </c>
      <c r="F4947" s="33">
        <v/>
      </c>
      <c r="G4947" s="34">
        <v/>
      </c>
      <c r="H4947" s="35">
        <v/>
      </c>
      <c r="I4947" s="36">
        <f/>
        <v/>
      </c>
      <c r="J4947" s="32">
        <v/>
      </c>
      <c r="K4947" s="32">
        <f/>
        <v/>
      </c>
      <c r="L4947" s="32" t="s">
        <v/>
      </c>
      <c r="M4947" s="32" t="s">
        <v/>
      </c>
      <c r="N4947" s="32" t="s">
        <v/>
      </c>
      <!--$VAR_NUOVA_CELLA_PREZZI$-->
    </row>
    <row r="4948" spans="1:16" ht="65.3333333333333" customHeight="1" thickTop="1" thickBot="1">
      <c r="B4948" s="32" t="s">
        <v>27371</v>
      </c>
      <c r="C4948" s="23" t="s">
        <v>27372</v>
      </c>
      <c r="D4948" s="62" t="s">
        <v>27373</v>
      </c>
      <c r="E4948" s="32">
        <v/>
      </c>
      <c r="F4948" s="33">
        <v/>
      </c>
      <c r="G4948" s="34">
        <v/>
      </c>
      <c r="H4948" s="35">
        <v/>
      </c>
      <c r="I4948" s="36">
        <f/>
        <v/>
      </c>
      <c r="J4948" s="32">
        <v/>
      </c>
      <c r="K4948" s="32">
        <f/>
        <v/>
      </c>
      <c r="L4948" s="32" t="s">
        <v/>
      </c>
      <c r="M4948" s="32" t="s">
        <v/>
      </c>
      <c r="N4948" s="32" t="s">
        <v/>
      </c>
      <!--$VAR_NUOVA_CELLA_PREZZI$-->
    </row>
    <row r="4949" spans="1:16" ht="10.5" customHeight="1" thickTop="1" thickBot="1">
      <c r="B4949" s="32" t="s">
        <v/>
      </c>
      <c r="C4949" s="23" t="s">
        <v/>
      </c>
      <c r="D4949" s="23" t="s">
        <v>27374</v>
      </c>
      <c r="E4949" s="32">
        <v/>
      </c>
      <c r="F4949" s="33">
        <v/>
      </c>
      <c r="G4949" s="34">
        <v/>
      </c>
      <c r="H4949" s="35">
        <v/>
      </c>
      <c r="I4949" s="36">
        <f/>
        <v/>
      </c>
      <c r="J4949" s="32">
        <v/>
      </c>
      <c r="K4949" s="32">
        <f/>
        <v/>
      </c>
      <c r="L4949" s="32" t="s">
        <v/>
      </c>
      <c r="M4949" s="32" t="s">
        <v/>
      </c>
      <c r="N4949" s="32" t="s">
        <v/>
      </c>
      <!--$VAR_NUOVA_CELLA_PREZZI$-->
    </row>
    <row r="4950" spans="1:16" ht="10.5" customHeight="1" thickTop="1" thickBot="1">
      <c r="B4950" s="32" t="s">
        <v/>
      </c>
      <c r="C4950" s="23" t="s">
        <v/>
      </c>
      <c r="D4950" s="23" t="s">
        <v>27375</v>
      </c>
      <c r="E4950" s="32">
        <v>60.00</v>
      </c>
      <c r="F4950" s="33">
        <v/>
      </c>
      <c r="G4950" s="34">
        <v/>
      </c>
      <c r="H4950" s="35">
        <v/>
      </c>
      <c r="I4950" s="36">
        <f>ROUND(PRODUCT(E4950:H4950),2)</f>
        <v>60.00</v>
      </c>
      <c r="J4950" s="32">
        <v/>
      </c>
      <c r="K4950" s="32">
        <f/>
        <v/>
      </c>
      <c r="L4950" s="32" t="s">
        <v/>
      </c>
      <c r="M4950" s="32" t="s">
        <v/>
      </c>
      <c r="N4950" s="32" t="s">
        <v/>
      </c>
      <!--$VAR_NUOVA_CELLA_PREZZI$-->
    </row>
    <row r="4951" spans="1:16" ht="10.5" customHeight="1" thickTop="1" thickBot="1">
      <c r="B4951" s="32" t="s">
        <v/>
      </c>
      <c r="C4951" s="23" t="s">
        <v/>
      </c>
      <c r="D4951" s="32" t="s">
        <v/>
      </c>
      <c r="E4951" s="32">
        <v/>
      </c>
      <c r="F4951" s="33">
        <v/>
      </c>
      <c r="G4951" s="34">
        <v/>
      </c>
      <c r="H4951" s="35">
        <v/>
      </c>
      <c r="I4951" s="36">
        <f/>
        <v/>
      </c>
      <c r="J4951" s="32">
        <v/>
      </c>
      <c r="K4951" s="32">
        <f/>
        <v/>
      </c>
      <c r="L4951" s="32" t="s">
        <v/>
      </c>
      <c r="M4951" s="32" t="s">
        <v/>
      </c>
      <c r="N4951" s="32" t="s">
        <v>27382</v>
      </c>
      <!--$VAR_NUOVA_CELLA_PREZZI$-->
    </row>
    <row r="4952" spans="1:16" ht="10.5" customHeight="1" thickTop="1" thickBot="1">
      <c r="B4952" s="32" t="s">
        <v/>
      </c>
      <c r="C4952" s="23" t="s">
        <v/>
      </c>
      <c r="D4952" s="32" t="s">
        <v>27383</v>
      </c>
      <c r="E4952" s="32">
        <v/>
      </c>
      <c r="F4952" s="33">
        <v/>
      </c>
      <c r="G4952" s="34">
        <v/>
      </c>
      <c r="H4952" s="35">
        <v/>
      </c>
      <c r="I4952" s="36">
        <f>ROUND(SUM(I4949:I4951),2)</f>
        <v>60.00</v>
      </c>
      <c r="J4952" s="32">
        <v>7.88</v>
      </c>
      <c r="K4952" s="32">
        <f>ROUND(PRODUCT(I4952:J4952),2)</f>
        <v>472.80</v>
      </c>
      <c r="L4952" s="32" t="s">
        <v/>
      </c>
      <c r="M4952" s="32" t="s">
        <v/>
      </c>
      <c r="N4952" s="32" t="s">
        <v/>
      </c>
      <!--$VAR_NUOVA_CELLA_PREZZI$-->
    </row>
    <row r="4953" spans="1:16" ht="10.5" customHeight="1" thickTop="1" thickBot="1">
      <c r="B4953" s="32" t="s">
        <v/>
      </c>
      <c r="C4953" s="23" t="s">
        <v/>
      </c>
      <c r="D4953" s="32" t="s">
        <v>27389</v>
      </c>
      <c r="E4953" s="32">
        <v/>
      </c>
      <c r="F4953" s="33">
        <v/>
      </c>
      <c r="G4953" s="34">
        <v/>
      </c>
      <c r="H4953" s="35">
        <v/>
      </c>
      <c r="I4953" s="36">
        <f/>
        <v/>
      </c>
      <c r="J4953" s="32">
        <v/>
      </c>
      <c r="K4953" s="32">
        <f/>
        <v/>
      </c>
      <c r="L4953" s="32" t="s">
        <v/>
      </c>
      <c r="M4953" s="32" t="s">
        <v/>
      </c>
      <c r="N4953" s="32" t="s">
        <v/>
      </c>
      <!--$VAR_NUOVA_CELLA_PREZZI$-->
    </row>
    <row r="4954" spans="1:16" ht="65.3333333333333" customHeight="1" thickTop="1" thickBot="1">
      <c r="B4954" s="32" t="s">
        <v>27390</v>
      </c>
      <c r="C4954" s="23" t="s">
        <v>27391</v>
      </c>
      <c r="D4954" s="62" t="s">
        <v>27392</v>
      </c>
      <c r="E4954" s="32">
        <v/>
      </c>
      <c r="F4954" s="33">
        <v/>
      </c>
      <c r="G4954" s="34">
        <v/>
      </c>
      <c r="H4954" s="35">
        <v/>
      </c>
      <c r="I4954" s="36">
        <f/>
        <v/>
      </c>
      <c r="J4954" s="32">
        <v/>
      </c>
      <c r="K4954" s="32">
        <f/>
        <v/>
      </c>
      <c r="L4954" s="32" t="s">
        <v/>
      </c>
      <c r="M4954" s="32" t="s">
        <v/>
      </c>
      <c r="N4954" s="32" t="s">
        <v/>
      </c>
      <!--$VAR_NUOVA_CELLA_PREZZI$-->
    </row>
    <row r="4955" spans="1:16" ht="10.5" customHeight="1" thickTop="1" thickBot="1">
      <c r="B4955" s="32" t="s">
        <v/>
      </c>
      <c r="C4955" s="23" t="s">
        <v/>
      </c>
      <c r="D4955" s="23" t="s">
        <v>27393</v>
      </c>
      <c r="E4955" s="32">
        <v/>
      </c>
      <c r="F4955" s="33">
        <v/>
      </c>
      <c r="G4955" s="34">
        <v/>
      </c>
      <c r="H4955" s="35">
        <v/>
      </c>
      <c r="I4955" s="36">
        <f/>
        <v/>
      </c>
      <c r="J4955" s="32">
        <v/>
      </c>
      <c r="K4955" s="32">
        <f/>
        <v/>
      </c>
      <c r="L4955" s="32" t="s">
        <v/>
      </c>
      <c r="M4955" s="32" t="s">
        <v/>
      </c>
      <c r="N4955" s="32" t="s">
        <v/>
      </c>
      <!--$VAR_NUOVA_CELLA_PREZZI$-->
    </row>
    <row r="4956" spans="1:16" ht="10.5" customHeight="1" thickTop="1" thickBot="1">
      <c r="B4956" s="32" t="s">
        <v/>
      </c>
      <c r="C4956" s="23" t="s">
        <v/>
      </c>
      <c r="D4956" s="23" t="s">
        <v>27394</v>
      </c>
      <c r="E4956" s="32">
        <v>110.00</v>
      </c>
      <c r="F4956" s="33">
        <v/>
      </c>
      <c r="G4956" s="34">
        <v/>
      </c>
      <c r="H4956" s="35">
        <v/>
      </c>
      <c r="I4956" s="36">
        <f>ROUND(PRODUCT(E4956:H4956),2)</f>
        <v>110.00</v>
      </c>
      <c r="J4956" s="32">
        <v/>
      </c>
      <c r="K4956" s="32">
        <f/>
        <v/>
      </c>
      <c r="L4956" s="32" t="s">
        <v/>
      </c>
      <c r="M4956" s="32" t="s">
        <v/>
      </c>
      <c r="N4956" s="32" t="s">
        <v/>
      </c>
      <!--$VAR_NUOVA_CELLA_PREZZI$-->
    </row>
    <row r="4957" spans="1:16" ht="10.5" customHeight="1" thickTop="1" thickBot="1">
      <c r="B4957" s="32" t="s">
        <v/>
      </c>
      <c r="C4957" s="23" t="s">
        <v/>
      </c>
      <c r="D4957" s="32" t="s">
        <v/>
      </c>
      <c r="E4957" s="32">
        <v/>
      </c>
      <c r="F4957" s="33">
        <v/>
      </c>
      <c r="G4957" s="34">
        <v/>
      </c>
      <c r="H4957" s="35">
        <v/>
      </c>
      <c r="I4957" s="36">
        <f/>
        <v/>
      </c>
      <c r="J4957" s="32">
        <v/>
      </c>
      <c r="K4957" s="32">
        <f/>
        <v/>
      </c>
      <c r="L4957" s="32" t="s">
        <v/>
      </c>
      <c r="M4957" s="32" t="s">
        <v/>
      </c>
      <c r="N4957" s="32" t="s">
        <v>27401</v>
      </c>
      <!--$VAR_NUOVA_CELLA_PREZZI$-->
    </row>
    <row r="4958" spans="1:16" ht="10.5" customHeight="1" thickTop="1" thickBot="1">
      <c r="B4958" s="32" t="s">
        <v/>
      </c>
      <c r="C4958" s="23" t="s">
        <v/>
      </c>
      <c r="D4958" s="32" t="s">
        <v>27402</v>
      </c>
      <c r="E4958" s="32">
        <v/>
      </c>
      <c r="F4958" s="33">
        <v/>
      </c>
      <c r="G4958" s="34">
        <v/>
      </c>
      <c r="H4958" s="35">
        <v/>
      </c>
      <c r="I4958" s="36">
        <f>ROUND(SUM(I4955:I4957),2)</f>
        <v>110.00</v>
      </c>
      <c r="J4958" s="32">
        <v>6.05</v>
      </c>
      <c r="K4958" s="32">
        <f>ROUND(PRODUCT(I4958:J4958),2)</f>
        <v>665.50</v>
      </c>
      <c r="L4958" s="32" t="s">
        <v/>
      </c>
      <c r="M4958" s="32" t="s">
        <v/>
      </c>
      <c r="N4958" s="32" t="s">
        <v/>
      </c>
      <!--$VAR_NUOVA_CELLA_PREZZI$-->
    </row>
    <row r="4959" spans="1:16" ht="10.5" customHeight="1" thickTop="1" thickBot="1">
      <c r="B4959" s="32" t="s">
        <v/>
      </c>
      <c r="C4959" s="23" t="s">
        <v/>
      </c>
      <c r="D4959" s="32" t="s">
        <v>27408</v>
      </c>
      <c r="E4959" s="32">
        <v/>
      </c>
      <c r="F4959" s="33">
        <v/>
      </c>
      <c r="G4959" s="34">
        <v/>
      </c>
      <c r="H4959" s="35">
        <v/>
      </c>
      <c r="I4959" s="36">
        <f/>
        <v/>
      </c>
      <c r="J4959" s="32">
        <v/>
      </c>
      <c r="K4959" s="32">
        <f/>
        <v/>
      </c>
      <c r="L4959" s="32" t="s">
        <v/>
      </c>
      <c r="M4959" s="32" t="s">
        <v/>
      </c>
      <c r="N4959" s="32" t="s">
        <v/>
      </c>
      <!--$VAR_NUOVA_CELLA_PREZZI$-->
    </row>
    <row r="4960" spans="1:16" ht="65.5" customHeight="1" thickTop="1" thickBot="1">
      <c r="B4960" s="32" t="s">
        <v>27409</v>
      </c>
      <c r="C4960" s="23" t="s">
        <v>27410</v>
      </c>
      <c r="D4960" s="62" t="s">
        <v>27411</v>
      </c>
      <c r="E4960" s="32">
        <v/>
      </c>
      <c r="F4960" s="33">
        <v/>
      </c>
      <c r="G4960" s="34">
        <v/>
      </c>
      <c r="H4960" s="35">
        <v/>
      </c>
      <c r="I4960" s="36">
        <f/>
        <v/>
      </c>
      <c r="J4960" s="32">
        <v/>
      </c>
      <c r="K4960" s="32">
        <f/>
        <v/>
      </c>
      <c r="L4960" s="32" t="s">
        <v/>
      </c>
      <c r="M4960" s="32" t="s">
        <v/>
      </c>
      <c r="N4960" s="32" t="s">
        <v/>
      </c>
      <!--$VAR_NUOVA_CELLA_PREZZI$-->
    </row>
    <row r="4961" spans="1:16" ht="10.5" customHeight="1" thickTop="1" thickBot="1">
      <c r="B4961" s="32" t="s">
        <v/>
      </c>
      <c r="C4961" s="23" t="s">
        <v/>
      </c>
      <c r="D4961" s="23" t="s">
        <v>27412</v>
      </c>
      <c r="E4961" s="32">
        <v/>
      </c>
      <c r="F4961" s="33">
        <v/>
      </c>
      <c r="G4961" s="34">
        <v/>
      </c>
      <c r="H4961" s="35">
        <v/>
      </c>
      <c r="I4961" s="36">
        <f/>
        <v/>
      </c>
      <c r="J4961" s="32">
        <v/>
      </c>
      <c r="K4961" s="32">
        <f/>
        <v/>
      </c>
      <c r="L4961" s="32" t="s">
        <v/>
      </c>
      <c r="M4961" s="32" t="s">
        <v/>
      </c>
      <c r="N4961" s="32" t="s">
        <v/>
      </c>
      <!--$VAR_NUOVA_CELLA_PREZZI$-->
    </row>
    <row r="4962" spans="1:16" ht="10.5" customHeight="1" thickTop="1" thickBot="1">
      <c r="B4962" s="32" t="s">
        <v/>
      </c>
      <c r="C4962" s="23" t="s">
        <v/>
      </c>
      <c r="D4962" s="23" t="s">
        <v>27413</v>
      </c>
      <c r="E4962" s="32">
        <v>50.00</v>
      </c>
      <c r="F4962" s="33">
        <v/>
      </c>
      <c r="G4962" s="34">
        <v/>
      </c>
      <c r="H4962" s="35">
        <v/>
      </c>
      <c r="I4962" s="36">
        <f>ROUND(PRODUCT(E4962:H4962),2)</f>
        <v>50.00</v>
      </c>
      <c r="J4962" s="32">
        <v/>
      </c>
      <c r="K4962" s="32">
        <f/>
        <v/>
      </c>
      <c r="L4962" s="32" t="s">
        <v/>
      </c>
      <c r="M4962" s="32" t="s">
        <v/>
      </c>
      <c r="N4962" s="32" t="s">
        <v/>
      </c>
      <!--$VAR_NUOVA_CELLA_PREZZI$-->
    </row>
    <row r="4963" spans="1:16" ht="10.5" customHeight="1" thickTop="1" thickBot="1">
      <c r="B4963" s="32" t="s">
        <v/>
      </c>
      <c r="C4963" s="23" t="s">
        <v/>
      </c>
      <c r="D4963" s="32" t="s">
        <v/>
      </c>
      <c r="E4963" s="32">
        <v/>
      </c>
      <c r="F4963" s="33">
        <v/>
      </c>
      <c r="G4963" s="34">
        <v/>
      </c>
      <c r="H4963" s="35">
        <v/>
      </c>
      <c r="I4963" s="36">
        <f/>
        <v/>
      </c>
      <c r="J4963" s="32">
        <v/>
      </c>
      <c r="K4963" s="32">
        <f/>
        <v/>
      </c>
      <c r="L4963" s="32" t="s">
        <v/>
      </c>
      <c r="M4963" s="32" t="s">
        <v/>
      </c>
      <c r="N4963" s="32" t="s">
        <v>27420</v>
      </c>
      <!--$VAR_NUOVA_CELLA_PREZZI$-->
    </row>
    <row r="4964" spans="1:16" ht="10.5" customHeight="1" thickTop="1" thickBot="1">
      <c r="B4964" s="32" t="s">
        <v/>
      </c>
      <c r="C4964" s="23" t="s">
        <v/>
      </c>
      <c r="D4964" s="32" t="s">
        <v>27421</v>
      </c>
      <c r="E4964" s="32">
        <v/>
      </c>
      <c r="F4964" s="33">
        <v/>
      </c>
      <c r="G4964" s="34">
        <v/>
      </c>
      <c r="H4964" s="35">
        <v/>
      </c>
      <c r="I4964" s="36">
        <f>ROUND(SUM(I4961:I4963),2)</f>
        <v>50.00</v>
      </c>
      <c r="J4964" s="32">
        <v>21.22</v>
      </c>
      <c r="K4964" s="32">
        <f>ROUND(PRODUCT(I4964:J4964),2)</f>
        <v>1061.00</v>
      </c>
      <c r="L4964" s="32" t="s">
        <v/>
      </c>
      <c r="M4964" s="32" t="s">
        <v/>
      </c>
      <c r="N4964" s="32" t="s">
        <v/>
      </c>
      <!--$VAR_NUOVA_CELLA_PREZZI$-->
    </row>
    <row r="4965" spans="1:16" ht="10.5" customHeight="1" thickTop="1" thickBot="1">
      <c r="B4965" s="32" t="s">
        <v/>
      </c>
      <c r="C4965" s="23" t="s">
        <v/>
      </c>
      <c r="D4965" s="32" t="s">
        <v>27427</v>
      </c>
      <c r="E4965" s="32">
        <v/>
      </c>
      <c r="F4965" s="33">
        <v/>
      </c>
      <c r="G4965" s="34">
        <v/>
      </c>
      <c r="H4965" s="35">
        <v/>
      </c>
      <c r="I4965" s="36">
        <f/>
        <v/>
      </c>
      <c r="J4965" s="32">
        <v/>
      </c>
      <c r="K4965" s="32">
        <f/>
        <v/>
      </c>
      <c r="L4965" s="32" t="s">
        <v/>
      </c>
      <c r="M4965" s="32" t="s">
        <v/>
      </c>
      <c r="N4965" s="32" t="s">
        <v/>
      </c>
      <!--$VAR_NUOVA_CELLA_PREZZI$-->
    </row>
    <row r="4966" spans="1:16" ht="62.8333333333333" customHeight="1" thickTop="1" thickBot="1">
      <c r="B4966" s="32" t="s">
        <v>27428</v>
      </c>
      <c r="C4966" s="23" t="s">
        <v>27429</v>
      </c>
      <c r="D4966" s="62" t="s">
        <v>27430</v>
      </c>
      <c r="E4966" s="32">
        <v/>
      </c>
      <c r="F4966" s="33">
        <v/>
      </c>
      <c r="G4966" s="34">
        <v/>
      </c>
      <c r="H4966" s="35">
        <v/>
      </c>
      <c r="I4966" s="36">
        <f/>
        <v/>
      </c>
      <c r="J4966" s="32">
        <v/>
      </c>
      <c r="K4966" s="32">
        <f/>
        <v/>
      </c>
      <c r="L4966" s="32" t="s">
        <v/>
      </c>
      <c r="M4966" s="32" t="s">
        <v/>
      </c>
      <c r="N4966" s="32" t="s">
        <v/>
      </c>
      <!--$VAR_NUOVA_CELLA_PREZZI$-->
    </row>
    <row r="4967" spans="1:16" ht="10.5" customHeight="1" thickTop="1" thickBot="1">
      <c r="B4967" s="32" t="s">
        <v/>
      </c>
      <c r="C4967" s="23" t="s">
        <v/>
      </c>
      <c r="D4967" s="23" t="s">
        <v>27431</v>
      </c>
      <c r="E4967" s="32">
        <v/>
      </c>
      <c r="F4967" s="33">
        <v/>
      </c>
      <c r="G4967" s="34">
        <v/>
      </c>
      <c r="H4967" s="35">
        <v/>
      </c>
      <c r="I4967" s="36">
        <f/>
        <v/>
      </c>
      <c r="J4967" s="32">
        <v/>
      </c>
      <c r="K4967" s="32">
        <f/>
        <v/>
      </c>
      <c r="L4967" s="32" t="s">
        <v/>
      </c>
      <c r="M4967" s="32" t="s">
        <v/>
      </c>
      <c r="N4967" s="32" t="s">
        <v/>
      </c>
      <!--$VAR_NUOVA_CELLA_PREZZI$-->
    </row>
    <row r="4968" spans="1:16" ht="10.5" customHeight="1" thickTop="1" thickBot="1">
      <c r="B4968" s="32" t="s">
        <v/>
      </c>
      <c r="C4968" s="23" t="s">
        <v/>
      </c>
      <c r="D4968" s="23" t="s">
        <v>27432</v>
      </c>
      <c r="E4968" s="32">
        <v>905.00</v>
      </c>
      <c r="F4968" s="33">
        <v/>
      </c>
      <c r="G4968" s="34">
        <v/>
      </c>
      <c r="H4968" s="35">
        <v/>
      </c>
      <c r="I4968" s="36">
        <f>ROUND(PRODUCT(E4968:H4968),2)</f>
        <v>905.00</v>
      </c>
      <c r="J4968" s="32">
        <v/>
      </c>
      <c r="K4968" s="32">
        <f/>
        <v/>
      </c>
      <c r="L4968" s="32" t="s">
        <v/>
      </c>
      <c r="M4968" s="32" t="s">
        <v/>
      </c>
      <c r="N4968" s="32" t="s">
        <v/>
      </c>
      <!--$VAR_NUOVA_CELLA_PREZZI$-->
    </row>
    <row r="4969" spans="1:16" ht="10.5" customHeight="1" thickTop="1" thickBot="1">
      <c r="B4969" s="32" t="s">
        <v/>
      </c>
      <c r="C4969" s="23" t="s">
        <v/>
      </c>
      <c r="D4969" s="32" t="s">
        <v/>
      </c>
      <c r="E4969" s="32">
        <v/>
      </c>
      <c r="F4969" s="33">
        <v/>
      </c>
      <c r="G4969" s="34">
        <v/>
      </c>
      <c r="H4969" s="35">
        <v/>
      </c>
      <c r="I4969" s="36">
        <f/>
        <v/>
      </c>
      <c r="J4969" s="32">
        <v/>
      </c>
      <c r="K4969" s="32">
        <f/>
        <v/>
      </c>
      <c r="L4969" s="32" t="s">
        <v/>
      </c>
      <c r="M4969" s="32" t="s">
        <v/>
      </c>
      <c r="N4969" s="32" t="s">
        <v>27439</v>
      </c>
      <!--$VAR_NUOVA_CELLA_PREZZI$-->
    </row>
    <row r="4970" spans="1:16" ht="10.5" customHeight="1" thickTop="1" thickBot="1">
      <c r="B4970" s="32" t="s">
        <v/>
      </c>
      <c r="C4970" s="23" t="s">
        <v/>
      </c>
      <c r="D4970" s="32" t="s">
        <v>27440</v>
      </c>
      <c r="E4970" s="32">
        <v/>
      </c>
      <c r="F4970" s="33">
        <v/>
      </c>
      <c r="G4970" s="34">
        <v/>
      </c>
      <c r="H4970" s="35">
        <v/>
      </c>
      <c r="I4970" s="36">
        <f>ROUND(SUM(I4967:I4969),2)</f>
        <v>905.00</v>
      </c>
      <c r="J4970" s="32">
        <v>4.44</v>
      </c>
      <c r="K4970" s="32">
        <f>ROUND(PRODUCT(I4970:J4970),2)</f>
        <v>4018.20</v>
      </c>
      <c r="L4970" s="32" t="s">
        <v/>
      </c>
      <c r="M4970" s="32" t="s">
        <v/>
      </c>
      <c r="N4970" s="32" t="s">
        <v/>
      </c>
      <!--$VAR_NUOVA_CELLA_PREZZI$-->
    </row>
    <row r="4971" spans="1:16" ht="10.5" customHeight="1" thickTop="1" thickBot="1">
      <c r="B4971" s="32" t="s">
        <v/>
      </c>
      <c r="C4971" s="23" t="s">
        <v/>
      </c>
      <c r="D4971" s="32" t="s">
        <v>27446</v>
      </c>
      <c r="E4971" s="32">
        <v/>
      </c>
      <c r="F4971" s="33">
        <v/>
      </c>
      <c r="G4971" s="34">
        <v/>
      </c>
      <c r="H4971" s="35">
        <v/>
      </c>
      <c r="I4971" s="36">
        <f/>
        <v/>
      </c>
      <c r="J4971" s="32">
        <v/>
      </c>
      <c r="K4971" s="32">
        <f/>
        <v/>
      </c>
      <c r="L4971" s="32" t="s">
        <v/>
      </c>
      <c r="M4971" s="32" t="s">
        <v/>
      </c>
      <c r="N4971" s="32" t="s">
        <v/>
      </c>
      <!--$VAR_NUOVA_CELLA_PREZZI$-->
    </row>
    <row r="4972" spans="1:16" ht="63.1666666666667" customHeight="1" thickTop="1" thickBot="1">
      <c r="B4972" s="32" t="s">
        <v>27447</v>
      </c>
      <c r="C4972" s="23" t="s">
        <v>27448</v>
      </c>
      <c r="D4972" s="62" t="s">
        <v>27449</v>
      </c>
      <c r="E4972" s="32">
        <v/>
      </c>
      <c r="F4972" s="33">
        <v/>
      </c>
      <c r="G4972" s="34">
        <v/>
      </c>
      <c r="H4972" s="35">
        <v/>
      </c>
      <c r="I4972" s="36">
        <f/>
        <v/>
      </c>
      <c r="J4972" s="32">
        <v/>
      </c>
      <c r="K4972" s="32">
        <f/>
        <v/>
      </c>
      <c r="L4972" s="32" t="s">
        <v/>
      </c>
      <c r="M4972" s="32" t="s">
        <v/>
      </c>
      <c r="N4972" s="32" t="s">
        <v/>
      </c>
      <!--$VAR_NUOVA_CELLA_PREZZI$-->
    </row>
    <row r="4973" spans="1:16" ht="10.5" customHeight="1" thickTop="1" thickBot="1">
      <c r="B4973" s="32" t="s">
        <v/>
      </c>
      <c r="C4973" s="23" t="s">
        <v/>
      </c>
      <c r="D4973" s="23" t="s">
        <v>27450</v>
      </c>
      <c r="E4973" s="32">
        <v/>
      </c>
      <c r="F4973" s="33">
        <v/>
      </c>
      <c r="G4973" s="34">
        <v/>
      </c>
      <c r="H4973" s="35">
        <v/>
      </c>
      <c r="I4973" s="36">
        <f/>
        <v/>
      </c>
      <c r="J4973" s="32">
        <v/>
      </c>
      <c r="K4973" s="32">
        <f/>
        <v/>
      </c>
      <c r="L4973" s="32" t="s">
        <v/>
      </c>
      <c r="M4973" s="32" t="s">
        <v/>
      </c>
      <c r="N4973" s="32" t="s">
        <v/>
      </c>
      <!--$VAR_NUOVA_CELLA_PREZZI$-->
    </row>
    <row r="4974" spans="1:16" ht="10.5" customHeight="1" thickTop="1" thickBot="1">
      <c r="B4974" s="32" t="s">
        <v/>
      </c>
      <c r="C4974" s="23" t="s">
        <v/>
      </c>
      <c r="D4974" s="23" t="s">
        <v>27451</v>
      </c>
      <c r="E4974" s="32">
        <v>1035.00</v>
      </c>
      <c r="F4974" s="33">
        <v/>
      </c>
      <c r="G4974" s="34">
        <v/>
      </c>
      <c r="H4974" s="35">
        <v/>
      </c>
      <c r="I4974" s="36">
        <f>ROUND(PRODUCT(E4974:H4974),2)</f>
        <v>1035.00</v>
      </c>
      <c r="J4974" s="32">
        <v/>
      </c>
      <c r="K4974" s="32">
        <f/>
        <v/>
      </c>
      <c r="L4974" s="32" t="s">
        <v/>
      </c>
      <c r="M4974" s="32" t="s">
        <v/>
      </c>
      <c r="N4974" s="32" t="s">
        <v/>
      </c>
      <!--$VAR_NUOVA_CELLA_PREZZI$-->
    </row>
    <row r="4975" spans="1:16" ht="10.5" customHeight="1" thickTop="1" thickBot="1">
      <c r="B4975" s="32" t="s">
        <v/>
      </c>
      <c r="C4975" s="23" t="s">
        <v/>
      </c>
      <c r="D4975" s="32" t="s">
        <v/>
      </c>
      <c r="E4975" s="32">
        <v/>
      </c>
      <c r="F4975" s="33">
        <v/>
      </c>
      <c r="G4975" s="34">
        <v/>
      </c>
      <c r="H4975" s="35">
        <v/>
      </c>
      <c r="I4975" s="36">
        <f/>
        <v/>
      </c>
      <c r="J4975" s="32">
        <v/>
      </c>
      <c r="K4975" s="32">
        <f/>
        <v/>
      </c>
      <c r="L4975" s="32" t="s">
        <v/>
      </c>
      <c r="M4975" s="32" t="s">
        <v/>
      </c>
      <c r="N4975" s="32" t="s">
        <v>27458</v>
      </c>
      <!--$VAR_NUOVA_CELLA_PREZZI$-->
    </row>
    <row r="4976" spans="1:16" ht="10.5" customHeight="1" thickTop="1" thickBot="1">
      <c r="B4976" s="32" t="s">
        <v/>
      </c>
      <c r="C4976" s="23" t="s">
        <v/>
      </c>
      <c r="D4976" s="32" t="s">
        <v>27459</v>
      </c>
      <c r="E4976" s="32">
        <v/>
      </c>
      <c r="F4976" s="33">
        <v/>
      </c>
      <c r="G4976" s="34">
        <v/>
      </c>
      <c r="H4976" s="35">
        <v/>
      </c>
      <c r="I4976" s="36">
        <f>ROUND(SUM(I4973:I4975),2)</f>
        <v>1035.00</v>
      </c>
      <c r="J4976" s="32">
        <v>3.39</v>
      </c>
      <c r="K4976" s="32">
        <f>ROUND(PRODUCT(I4976:J4976),2)</f>
        <v>3508.65</v>
      </c>
      <c r="L4976" s="32" t="s">
        <v/>
      </c>
      <c r="M4976" s="32" t="s">
        <v/>
      </c>
      <c r="N4976" s="32" t="s">
        <v/>
      </c>
      <!--$VAR_NUOVA_CELLA_PREZZI$-->
    </row>
    <row r="4977" spans="1:16" ht="10.5" customHeight="1" thickTop="1" thickBot="1">
      <c r="B4977" s="32" t="s">
        <v/>
      </c>
      <c r="C4977" s="23" t="s">
        <v/>
      </c>
      <c r="D4977" s="32" t="s">
        <v>27465</v>
      </c>
      <c r="E4977" s="32">
        <v/>
      </c>
      <c r="F4977" s="33">
        <v/>
      </c>
      <c r="G4977" s="34">
        <v/>
      </c>
      <c r="H4977" s="35">
        <v/>
      </c>
      <c r="I4977" s="36">
        <f/>
        <v/>
      </c>
      <c r="J4977" s="32">
        <v/>
      </c>
      <c r="K4977" s="32">
        <f/>
        <v/>
      </c>
      <c r="L4977" s="32" t="s">
        <v/>
      </c>
      <c r="M4977" s="32" t="s">
        <v/>
      </c>
      <c r="N4977" s="32" t="s">
        <v/>
      </c>
      <!--$VAR_NUOVA_CELLA_PREZZI$-->
    </row>
    <row r="4978" spans="1:16" ht="55.8333333333333" customHeight="1" thickTop="1" thickBot="1">
      <c r="B4978" s="32" t="s">
        <v>27466</v>
      </c>
      <c r="C4978" s="23" t="s">
        <v>27467</v>
      </c>
      <c r="D4978" s="62" t="s">
        <v>27468</v>
      </c>
      <c r="E4978" s="32">
        <v/>
      </c>
      <c r="F4978" s="33">
        <v/>
      </c>
      <c r="G4978" s="34">
        <v/>
      </c>
      <c r="H4978" s="35">
        <v/>
      </c>
      <c r="I4978" s="36">
        <f/>
        <v/>
      </c>
      <c r="J4978" s="32">
        <v/>
      </c>
      <c r="K4978" s="32">
        <f/>
        <v/>
      </c>
      <c r="L4978" s="32" t="s">
        <v/>
      </c>
      <c r="M4978" s="32" t="s">
        <v/>
      </c>
      <c r="N4978" s="32" t="s">
        <v/>
      </c>
      <!--$VAR_NUOVA_CELLA_PREZZI$-->
    </row>
    <row r="4979" spans="1:16" ht="10.5" customHeight="1" thickTop="1" thickBot="1">
      <c r="B4979" s="32" t="s">
        <v/>
      </c>
      <c r="C4979" s="23" t="s">
        <v/>
      </c>
      <c r="D4979" s="23" t="s">
        <v>27469</v>
      </c>
      <c r="E4979" s="32">
        <v/>
      </c>
      <c r="F4979" s="33">
        <v/>
      </c>
      <c r="G4979" s="34">
        <v/>
      </c>
      <c r="H4979" s="35">
        <v/>
      </c>
      <c r="I4979" s="36">
        <f/>
        <v/>
      </c>
      <c r="J4979" s="32">
        <v/>
      </c>
      <c r="K4979" s="32">
        <f/>
        <v/>
      </c>
      <c r="L4979" s="32" t="s">
        <v/>
      </c>
      <c r="M4979" s="32" t="s">
        <v/>
      </c>
      <c r="N4979" s="32" t="s">
        <v/>
      </c>
      <!--$VAR_NUOVA_CELLA_PREZZI$-->
    </row>
    <row r="4980" spans="1:16" ht="10.5" customHeight="1" thickTop="1" thickBot="1">
      <c r="B4980" s="32" t="s">
        <v/>
      </c>
      <c r="C4980" s="23" t="s">
        <v/>
      </c>
      <c r="D4980" s="23" t="s">
        <v>27470</v>
      </c>
      <c r="E4980" s="32">
        <v>1170.00</v>
      </c>
      <c r="F4980" s="33">
        <v/>
      </c>
      <c r="G4980" s="34">
        <v/>
      </c>
      <c r="H4980" s="35">
        <v/>
      </c>
      <c r="I4980" s="36">
        <f>ROUND(PRODUCT(E4980:H4980),2)</f>
        <v>1170.00</v>
      </c>
      <c r="J4980" s="32">
        <v/>
      </c>
      <c r="K4980" s="32">
        <f/>
        <v/>
      </c>
      <c r="L4980" s="32" t="s">
        <v/>
      </c>
      <c r="M4980" s="32" t="s">
        <v/>
      </c>
      <c r="N4980" s="32" t="s">
        <v/>
      </c>
      <!--$VAR_NUOVA_CELLA_PREZZI$-->
    </row>
    <row r="4981" spans="1:16" ht="10.5" customHeight="1" thickTop="1" thickBot="1">
      <c r="B4981" s="32" t="s">
        <v/>
      </c>
      <c r="C4981" s="23" t="s">
        <v/>
      </c>
      <c r="D4981" s="32" t="s">
        <v/>
      </c>
      <c r="E4981" s="32">
        <v/>
      </c>
      <c r="F4981" s="33">
        <v/>
      </c>
      <c r="G4981" s="34">
        <v/>
      </c>
      <c r="H4981" s="35">
        <v/>
      </c>
      <c r="I4981" s="36">
        <f/>
        <v/>
      </c>
      <c r="J4981" s="32">
        <v/>
      </c>
      <c r="K4981" s="32">
        <f/>
        <v/>
      </c>
      <c r="L4981" s="32" t="s">
        <v/>
      </c>
      <c r="M4981" s="32" t="s">
        <v/>
      </c>
      <c r="N4981" s="32" t="s">
        <v>27477</v>
      </c>
      <!--$VAR_NUOVA_CELLA_PREZZI$-->
    </row>
    <row r="4982" spans="1:16" ht="10.5" customHeight="1" thickTop="1" thickBot="1">
      <c r="B4982" s="32" t="s">
        <v/>
      </c>
      <c r="C4982" s="23" t="s">
        <v/>
      </c>
      <c r="D4982" s="32" t="s">
        <v>27478</v>
      </c>
      <c r="E4982" s="32">
        <v/>
      </c>
      <c r="F4982" s="33">
        <v/>
      </c>
      <c r="G4982" s="34">
        <v/>
      </c>
      <c r="H4982" s="35">
        <v/>
      </c>
      <c r="I4982" s="36">
        <f>ROUND(SUM(I4979:I4981),2)</f>
        <v>1170.00</v>
      </c>
      <c r="J4982" s="32">
        <v>1.83</v>
      </c>
      <c r="K4982" s="32">
        <f>ROUND(PRODUCT(I4982:J4982),2)</f>
        <v>2141.10</v>
      </c>
      <c r="L4982" s="32" t="s">
        <v/>
      </c>
      <c r="M4982" s="32" t="s">
        <v/>
      </c>
      <c r="N4982" s="32" t="s">
        <v/>
      </c>
      <!--$VAR_NUOVA_CELLA_PREZZI$-->
    </row>
    <row r="4983" spans="1:16" ht="10.5" customHeight="1" thickTop="1" thickBot="1">
      <c r="B4983" s="32" t="s">
        <v/>
      </c>
      <c r="C4983" s="23" t="s">
        <v/>
      </c>
      <c r="D4983" s="32" t="s">
        <v>27484</v>
      </c>
      <c r="E4983" s="32">
        <v/>
      </c>
      <c r="F4983" s="33">
        <v/>
      </c>
      <c r="G4983" s="34">
        <v/>
      </c>
      <c r="H4983" s="35">
        <v/>
      </c>
      <c r="I4983" s="36">
        <f/>
        <v/>
      </c>
      <c r="J4983" s="32">
        <v/>
      </c>
      <c r="K4983" s="32">
        <f/>
        <v/>
      </c>
      <c r="L4983" s="32" t="s">
        <v/>
      </c>
      <c r="M4983" s="32" t="s">
        <v/>
      </c>
      <c r="N4983" s="32" t="s">
        <v/>
      </c>
      <!--$VAR_NUOVA_CELLA_PREZZI$-->
    </row>
    <row r="4984" spans="1:16" ht="56.1666666666667" customHeight="1" thickTop="1" thickBot="1">
      <c r="B4984" s="32" t="s">
        <v>27485</v>
      </c>
      <c r="C4984" s="23" t="s">
        <v>27486</v>
      </c>
      <c r="D4984" s="62" t="s">
        <v>27487</v>
      </c>
      <c r="E4984" s="32">
        <v/>
      </c>
      <c r="F4984" s="33">
        <v/>
      </c>
      <c r="G4984" s="34">
        <v/>
      </c>
      <c r="H4984" s="35">
        <v/>
      </c>
      <c r="I4984" s="36">
        <f/>
        <v/>
      </c>
      <c r="J4984" s="32">
        <v/>
      </c>
      <c r="K4984" s="32">
        <f/>
        <v/>
      </c>
      <c r="L4984" s="32" t="s">
        <v/>
      </c>
      <c r="M4984" s="32" t="s">
        <v/>
      </c>
      <c r="N4984" s="32" t="s">
        <v/>
      </c>
      <!--$VAR_NUOVA_CELLA_PREZZI$-->
    </row>
    <row r="4985" spans="1:16" ht="10.5" customHeight="1" thickTop="1" thickBot="1">
      <c r="B4985" s="32" t="s">
        <v/>
      </c>
      <c r="C4985" s="23" t="s">
        <v/>
      </c>
      <c r="D4985" s="23" t="s">
        <v>27488</v>
      </c>
      <c r="E4985" s="32">
        <v/>
      </c>
      <c r="F4985" s="33">
        <v/>
      </c>
      <c r="G4985" s="34">
        <v/>
      </c>
      <c r="H4985" s="35">
        <v/>
      </c>
      <c r="I4985" s="36">
        <f/>
        <v/>
      </c>
      <c r="J4985" s="32">
        <v/>
      </c>
      <c r="K4985" s="32">
        <f/>
        <v/>
      </c>
      <c r="L4985" s="32" t="s">
        <v/>
      </c>
      <c r="M4985" s="32" t="s">
        <v/>
      </c>
      <c r="N4985" s="32" t="s">
        <v/>
      </c>
      <!--$VAR_NUOVA_CELLA_PREZZI$-->
    </row>
    <row r="4986" spans="1:16" ht="10.5" customHeight="1" thickTop="1" thickBot="1">
      <c r="B4986" s="32" t="s">
        <v/>
      </c>
      <c r="C4986" s="23" t="s">
        <v/>
      </c>
      <c r="D4986" s="23" t="s">
        <v>27489</v>
      </c>
      <c r="E4986" s="32">
        <v>885.00</v>
      </c>
      <c r="F4986" s="33">
        <v/>
      </c>
      <c r="G4986" s="34">
        <v/>
      </c>
      <c r="H4986" s="35">
        <v/>
      </c>
      <c r="I4986" s="36">
        <f>ROUND(PRODUCT(E4986:H4986),2)</f>
        <v>885.00</v>
      </c>
      <c r="J4986" s="32">
        <v/>
      </c>
      <c r="K4986" s="32">
        <f/>
        <v/>
      </c>
      <c r="L4986" s="32" t="s">
        <v/>
      </c>
      <c r="M4986" s="32" t="s">
        <v/>
      </c>
      <c r="N4986" s="32" t="s">
        <v/>
      </c>
      <!--$VAR_NUOVA_CELLA_PREZZI$-->
    </row>
    <row r="4987" spans="1:16" ht="10.5" customHeight="1" thickTop="1" thickBot="1">
      <c r="B4987" s="32" t="s">
        <v/>
      </c>
      <c r="C4987" s="23" t="s">
        <v/>
      </c>
      <c r="D4987" s="32" t="s">
        <v/>
      </c>
      <c r="E4987" s="32">
        <v/>
      </c>
      <c r="F4987" s="33">
        <v/>
      </c>
      <c r="G4987" s="34">
        <v/>
      </c>
      <c r="H4987" s="35">
        <v/>
      </c>
      <c r="I4987" s="36">
        <f/>
        <v/>
      </c>
      <c r="J4987" s="32">
        <v/>
      </c>
      <c r="K4987" s="32">
        <f/>
        <v/>
      </c>
      <c r="L4987" s="32" t="s">
        <v/>
      </c>
      <c r="M4987" s="32" t="s">
        <v/>
      </c>
      <c r="N4987" s="32" t="s">
        <v>27496</v>
      </c>
      <!--$VAR_NUOVA_CELLA_PREZZI$-->
    </row>
    <row r="4988" spans="1:16" ht="10.5" customHeight="1" thickTop="1" thickBot="1">
      <c r="B4988" s="32" t="s">
        <v/>
      </c>
      <c r="C4988" s="23" t="s">
        <v/>
      </c>
      <c r="D4988" s="32" t="s">
        <v>27497</v>
      </c>
      <c r="E4988" s="32">
        <v/>
      </c>
      <c r="F4988" s="33">
        <v/>
      </c>
      <c r="G4988" s="34">
        <v/>
      </c>
      <c r="H4988" s="35">
        <v/>
      </c>
      <c r="I4988" s="36">
        <f>ROUND(SUM(I4985:I4987),2)</f>
        <v>885.00</v>
      </c>
      <c r="J4988" s="32">
        <v>1.57</v>
      </c>
      <c r="K4988" s="32">
        <f>ROUND(PRODUCT(I4988:J4988),2)</f>
        <v>1389.45</v>
      </c>
      <c r="L4988" s="32" t="s">
        <v/>
      </c>
      <c r="M4988" s="32" t="s">
        <v/>
      </c>
      <c r="N4988" s="32" t="s">
        <v/>
      </c>
      <!--$VAR_NUOVA_CELLA_PREZZI$-->
    </row>
    <row r="4989" spans="1:16" ht="10.5" customHeight="1" thickTop="1" thickBot="1">
      <c r="B4989" s="32" t="s">
        <v/>
      </c>
      <c r="C4989" s="23" t="s">
        <v/>
      </c>
      <c r="D4989" s="32" t="s">
        <v>27503</v>
      </c>
      <c r="E4989" s="32">
        <v/>
      </c>
      <c r="F4989" s="33">
        <v/>
      </c>
      <c r="G4989" s="34">
        <v/>
      </c>
      <c r="H4989" s="35">
        <v/>
      </c>
      <c r="I4989" s="36">
        <f/>
        <v/>
      </c>
      <c r="J4989" s="32">
        <v/>
      </c>
      <c r="K4989" s="32">
        <f/>
        <v/>
      </c>
      <c r="L4989" s="32" t="s">
        <v/>
      </c>
      <c r="M4989" s="32" t="s">
        <v/>
      </c>
      <c r="N4989" s="32" t="s">
        <v/>
      </c>
      <!--$VAR_NUOVA_CELLA_PREZZI$-->
    </row>
    <row r="4990" spans="1:16" ht="81" customHeight="1" thickTop="1" thickBot="1">
      <c r="B4990" s="32" t="s">
        <v>27504</v>
      </c>
      <c r="C4990" s="23" t="s">
        <v>27505</v>
      </c>
      <c r="D4990" s="62" t="s">
        <v>27506</v>
      </c>
      <c r="E4990" s="32">
        <v/>
      </c>
      <c r="F4990" s="33">
        <v/>
      </c>
      <c r="G4990" s="34">
        <v/>
      </c>
      <c r="H4990" s="35">
        <v/>
      </c>
      <c r="I4990" s="36">
        <f/>
        <v/>
      </c>
      <c r="J4990" s="32">
        <v/>
      </c>
      <c r="K4990" s="32">
        <f/>
        <v/>
      </c>
      <c r="L4990" s="32" t="s">
        <v/>
      </c>
      <c r="M4990" s="32" t="s">
        <v/>
      </c>
      <c r="N4990" s="32" t="s">
        <v/>
      </c>
      <!--$VAR_NUOVA_CELLA_PREZZI$-->
    </row>
    <row r="4991" spans="1:16" ht="10.5" customHeight="1" thickTop="1" thickBot="1">
      <c r="B4991" s="32" t="s">
        <v/>
      </c>
      <c r="C4991" s="23" t="s">
        <v/>
      </c>
      <c r="D4991" s="23" t="s">
        <v>27507</v>
      </c>
      <c r="E4991" s="32">
        <v/>
      </c>
      <c r="F4991" s="33">
        <v/>
      </c>
      <c r="G4991" s="34">
        <v/>
      </c>
      <c r="H4991" s="35">
        <v/>
      </c>
      <c r="I4991" s="36">
        <f/>
        <v/>
      </c>
      <c r="J4991" s="32">
        <v/>
      </c>
      <c r="K4991" s="32">
        <f/>
        <v/>
      </c>
      <c r="L4991" s="32" t="s">
        <v/>
      </c>
      <c r="M4991" s="32" t="s">
        <v/>
      </c>
      <c r="N4991" s="32" t="s">
        <v/>
      </c>
      <!--$VAR_NUOVA_CELLA_PREZZI$-->
    </row>
    <row r="4992" spans="1:16" ht="10.5" customHeight="1" thickTop="1" thickBot="1">
      <c r="B4992" s="32" t="s">
        <v/>
      </c>
      <c r="C4992" s="23" t="s">
        <v/>
      </c>
      <c r="D4992" s="23" t="s">
        <v>27508</v>
      </c>
      <c r="E4992" s="32">
        <v>450.00</v>
      </c>
      <c r="F4992" s="33">
        <v/>
      </c>
      <c r="G4992" s="34">
        <v/>
      </c>
      <c r="H4992" s="35">
        <v/>
      </c>
      <c r="I4992" s="36">
        <f>ROUND(PRODUCT(E4992:H4992),2)</f>
        <v>450.00</v>
      </c>
      <c r="J4992" s="32">
        <v/>
      </c>
      <c r="K4992" s="32">
        <f/>
        <v/>
      </c>
      <c r="L4992" s="32" t="s">
        <v/>
      </c>
      <c r="M4992" s="32" t="s">
        <v/>
      </c>
      <c r="N4992" s="32" t="s">
        <v/>
      </c>
      <!--$VAR_NUOVA_CELLA_PREZZI$-->
    </row>
    <row r="4993" spans="1:16" ht="10.5" customHeight="1" thickTop="1" thickBot="1">
      <c r="B4993" s="32" t="s">
        <v/>
      </c>
      <c r="C4993" s="23" t="s">
        <v/>
      </c>
      <c r="D4993" s="32" t="s">
        <v/>
      </c>
      <c r="E4993" s="32">
        <v/>
      </c>
      <c r="F4993" s="33">
        <v/>
      </c>
      <c r="G4993" s="34">
        <v/>
      </c>
      <c r="H4993" s="35">
        <v/>
      </c>
      <c r="I4993" s="36">
        <f/>
        <v/>
      </c>
      <c r="J4993" s="32">
        <v/>
      </c>
      <c r="K4993" s="32">
        <f/>
        <v/>
      </c>
      <c r="L4993" s="32" t="s">
        <v/>
      </c>
      <c r="M4993" s="32" t="s">
        <v/>
      </c>
      <c r="N4993" s="32" t="s">
        <v>27515</v>
      </c>
      <!--$VAR_NUOVA_CELLA_PREZZI$-->
    </row>
    <row r="4994" spans="1:16" ht="10.5" customHeight="1" thickTop="1" thickBot="1">
      <c r="B4994" s="32" t="s">
        <v/>
      </c>
      <c r="C4994" s="23" t="s">
        <v/>
      </c>
      <c r="D4994" s="32" t="s">
        <v>27516</v>
      </c>
      <c r="E4994" s="32">
        <v/>
      </c>
      <c r="F4994" s="33">
        <v/>
      </c>
      <c r="G4994" s="34">
        <v/>
      </c>
      <c r="H4994" s="35">
        <v/>
      </c>
      <c r="I4994" s="36">
        <f>ROUND(SUM(I4991:I4993),2)</f>
        <v>450.00</v>
      </c>
      <c r="J4994" s="32">
        <v>6.27</v>
      </c>
      <c r="K4994" s="32">
        <f>ROUND(PRODUCT(I4994:J4994),2)</f>
        <v>2821.50</v>
      </c>
      <c r="L4994" s="32" t="s">
        <v/>
      </c>
      <c r="M4994" s="32" t="s">
        <v/>
      </c>
      <c r="N4994" s="32" t="s">
        <v/>
      </c>
      <!--$VAR_NUOVA_CELLA_PREZZI$-->
    </row>
    <row r="4995" spans="1:16" ht="10.5" customHeight="1" thickTop="1" thickBot="1">
      <c r="B4995" s="32" t="s">
        <v/>
      </c>
      <c r="C4995" s="23" t="s">
        <v/>
      </c>
      <c r="D4995" s="32" t="s">
        <v>27522</v>
      </c>
      <c r="E4995" s="32">
        <v/>
      </c>
      <c r="F4995" s="33">
        <v/>
      </c>
      <c r="G4995" s="34">
        <v/>
      </c>
      <c r="H4995" s="35">
        <v/>
      </c>
      <c r="I4995" s="36">
        <f/>
        <v/>
      </c>
      <c r="J4995" s="32">
        <v/>
      </c>
      <c r="K4995" s="32">
        <f/>
        <v/>
      </c>
      <c r="L4995" s="32" t="s">
        <v/>
      </c>
      <c r="M4995" s="32" t="s">
        <v/>
      </c>
      <c r="N4995" s="32" t="s">
        <v/>
      </c>
      <!--$VAR_NUOVA_CELLA_PREZZI$-->
    </row>
    <row r="4996" spans="1:16" ht="80.8333333333333" customHeight="1" thickTop="1" thickBot="1">
      <c r="B4996" s="32" t="s">
        <v>27523</v>
      </c>
      <c r="C4996" s="23" t="s">
        <v>27524</v>
      </c>
      <c r="D4996" s="62" t="s">
        <v>27525</v>
      </c>
      <c r="E4996" s="32">
        <v/>
      </c>
      <c r="F4996" s="33">
        <v/>
      </c>
      <c r="G4996" s="34">
        <v/>
      </c>
      <c r="H4996" s="35">
        <v/>
      </c>
      <c r="I4996" s="36">
        <f/>
        <v/>
      </c>
      <c r="J4996" s="32">
        <v/>
      </c>
      <c r="K4996" s="32">
        <f/>
        <v/>
      </c>
      <c r="L4996" s="32" t="s">
        <v/>
      </c>
      <c r="M4996" s="32" t="s">
        <v/>
      </c>
      <c r="N4996" s="32" t="s">
        <v/>
      </c>
      <!--$VAR_NUOVA_CELLA_PREZZI$-->
    </row>
    <row r="4997" spans="1:16" ht="10.5" customHeight="1" thickTop="1" thickBot="1">
      <c r="B4997" s="32" t="s">
        <v/>
      </c>
      <c r="C4997" s="23" t="s">
        <v/>
      </c>
      <c r="D4997" s="23" t="s">
        <v>27526</v>
      </c>
      <c r="E4997" s="32">
        <v/>
      </c>
      <c r="F4997" s="33">
        <v/>
      </c>
      <c r="G4997" s="34">
        <v/>
      </c>
      <c r="H4997" s="35">
        <v/>
      </c>
      <c r="I4997" s="36">
        <f/>
        <v/>
      </c>
      <c r="J4997" s="32">
        <v/>
      </c>
      <c r="K4997" s="32">
        <f/>
        <v/>
      </c>
      <c r="L4997" s="32" t="s">
        <v/>
      </c>
      <c r="M4997" s="32" t="s">
        <v/>
      </c>
      <c r="N4997" s="32" t="s">
        <v/>
      </c>
      <!--$VAR_NUOVA_CELLA_PREZZI$-->
    </row>
    <row r="4998" spans="1:16" ht="10.5" customHeight="1" thickTop="1" thickBot="1">
      <c r="B4998" s="32" t="s">
        <v/>
      </c>
      <c r="C4998" s="23" t="s">
        <v/>
      </c>
      <c r="D4998" s="23" t="s">
        <v>27527</v>
      </c>
      <c r="E4998" s="32">
        <v>30.00</v>
      </c>
      <c r="F4998" s="33">
        <v/>
      </c>
      <c r="G4998" s="34">
        <v/>
      </c>
      <c r="H4998" s="35">
        <v/>
      </c>
      <c r="I4998" s="36">
        <f>ROUND(PRODUCT(E4998:H4998),2)</f>
        <v>30.00</v>
      </c>
      <c r="J4998" s="32">
        <v/>
      </c>
      <c r="K4998" s="32">
        <f/>
        <v/>
      </c>
      <c r="L4998" s="32" t="s">
        <v/>
      </c>
      <c r="M4998" s="32" t="s">
        <v/>
      </c>
      <c r="N4998" s="32" t="s">
        <v/>
      </c>
      <!--$VAR_NUOVA_CELLA_PREZZI$-->
    </row>
    <row r="4999" spans="1:16" ht="10.5" customHeight="1" thickTop="1" thickBot="1">
      <c r="B4999" s="32" t="s">
        <v/>
      </c>
      <c r="C4999" s="23" t="s">
        <v/>
      </c>
      <c r="D4999" s="32" t="s">
        <v/>
      </c>
      <c r="E4999" s="32">
        <v/>
      </c>
      <c r="F4999" s="33">
        <v/>
      </c>
      <c r="G4999" s="34">
        <v/>
      </c>
      <c r="H4999" s="35">
        <v/>
      </c>
      <c r="I4999" s="36">
        <f/>
        <v/>
      </c>
      <c r="J4999" s="32">
        <v/>
      </c>
      <c r="K4999" s="32">
        <f/>
        <v/>
      </c>
      <c r="L4999" s="32" t="s">
        <v/>
      </c>
      <c r="M4999" s="32" t="s">
        <v/>
      </c>
      <c r="N4999" s="32" t="s">
        <v>27534</v>
      </c>
      <!--$VAR_NUOVA_CELLA_PREZZI$-->
    </row>
    <row r="5000" spans="1:16" ht="10.5" customHeight="1" thickTop="1" thickBot="1">
      <c r="B5000" s="32" t="s">
        <v/>
      </c>
      <c r="C5000" s="23" t="s">
        <v/>
      </c>
      <c r="D5000" s="32" t="s">
        <v>27535</v>
      </c>
      <c r="E5000" s="32">
        <v/>
      </c>
      <c r="F5000" s="33">
        <v/>
      </c>
      <c r="G5000" s="34">
        <v/>
      </c>
      <c r="H5000" s="35">
        <v/>
      </c>
      <c r="I5000" s="36">
        <f>ROUND(SUM(I4997:I4999),2)</f>
        <v>30.00</v>
      </c>
      <c r="J5000" s="32">
        <v>5.28</v>
      </c>
      <c r="K5000" s="32">
        <f>ROUND(PRODUCT(I5000:J5000),2)</f>
        <v>158.40</v>
      </c>
      <c r="L5000" s="32" t="s">
        <v/>
      </c>
      <c r="M5000" s="32" t="s">
        <v/>
      </c>
      <c r="N5000" s="32" t="s">
        <v/>
      </c>
      <!--$VAR_NUOVA_CELLA_PREZZI$-->
    </row>
    <row r="5001" spans="1:16" ht="10.5" customHeight="1" thickTop="1" thickBot="1">
      <c r="B5001" s="32" t="s">
        <v/>
      </c>
      <c r="C5001" s="23" t="s">
        <v/>
      </c>
      <c r="D5001" s="32" t="s">
        <v>27541</v>
      </c>
      <c r="E5001" s="32">
        <v/>
      </c>
      <c r="F5001" s="33">
        <v/>
      </c>
      <c r="G5001" s="34">
        <v/>
      </c>
      <c r="H5001" s="35">
        <v/>
      </c>
      <c r="I5001" s="36">
        <f/>
        <v/>
      </c>
      <c r="J5001" s="32">
        <v/>
      </c>
      <c r="K5001" s="32">
        <f/>
        <v/>
      </c>
      <c r="L5001" s="32" t="s">
        <v/>
      </c>
      <c r="M5001" s="32" t="s">
        <v/>
      </c>
      <c r="N5001" s="32" t="s">
        <v/>
      </c>
      <!--$VAR_NUOVA_CELLA_PREZZI$-->
    </row>
    <row r="5002" spans="1:16" ht="121.333333333333" customHeight="1" thickTop="1" thickBot="1">
      <c r="B5002" s="32" t="s">
        <v>27542</v>
      </c>
      <c r="C5002" s="23" t="s">
        <v>27543</v>
      </c>
      <c r="D5002" s="62" t="s">
        <v>27544</v>
      </c>
      <c r="E5002" s="32">
        <v/>
      </c>
      <c r="F5002" s="33">
        <v/>
      </c>
      <c r="G5002" s="34">
        <v/>
      </c>
      <c r="H5002" s="35">
        <v/>
      </c>
      <c r="I5002" s="36">
        <f/>
        <v/>
      </c>
      <c r="J5002" s="32">
        <v/>
      </c>
      <c r="K5002" s="32">
        <f/>
        <v/>
      </c>
      <c r="L5002" s="32" t="s">
        <v/>
      </c>
      <c r="M5002" s="32" t="s">
        <v/>
      </c>
      <c r="N5002" s="32" t="s">
        <v/>
      </c>
      <!--$VAR_NUOVA_CELLA_PREZZI$-->
    </row>
    <row r="5003" spans="1:16" ht="10.5" customHeight="1" thickTop="1" thickBot="1">
      <c r="B5003" s="32" t="s">
        <v/>
      </c>
      <c r="C5003" s="23" t="s">
        <v/>
      </c>
      <c r="D5003" s="23" t="s">
        <v>27545</v>
      </c>
      <c r="E5003" s="32">
        <v/>
      </c>
      <c r="F5003" s="33">
        <v/>
      </c>
      <c r="G5003" s="34">
        <v/>
      </c>
      <c r="H5003" s="35">
        <v/>
      </c>
      <c r="I5003" s="36">
        <f/>
        <v/>
      </c>
      <c r="J5003" s="32">
        <v/>
      </c>
      <c r="K5003" s="32">
        <f/>
        <v/>
      </c>
      <c r="L5003" s="32" t="s">
        <v/>
      </c>
      <c r="M5003" s="32" t="s">
        <v/>
      </c>
      <c r="N5003" s="32" t="s">
        <v/>
      </c>
      <!--$VAR_NUOVA_CELLA_PREZZI$-->
    </row>
    <row r="5004" spans="1:16" ht="10.5" customHeight="1" thickTop="1" thickBot="1">
      <c r="B5004" s="32" t="s">
        <v/>
      </c>
      <c r="C5004" s="23" t="s">
        <v/>
      </c>
      <c r="D5004" s="23" t="s">
        <v>27546</v>
      </c>
      <c r="E5004" s="32">
        <v>5.00</v>
      </c>
      <c r="F5004" s="33">
        <v/>
      </c>
      <c r="G5004" s="34">
        <v/>
      </c>
      <c r="H5004" s="35">
        <v/>
      </c>
      <c r="I5004" s="36">
        <f>ROUND(PRODUCT(E5004:H5004),2)</f>
        <v>5.00</v>
      </c>
      <c r="J5004" s="32">
        <v/>
      </c>
      <c r="K5004" s="32">
        <f/>
        <v/>
      </c>
      <c r="L5004" s="32" t="s">
        <v/>
      </c>
      <c r="M5004" s="32" t="s">
        <v/>
      </c>
      <c r="N5004" s="32" t="s">
        <v/>
      </c>
      <!--$VAR_NUOVA_CELLA_PREZZI$-->
    </row>
    <row r="5005" spans="1:16" ht="10.5" customHeight="1" thickTop="1" thickBot="1">
      <c r="B5005" s="32" t="s">
        <v/>
      </c>
      <c r="C5005" s="23" t="s">
        <v/>
      </c>
      <c r="D5005" s="32" t="s">
        <v/>
      </c>
      <c r="E5005" s="32">
        <v/>
      </c>
      <c r="F5005" s="33">
        <v/>
      </c>
      <c r="G5005" s="34">
        <v/>
      </c>
      <c r="H5005" s="35">
        <v/>
      </c>
      <c r="I5005" s="36">
        <f/>
        <v/>
      </c>
      <c r="J5005" s="32">
        <v/>
      </c>
      <c r="K5005" s="32">
        <f/>
        <v/>
      </c>
      <c r="L5005" s="32" t="s">
        <v/>
      </c>
      <c r="M5005" s="32" t="s">
        <v/>
      </c>
      <c r="N5005" s="32" t="s">
        <v>27553</v>
      </c>
      <!--$VAR_NUOVA_CELLA_PREZZI$-->
    </row>
    <row r="5006" spans="1:16" ht="10.5" customHeight="1" thickTop="1" thickBot="1">
      <c r="B5006" s="32" t="s">
        <v/>
      </c>
      <c r="C5006" s="23" t="s">
        <v/>
      </c>
      <c r="D5006" s="32" t="s">
        <v>27554</v>
      </c>
      <c r="E5006" s="32">
        <v/>
      </c>
      <c r="F5006" s="33">
        <v/>
      </c>
      <c r="G5006" s="34">
        <v/>
      </c>
      <c r="H5006" s="35">
        <v/>
      </c>
      <c r="I5006" s="36">
        <f>ROUND(SUM(I5003:I5005),2)</f>
        <v>5.00</v>
      </c>
      <c r="J5006" s="32">
        <v>47.20</v>
      </c>
      <c r="K5006" s="32">
        <f>ROUND(PRODUCT(I5006:J5006),2)</f>
        <v>236.00</v>
      </c>
      <c r="L5006" s="32" t="s">
        <v/>
      </c>
      <c r="M5006" s="32" t="s">
        <v/>
      </c>
      <c r="N5006" s="32" t="s">
        <v/>
      </c>
      <!--$VAR_NUOVA_CELLA_PREZZI$-->
    </row>
    <row r="5007" spans="1:16" ht="10.5" customHeight="1" thickTop="1" thickBot="1">
      <c r="B5007" s="32" t="s">
        <v/>
      </c>
      <c r="C5007" s="23" t="s">
        <v/>
      </c>
      <c r="D5007" s="32" t="s">
        <v>27560</v>
      </c>
      <c r="E5007" s="32">
        <v/>
      </c>
      <c r="F5007" s="33">
        <v/>
      </c>
      <c r="G5007" s="34">
        <v/>
      </c>
      <c r="H5007" s="35">
        <v/>
      </c>
      <c r="I5007" s="36">
        <f/>
        <v/>
      </c>
      <c r="J5007" s="32">
        <v/>
      </c>
      <c r="K5007" s="32">
        <f/>
        <v/>
      </c>
      <c r="L5007" s="32" t="s">
        <v/>
      </c>
      <c r="M5007" s="32" t="s">
        <v/>
      </c>
      <c r="N5007" s="32" t="s">
        <v/>
      </c>
      <!--$VAR_NUOVA_CELLA_PREZZI$-->
    </row>
    <row r="5008" spans="1:16" ht="125.666666666667" customHeight="1" thickTop="1" thickBot="1">
      <c r="B5008" s="32" t="s">
        <v>27561</v>
      </c>
      <c r="C5008" s="23" t="s">
        <v>27562</v>
      </c>
      <c r="D5008" s="62" t="s">
        <v>27563</v>
      </c>
      <c r="E5008" s="32">
        <v/>
      </c>
      <c r="F5008" s="33">
        <v/>
      </c>
      <c r="G5008" s="34">
        <v/>
      </c>
      <c r="H5008" s="35">
        <v/>
      </c>
      <c r="I5008" s="36">
        <f/>
        <v/>
      </c>
      <c r="J5008" s="32">
        <v/>
      </c>
      <c r="K5008" s="32">
        <f/>
        <v/>
      </c>
      <c r="L5008" s="32" t="s">
        <v/>
      </c>
      <c r="M5008" s="32" t="s">
        <v/>
      </c>
      <c r="N5008" s="32" t="s">
        <v/>
      </c>
      <!--$VAR_NUOVA_CELLA_PREZZI$-->
    </row>
    <row r="5009" spans="1:16" ht="10.5" customHeight="1" thickTop="1" thickBot="1">
      <c r="B5009" s="32" t="s">
        <v/>
      </c>
      <c r="C5009" s="23" t="s">
        <v/>
      </c>
      <c r="D5009" s="23" t="s">
        <v>27564</v>
      </c>
      <c r="E5009" s="32">
        <v/>
      </c>
      <c r="F5009" s="33">
        <v/>
      </c>
      <c r="G5009" s="34">
        <v/>
      </c>
      <c r="H5009" s="35">
        <v/>
      </c>
      <c r="I5009" s="36">
        <f/>
        <v/>
      </c>
      <c r="J5009" s="32">
        <v/>
      </c>
      <c r="K5009" s="32">
        <f/>
        <v/>
      </c>
      <c r="L5009" s="32" t="s">
        <v/>
      </c>
      <c r="M5009" s="32" t="s">
        <v/>
      </c>
      <c r="N5009" s="32" t="s">
        <v/>
      </c>
      <!--$VAR_NUOVA_CELLA_PREZZI$-->
    </row>
    <row r="5010" spans="1:16" ht="10.5" customHeight="1" thickTop="1" thickBot="1">
      <c r="B5010" s="32" t="s">
        <v/>
      </c>
      <c r="C5010" s="23" t="s">
        <v/>
      </c>
      <c r="D5010" s="23" t="s">
        <v>27565</v>
      </c>
      <c r="E5010" s="32">
        <v>5.00</v>
      </c>
      <c r="F5010" s="33">
        <v/>
      </c>
      <c r="G5010" s="34">
        <v/>
      </c>
      <c r="H5010" s="35">
        <v/>
      </c>
      <c r="I5010" s="36">
        <f>ROUND(PRODUCT(E5010:H5010),2)</f>
        <v>5.00</v>
      </c>
      <c r="J5010" s="32">
        <v/>
      </c>
      <c r="K5010" s="32">
        <f/>
        <v/>
      </c>
      <c r="L5010" s="32" t="s">
        <v/>
      </c>
      <c r="M5010" s="32" t="s">
        <v/>
      </c>
      <c r="N5010" s="32" t="s">
        <v/>
      </c>
      <!--$VAR_NUOVA_CELLA_PREZZI$-->
    </row>
    <row r="5011" spans="1:16" ht="10.5" customHeight="1" thickTop="1" thickBot="1">
      <c r="B5011" s="32" t="s">
        <v/>
      </c>
      <c r="C5011" s="23" t="s">
        <v/>
      </c>
      <c r="D5011" s="32" t="s">
        <v/>
      </c>
      <c r="E5011" s="32">
        <v/>
      </c>
      <c r="F5011" s="33">
        <v/>
      </c>
      <c r="G5011" s="34">
        <v/>
      </c>
      <c r="H5011" s="35">
        <v/>
      </c>
      <c r="I5011" s="36">
        <f/>
        <v/>
      </c>
      <c r="J5011" s="32">
        <v/>
      </c>
      <c r="K5011" s="32">
        <f/>
        <v/>
      </c>
      <c r="L5011" s="32" t="s">
        <v/>
      </c>
      <c r="M5011" s="32" t="s">
        <v/>
      </c>
      <c r="N5011" s="32" t="s">
        <v>27572</v>
      </c>
      <!--$VAR_NUOVA_CELLA_PREZZI$-->
    </row>
    <row r="5012" spans="1:16" ht="10.5" customHeight="1" thickTop="1" thickBot="1">
      <c r="B5012" s="32" t="s">
        <v/>
      </c>
      <c r="C5012" s="23" t="s">
        <v/>
      </c>
      <c r="D5012" s="32" t="s">
        <v>27573</v>
      </c>
      <c r="E5012" s="32">
        <v/>
      </c>
      <c r="F5012" s="33">
        <v/>
      </c>
      <c r="G5012" s="34">
        <v/>
      </c>
      <c r="H5012" s="35">
        <v/>
      </c>
      <c r="I5012" s="36">
        <f>ROUND(SUM(I5009:I5011),2)</f>
        <v>5.00</v>
      </c>
      <c r="J5012" s="32">
        <v>54.41</v>
      </c>
      <c r="K5012" s="32">
        <f>ROUND(PRODUCT(I5012:J5012),2)</f>
        <v>272.05</v>
      </c>
      <c r="L5012" s="32" t="s">
        <v/>
      </c>
      <c r="M5012" s="32" t="s">
        <v/>
      </c>
      <c r="N5012" s="32" t="s">
        <v/>
      </c>
      <!--$VAR_NUOVA_CELLA_PREZZI$-->
    </row>
    <row r="5013" spans="1:16" ht="10.5" customHeight="1" thickTop="1" thickBot="1">
      <c r="B5013" s="32" t="s">
        <v/>
      </c>
      <c r="C5013" s="23" t="s">
        <v/>
      </c>
      <c r="D5013" s="32" t="s">
        <v>27579</v>
      </c>
      <c r="E5013" s="32">
        <v/>
      </c>
      <c r="F5013" s="33">
        <v/>
      </c>
      <c r="G5013" s="34">
        <v/>
      </c>
      <c r="H5013" s="35">
        <v/>
      </c>
      <c r="I5013" s="36">
        <f/>
        <v/>
      </c>
      <c r="J5013" s="32">
        <v/>
      </c>
      <c r="K5013" s="32">
        <f/>
        <v/>
      </c>
      <c r="L5013" s="32" t="s">
        <v/>
      </c>
      <c r="M5013" s="32" t="s">
        <v/>
      </c>
      <c r="N5013" s="32" t="s">
        <v/>
      </c>
      <!--$VAR_NUOVA_CELLA_PREZZI$-->
    </row>
    <row r="5014" spans="1:16" ht="108.333333333333" customHeight="1" thickTop="1" thickBot="1">
      <c r="B5014" s="32" t="s">
        <v>27580</v>
      </c>
      <c r="C5014" s="23" t="s">
        <v>27581</v>
      </c>
      <c r="D5014" s="62" t="s">
        <v>27582</v>
      </c>
      <c r="E5014" s="32">
        <v/>
      </c>
      <c r="F5014" s="33">
        <v/>
      </c>
      <c r="G5014" s="34">
        <v/>
      </c>
      <c r="H5014" s="35">
        <v/>
      </c>
      <c r="I5014" s="36">
        <f/>
        <v/>
      </c>
      <c r="J5014" s="32">
        <v/>
      </c>
      <c r="K5014" s="32">
        <f/>
        <v/>
      </c>
      <c r="L5014" s="32" t="s">
        <v/>
      </c>
      <c r="M5014" s="32" t="s">
        <v/>
      </c>
      <c r="N5014" s="32" t="s">
        <v/>
      </c>
      <!--$VAR_NUOVA_CELLA_PREZZI$-->
    </row>
    <row r="5015" spans="1:16" ht="10.5" customHeight="1" thickTop="1" thickBot="1">
      <c r="B5015" s="32" t="s">
        <v/>
      </c>
      <c r="C5015" s="23" t="s">
        <v/>
      </c>
      <c r="D5015" s="23" t="s">
        <v>27583</v>
      </c>
      <c r="E5015" s="32">
        <v/>
      </c>
      <c r="F5015" s="33">
        <v/>
      </c>
      <c r="G5015" s="34">
        <v/>
      </c>
      <c r="H5015" s="35">
        <v/>
      </c>
      <c r="I5015" s="36">
        <f/>
        <v/>
      </c>
      <c r="J5015" s="32">
        <v/>
      </c>
      <c r="K5015" s="32">
        <f/>
        <v/>
      </c>
      <c r="L5015" s="32" t="s">
        <v/>
      </c>
      <c r="M5015" s="32" t="s">
        <v/>
      </c>
      <c r="N5015" s="32" t="s">
        <v/>
      </c>
      <!--$VAR_NUOVA_CELLA_PREZZI$-->
    </row>
    <row r="5016" spans="1:16" ht="10.5" customHeight="1" thickTop="1" thickBot="1">
      <c r="B5016" s="32" t="s">
        <v/>
      </c>
      <c r="C5016" s="23" t="s">
        <v/>
      </c>
      <c r="D5016" s="23" t="s">
        <v>27584</v>
      </c>
      <c r="E5016" s="32">
        <v>2.00</v>
      </c>
      <c r="F5016" s="33">
        <v/>
      </c>
      <c r="G5016" s="34">
        <v/>
      </c>
      <c r="H5016" s="35">
        <v/>
      </c>
      <c r="I5016" s="36">
        <f>ROUND(PRODUCT(E5016:H5016),2)</f>
        <v>2.00</v>
      </c>
      <c r="J5016" s="32">
        <v/>
      </c>
      <c r="K5016" s="32">
        <f/>
        <v/>
      </c>
      <c r="L5016" s="32" t="s">
        <v/>
      </c>
      <c r="M5016" s="32" t="s">
        <v/>
      </c>
      <c r="N5016" s="32" t="s">
        <v/>
      </c>
      <!--$VAR_NUOVA_CELLA_PREZZI$-->
    </row>
    <row r="5017" spans="1:16" ht="10.5" customHeight="1" thickTop="1" thickBot="1">
      <c r="B5017" s="32" t="s">
        <v/>
      </c>
      <c r="C5017" s="23" t="s">
        <v/>
      </c>
      <c r="D5017" s="23" t="s">
        <v>27591</v>
      </c>
      <c r="E5017" s="32">
        <v>1.00</v>
      </c>
      <c r="F5017" s="33">
        <v/>
      </c>
      <c r="G5017" s="34">
        <v/>
      </c>
      <c r="H5017" s="35">
        <v/>
      </c>
      <c r="I5017" s="36">
        <f>ROUND(PRODUCT(E5017:H5017),2)</f>
        <v>1.00</v>
      </c>
      <c r="J5017" s="32">
        <v/>
      </c>
      <c r="K5017" s="32">
        <f/>
        <v/>
      </c>
      <c r="L5017" s="32" t="s">
        <v/>
      </c>
      <c r="M5017" s="32" t="s">
        <v/>
      </c>
      <c r="N5017" s="32" t="s">
        <v/>
      </c>
      <!--$VAR_NUOVA_CELLA_PREZZI$-->
    </row>
    <row r="5018" spans="1:16" ht="10.5" customHeight="1" thickTop="1" thickBot="1">
      <c r="B5018" s="32" t="s">
        <v/>
      </c>
      <c r="C5018" s="23" t="s">
        <v/>
      </c>
      <c r="D5018" s="23" t="s">
        <v>27598</v>
      </c>
      <c r="E5018" s="32">
        <v>1.00</v>
      </c>
      <c r="F5018" s="33">
        <v/>
      </c>
      <c r="G5018" s="34">
        <v/>
      </c>
      <c r="H5018" s="35">
        <v/>
      </c>
      <c r="I5018" s="36">
        <f>ROUND(PRODUCT(E5018:H5018),2)</f>
        <v>1.00</v>
      </c>
      <c r="J5018" s="32">
        <v/>
      </c>
      <c r="K5018" s="32">
        <f/>
        <v/>
      </c>
      <c r="L5018" s="32" t="s">
        <v/>
      </c>
      <c r="M5018" s="32" t="s">
        <v/>
      </c>
      <c r="N5018" s="32" t="s">
        <v/>
      </c>
      <!--$VAR_NUOVA_CELLA_PREZZI$-->
    </row>
    <row r="5019" spans="1:16" ht="10.5" customHeight="1" thickTop="1" thickBot="1">
      <c r="B5019" s="32" t="s">
        <v/>
      </c>
      <c r="C5019" s="23" t="s">
        <v/>
      </c>
      <c r="D5019" s="23" t="s">
        <v>27605</v>
      </c>
      <c r="E5019" s="32">
        <v>2.00</v>
      </c>
      <c r="F5019" s="33">
        <v/>
      </c>
      <c r="G5019" s="34">
        <v/>
      </c>
      <c r="H5019" s="35">
        <v/>
      </c>
      <c r="I5019" s="36">
        <f>ROUND(PRODUCT(E5019:H5019),2)</f>
        <v>2.00</v>
      </c>
      <c r="J5019" s="32">
        <v/>
      </c>
      <c r="K5019" s="32">
        <f/>
        <v/>
      </c>
      <c r="L5019" s="32" t="s">
        <v/>
      </c>
      <c r="M5019" s="32" t="s">
        <v/>
      </c>
      <c r="N5019" s="32" t="s">
        <v/>
      </c>
      <!--$VAR_NUOVA_CELLA_PREZZI$-->
    </row>
    <row r="5020" spans="1:16" ht="10.5" customHeight="1" thickTop="1" thickBot="1">
      <c r="B5020" s="32" t="s">
        <v/>
      </c>
      <c r="C5020" s="23" t="s">
        <v/>
      </c>
      <c r="D5020" s="32" t="s">
        <v/>
      </c>
      <c r="E5020" s="32">
        <v/>
      </c>
      <c r="F5020" s="33">
        <v/>
      </c>
      <c r="G5020" s="34">
        <v/>
      </c>
      <c r="H5020" s="35">
        <v/>
      </c>
      <c r="I5020" s="36">
        <f/>
        <v/>
      </c>
      <c r="J5020" s="32">
        <v/>
      </c>
      <c r="K5020" s="32">
        <f/>
        <v/>
      </c>
      <c r="L5020" s="32" t="s">
        <v/>
      </c>
      <c r="M5020" s="32" t="s">
        <v/>
      </c>
      <c r="N5020" s="32" t="s">
        <v>27612</v>
      </c>
      <!--$VAR_NUOVA_CELLA_PREZZI$-->
    </row>
    <row r="5021" spans="1:16" ht="10.5" customHeight="1" thickTop="1" thickBot="1">
      <c r="B5021" s="32" t="s">
        <v/>
      </c>
      <c r="C5021" s="23" t="s">
        <v/>
      </c>
      <c r="D5021" s="32" t="s">
        <v>27613</v>
      </c>
      <c r="E5021" s="32">
        <v/>
      </c>
      <c r="F5021" s="33">
        <v/>
      </c>
      <c r="G5021" s="34">
        <v/>
      </c>
      <c r="H5021" s="35">
        <v/>
      </c>
      <c r="I5021" s="36">
        <f>ROUND(SUM(I5015:I5020),2)</f>
        <v>6.00</v>
      </c>
      <c r="J5021" s="32">
        <v>50.20</v>
      </c>
      <c r="K5021" s="32">
        <f>ROUND(PRODUCT(I5021:J5021),2)</f>
        <v>301.20</v>
      </c>
      <c r="L5021" s="32" t="s">
        <v/>
      </c>
      <c r="M5021" s="32" t="s">
        <v/>
      </c>
      <c r="N5021" s="32" t="s">
        <v/>
      </c>
      <!--$VAR_NUOVA_CELLA_PREZZI$-->
    </row>
    <row r="5022" spans="1:16" ht="10.5" customHeight="1" thickTop="1" thickBot="1">
      <c r="B5022" s="32" t="s">
        <v/>
      </c>
      <c r="C5022" s="23" t="s">
        <v/>
      </c>
      <c r="D5022" s="32" t="s">
        <v>27619</v>
      </c>
      <c r="E5022" s="32">
        <v/>
      </c>
      <c r="F5022" s="33">
        <v/>
      </c>
      <c r="G5022" s="34">
        <v/>
      </c>
      <c r="H5022" s="35">
        <v/>
      </c>
      <c r="I5022" s="36">
        <f/>
        <v/>
      </c>
      <c r="J5022" s="32">
        <v/>
      </c>
      <c r="K5022" s="32">
        <f/>
        <v/>
      </c>
      <c r="L5022" s="32" t="s">
        <v/>
      </c>
      <c r="M5022" s="32" t="s">
        <v/>
      </c>
      <c r="N5022" s="32" t="s">
        <v/>
      </c>
      <!--$VAR_NUOVA_CELLA_PREZZI$-->
    </row>
    <row r="5023" spans="1:16" ht="118.333333333333" customHeight="1" thickTop="1" thickBot="1">
      <c r="B5023" s="32" t="s">
        <v>27620</v>
      </c>
      <c r="C5023" s="23" t="s">
        <v>27621</v>
      </c>
      <c r="D5023" s="62" t="s">
        <v>27622</v>
      </c>
      <c r="E5023" s="32">
        <v/>
      </c>
      <c r="F5023" s="33">
        <v/>
      </c>
      <c r="G5023" s="34">
        <v/>
      </c>
      <c r="H5023" s="35">
        <v/>
      </c>
      <c r="I5023" s="36">
        <f/>
        <v/>
      </c>
      <c r="J5023" s="32">
        <v/>
      </c>
      <c r="K5023" s="32">
        <f/>
        <v/>
      </c>
      <c r="L5023" s="32" t="s">
        <v/>
      </c>
      <c r="M5023" s="32" t="s">
        <v/>
      </c>
      <c r="N5023" s="32" t="s">
        <v/>
      </c>
      <!--$VAR_NUOVA_CELLA_PREZZI$-->
    </row>
    <row r="5024" spans="1:16" ht="10.5" customHeight="1" thickTop="1" thickBot="1">
      <c r="B5024" s="32" t="s">
        <v/>
      </c>
      <c r="C5024" s="23" t="s">
        <v/>
      </c>
      <c r="D5024" s="23" t="s">
        <v>27623</v>
      </c>
      <c r="E5024" s="32">
        <v/>
      </c>
      <c r="F5024" s="33">
        <v/>
      </c>
      <c r="G5024" s="34">
        <v/>
      </c>
      <c r="H5024" s="35">
        <v/>
      </c>
      <c r="I5024" s="36">
        <f/>
        <v/>
      </c>
      <c r="J5024" s="32">
        <v/>
      </c>
      <c r="K5024" s="32">
        <f/>
        <v/>
      </c>
      <c r="L5024" s="32" t="s">
        <v/>
      </c>
      <c r="M5024" s="32" t="s">
        <v/>
      </c>
      <c r="N5024" s="32" t="s">
        <v/>
      </c>
      <!--$VAR_NUOVA_CELLA_PREZZI$-->
    </row>
    <row r="5025" spans="1:16" ht="10.5" customHeight="1" thickTop="1" thickBot="1">
      <c r="B5025" s="32" t="s">
        <v/>
      </c>
      <c r="C5025" s="23" t="s">
        <v/>
      </c>
      <c r="D5025" s="23" t="s">
        <v>27624</v>
      </c>
      <c r="E5025" s="32">
        <v>1.00</v>
      </c>
      <c r="F5025" s="33">
        <v/>
      </c>
      <c r="G5025" s="34">
        <v/>
      </c>
      <c r="H5025" s="35">
        <v/>
      </c>
      <c r="I5025" s="36">
        <f>ROUND(PRODUCT(E5025:H5025),2)</f>
        <v>1.00</v>
      </c>
      <c r="J5025" s="32">
        <v/>
      </c>
      <c r="K5025" s="32">
        <f/>
        <v/>
      </c>
      <c r="L5025" s="32" t="s">
        <v/>
      </c>
      <c r="M5025" s="32" t="s">
        <v/>
      </c>
      <c r="N5025" s="32" t="s">
        <v/>
      </c>
      <!--$VAR_NUOVA_CELLA_PREZZI$-->
    </row>
    <row r="5026" spans="1:16" ht="10.5" customHeight="1" thickTop="1" thickBot="1">
      <c r="B5026" s="32" t="s">
        <v/>
      </c>
      <c r="C5026" s="23" t="s">
        <v/>
      </c>
      <c r="D5026" s="32" t="s">
        <v/>
      </c>
      <c r="E5026" s="32">
        <v/>
      </c>
      <c r="F5026" s="33">
        <v/>
      </c>
      <c r="G5026" s="34">
        <v/>
      </c>
      <c r="H5026" s="35">
        <v/>
      </c>
      <c r="I5026" s="36">
        <f/>
        <v/>
      </c>
      <c r="J5026" s="32">
        <v/>
      </c>
      <c r="K5026" s="32">
        <f/>
        <v/>
      </c>
      <c r="L5026" s="32" t="s">
        <v/>
      </c>
      <c r="M5026" s="32" t="s">
        <v/>
      </c>
      <c r="N5026" s="32" t="s">
        <v>27631</v>
      </c>
      <!--$VAR_NUOVA_CELLA_PREZZI$-->
    </row>
    <row r="5027" spans="1:16" ht="10.5" customHeight="1" thickTop="1" thickBot="1">
      <c r="B5027" s="32" t="s">
        <v/>
      </c>
      <c r="C5027" s="23" t="s">
        <v/>
      </c>
      <c r="D5027" s="32" t="s">
        <v>27632</v>
      </c>
      <c r="E5027" s="32">
        <v/>
      </c>
      <c r="F5027" s="33">
        <v/>
      </c>
      <c r="G5027" s="34">
        <v/>
      </c>
      <c r="H5027" s="35">
        <v/>
      </c>
      <c r="I5027" s="36">
        <f>ROUND(SUM(I5024:I5026),2)</f>
        <v>1.00</v>
      </c>
      <c r="J5027" s="32">
        <v>52.47</v>
      </c>
      <c r="K5027" s="32">
        <f>ROUND(PRODUCT(I5027:J5027),2)</f>
        <v>52.47</v>
      </c>
      <c r="L5027" s="32" t="s">
        <v/>
      </c>
      <c r="M5027" s="32" t="s">
        <v/>
      </c>
      <c r="N5027" s="32" t="s">
        <v/>
      </c>
      <!--$VAR_NUOVA_CELLA_PREZZI$-->
    </row>
    <row r="5028" spans="1:16" ht="10.5" customHeight="1" thickTop="1" thickBot="1">
      <c r="B5028" s="32" t="s">
        <v/>
      </c>
      <c r="C5028" s="23" t="s">
        <v/>
      </c>
      <c r="D5028" s="32" t="s">
        <v>27638</v>
      </c>
      <c r="E5028" s="32">
        <v/>
      </c>
      <c r="F5028" s="33">
        <v/>
      </c>
      <c r="G5028" s="34">
        <v/>
      </c>
      <c r="H5028" s="35">
        <v/>
      </c>
      <c r="I5028" s="36">
        <f/>
        <v/>
      </c>
      <c r="J5028" s="32">
        <v/>
      </c>
      <c r="K5028" s="32">
        <f/>
        <v/>
      </c>
      <c r="L5028" s="32" t="s">
        <v/>
      </c>
      <c r="M5028" s="32" t="s">
        <v/>
      </c>
      <c r="N5028" s="32" t="s">
        <v/>
      </c>
      <!--$VAR_NUOVA_CELLA_PREZZI$-->
    </row>
    <row r="5029" spans="1:16" ht="75.8333333333333" customHeight="1" thickTop="1" thickBot="1">
      <c r="B5029" s="32" t="s">
        <v>27639</v>
      </c>
      <c r="C5029" s="23" t="s">
        <v>27640</v>
      </c>
      <c r="D5029" s="62" t="s">
        <v>27641</v>
      </c>
      <c r="E5029" s="32">
        <v/>
      </c>
      <c r="F5029" s="33">
        <v/>
      </c>
      <c r="G5029" s="34">
        <v/>
      </c>
      <c r="H5029" s="35">
        <v/>
      </c>
      <c r="I5029" s="36">
        <f/>
        <v/>
      </c>
      <c r="J5029" s="32">
        <v/>
      </c>
      <c r="K5029" s="32">
        <f/>
        <v/>
      </c>
      <c r="L5029" s="32" t="s">
        <v/>
      </c>
      <c r="M5029" s="32" t="s">
        <v/>
      </c>
      <c r="N5029" s="32" t="s">
        <v/>
      </c>
      <!--$VAR_NUOVA_CELLA_PREZZI$-->
    </row>
    <row r="5030" spans="1:16" ht="10.5" customHeight="1" thickTop="1" thickBot="1">
      <c r="B5030" s="32" t="s">
        <v/>
      </c>
      <c r="C5030" s="23" t="s">
        <v/>
      </c>
      <c r="D5030" s="23" t="s">
        <v>27642</v>
      </c>
      <c r="E5030" s="32">
        <v/>
      </c>
      <c r="F5030" s="33">
        <v/>
      </c>
      <c r="G5030" s="34">
        <v/>
      </c>
      <c r="H5030" s="35">
        <v/>
      </c>
      <c r="I5030" s="36">
        <f/>
        <v/>
      </c>
      <c r="J5030" s="32">
        <v/>
      </c>
      <c r="K5030" s="32">
        <f/>
        <v/>
      </c>
      <c r="L5030" s="32" t="s">
        <v/>
      </c>
      <c r="M5030" s="32" t="s">
        <v/>
      </c>
      <c r="N5030" s="32" t="s">
        <v/>
      </c>
      <!--$VAR_NUOVA_CELLA_PREZZI$-->
    </row>
    <row r="5031" spans="1:16" ht="10.5" customHeight="1" thickTop="1" thickBot="1">
      <c r="B5031" s="32" t="s">
        <v/>
      </c>
      <c r="C5031" s="23" t="s">
        <v/>
      </c>
      <c r="D5031" s="23" t="s">
        <v>27643</v>
      </c>
      <c r="E5031" s="32">
        <v>2.00</v>
      </c>
      <c r="F5031" s="33">
        <v/>
      </c>
      <c r="G5031" s="34">
        <v/>
      </c>
      <c r="H5031" s="35">
        <v/>
      </c>
      <c r="I5031" s="36">
        <f>ROUND(PRODUCT(E5031:H5031),2)</f>
        <v>2.00</v>
      </c>
      <c r="J5031" s="32">
        <v/>
      </c>
      <c r="K5031" s="32">
        <f/>
        <v/>
      </c>
      <c r="L5031" s="32" t="s">
        <v/>
      </c>
      <c r="M5031" s="32" t="s">
        <v/>
      </c>
      <c r="N5031" s="32" t="s">
        <v/>
      </c>
      <!--$VAR_NUOVA_CELLA_PREZZI$-->
    </row>
    <row r="5032" spans="1:16" ht="10.5" customHeight="1" thickTop="1" thickBot="1">
      <c r="B5032" s="32" t="s">
        <v/>
      </c>
      <c r="C5032" s="23" t="s">
        <v/>
      </c>
      <c r="D5032" s="32" t="s">
        <v/>
      </c>
      <c r="E5032" s="32">
        <v/>
      </c>
      <c r="F5032" s="33">
        <v/>
      </c>
      <c r="G5032" s="34">
        <v/>
      </c>
      <c r="H5032" s="35">
        <v/>
      </c>
      <c r="I5032" s="36">
        <f/>
        <v/>
      </c>
      <c r="J5032" s="32">
        <v/>
      </c>
      <c r="K5032" s="32">
        <f/>
        <v/>
      </c>
      <c r="L5032" s="32" t="s">
        <v/>
      </c>
      <c r="M5032" s="32" t="s">
        <v/>
      </c>
      <c r="N5032" s="32" t="s">
        <v>27650</v>
      </c>
      <!--$VAR_NUOVA_CELLA_PREZZI$-->
    </row>
    <row r="5033" spans="1:16" ht="10.5" customHeight="1" thickTop="1" thickBot="1">
      <c r="B5033" s="32" t="s">
        <v/>
      </c>
      <c r="C5033" s="23" t="s">
        <v/>
      </c>
      <c r="D5033" s="32" t="s">
        <v>27651</v>
      </c>
      <c r="E5033" s="32">
        <v/>
      </c>
      <c r="F5033" s="33">
        <v/>
      </c>
      <c r="G5033" s="34">
        <v/>
      </c>
      <c r="H5033" s="35">
        <v/>
      </c>
      <c r="I5033" s="36">
        <f>ROUND(SUM(I5030:I5032),2)</f>
        <v>2.00</v>
      </c>
      <c r="J5033" s="32">
        <v>472.16</v>
      </c>
      <c r="K5033" s="32">
        <f>ROUND(PRODUCT(I5033:J5033),2)</f>
        <v>944.32</v>
      </c>
      <c r="L5033" s="32" t="s">
        <v/>
      </c>
      <c r="M5033" s="32" t="s">
        <v/>
      </c>
      <c r="N5033" s="32" t="s">
        <v/>
      </c>
      <!--$VAR_NUOVA_CELLA_PREZZI$-->
    </row>
    <row r="5034" spans="1:16" ht="10.5" customHeight="1" thickTop="1" thickBot="1">
      <c r="B5034" s="32" t="s">
        <v/>
      </c>
      <c r="C5034" s="23" t="s">
        <v/>
      </c>
      <c r="D5034" s="32" t="s">
        <v>27657</v>
      </c>
      <c r="E5034" s="32">
        <v/>
      </c>
      <c r="F5034" s="33">
        <v/>
      </c>
      <c r="G5034" s="34">
        <v/>
      </c>
      <c r="H5034" s="35">
        <v/>
      </c>
      <c r="I5034" s="36">
        <f/>
        <v/>
      </c>
      <c r="J5034" s="32">
        <v/>
      </c>
      <c r="K5034" s="32">
        <f/>
        <v/>
      </c>
      <c r="L5034" s="32" t="s">
        <v/>
      </c>
      <c r="M5034" s="32" t="s">
        <v/>
      </c>
      <c r="N5034" s="32" t="s">
        <v/>
      </c>
      <!--$VAR_NUOVA_CELLA_PREZZI$-->
    </row>
    <row r="5035" spans="1:16" ht="69.8333333333333" customHeight="1" thickTop="1" thickBot="1">
      <c r="B5035" s="32" t="s">
        <v>27658</v>
      </c>
      <c r="C5035" s="23" t="s">
        <v>27659</v>
      </c>
      <c r="D5035" s="62" t="s">
        <v>27660</v>
      </c>
      <c r="E5035" s="32">
        <v/>
      </c>
      <c r="F5035" s="33">
        <v/>
      </c>
      <c r="G5035" s="34">
        <v/>
      </c>
      <c r="H5035" s="35">
        <v/>
      </c>
      <c r="I5035" s="36">
        <f/>
        <v/>
      </c>
      <c r="J5035" s="32">
        <v/>
      </c>
      <c r="K5035" s="32">
        <f/>
        <v/>
      </c>
      <c r="L5035" s="32" t="s">
        <v/>
      </c>
      <c r="M5035" s="32" t="s">
        <v/>
      </c>
      <c r="N5035" s="32" t="s">
        <v/>
      </c>
      <!--$VAR_NUOVA_CELLA_PREZZI$-->
    </row>
    <row r="5036" spans="1:16" ht="10.5" customHeight="1" thickTop="1" thickBot="1">
      <c r="B5036" s="32" t="s">
        <v/>
      </c>
      <c r="C5036" s="23" t="s">
        <v/>
      </c>
      <c r="D5036" s="23" t="s">
        <v>27661</v>
      </c>
      <c r="E5036" s="32">
        <v/>
      </c>
      <c r="F5036" s="33">
        <v/>
      </c>
      <c r="G5036" s="34">
        <v/>
      </c>
      <c r="H5036" s="35">
        <v/>
      </c>
      <c r="I5036" s="36">
        <f/>
        <v/>
      </c>
      <c r="J5036" s="32">
        <v/>
      </c>
      <c r="K5036" s="32">
        <f/>
        <v/>
      </c>
      <c r="L5036" s="32" t="s">
        <v/>
      </c>
      <c r="M5036" s="32" t="s">
        <v/>
      </c>
      <c r="N5036" s="32" t="s">
        <v/>
      </c>
      <!--$VAR_NUOVA_CELLA_PREZZI$-->
    </row>
    <row r="5037" spans="1:16" ht="10.5" customHeight="1" thickTop="1" thickBot="1">
      <c r="B5037" s="32" t="s">
        <v/>
      </c>
      <c r="C5037" s="23" t="s">
        <v/>
      </c>
      <c r="D5037" s="23" t="s">
        <v>27662</v>
      </c>
      <c r="E5037" s="32">
        <v>11.00</v>
      </c>
      <c r="F5037" s="33">
        <v/>
      </c>
      <c r="G5037" s="34">
        <v/>
      </c>
      <c r="H5037" s="35">
        <v/>
      </c>
      <c r="I5037" s="36">
        <f>ROUND(PRODUCT(E5037:H5037),2)</f>
        <v>11.00</v>
      </c>
      <c r="J5037" s="32">
        <v/>
      </c>
      <c r="K5037" s="32">
        <f/>
        <v/>
      </c>
      <c r="L5037" s="32" t="s">
        <v/>
      </c>
      <c r="M5037" s="32" t="s">
        <v/>
      </c>
      <c r="N5037" s="32" t="s">
        <v/>
      </c>
      <!--$VAR_NUOVA_CELLA_PREZZI$-->
    </row>
    <row r="5038" spans="1:16" ht="10.5" customHeight="1" thickTop="1" thickBot="1">
      <c r="B5038" s="32" t="s">
        <v/>
      </c>
      <c r="C5038" s="23" t="s">
        <v/>
      </c>
      <c r="D5038" s="23" t="s">
        <v>27669</v>
      </c>
      <c r="E5038" s="32">
        <v>2.00</v>
      </c>
      <c r="F5038" s="33">
        <v/>
      </c>
      <c r="G5038" s="34">
        <v/>
      </c>
      <c r="H5038" s="35">
        <v/>
      </c>
      <c r="I5038" s="36">
        <f>ROUND(PRODUCT(E5038:H5038),2)</f>
        <v>2.00</v>
      </c>
      <c r="J5038" s="32">
        <v/>
      </c>
      <c r="K5038" s="32">
        <f/>
        <v/>
      </c>
      <c r="L5038" s="32" t="s">
        <v/>
      </c>
      <c r="M5038" s="32" t="s">
        <v/>
      </c>
      <c r="N5038" s="32" t="s">
        <v/>
      </c>
      <!--$VAR_NUOVA_CELLA_PREZZI$-->
    </row>
    <row r="5039" spans="1:16" ht="10.5" customHeight="1" thickTop="1" thickBot="1">
      <c r="B5039" s="32" t="s">
        <v/>
      </c>
      <c r="C5039" s="23" t="s">
        <v/>
      </c>
      <c r="D5039" s="23" t="s">
        <v>27676</v>
      </c>
      <c r="E5039" s="32">
        <v>6.00</v>
      </c>
      <c r="F5039" s="33">
        <v/>
      </c>
      <c r="G5039" s="34">
        <v/>
      </c>
      <c r="H5039" s="35">
        <v/>
      </c>
      <c r="I5039" s="36">
        <f>ROUND(PRODUCT(E5039:H5039),2)</f>
        <v>6.00</v>
      </c>
      <c r="J5039" s="32">
        <v/>
      </c>
      <c r="K5039" s="32">
        <f/>
        <v/>
      </c>
      <c r="L5039" s="32" t="s">
        <v/>
      </c>
      <c r="M5039" s="32" t="s">
        <v/>
      </c>
      <c r="N5039" s="32" t="s">
        <v/>
      </c>
      <!--$VAR_NUOVA_CELLA_PREZZI$-->
    </row>
    <row r="5040" spans="1:16" ht="10.5" customHeight="1" thickTop="1" thickBot="1">
      <c r="B5040" s="32" t="s">
        <v/>
      </c>
      <c r="C5040" s="23" t="s">
        <v/>
      </c>
      <c r="D5040" s="32" t="s">
        <v/>
      </c>
      <c r="E5040" s="32">
        <v/>
      </c>
      <c r="F5040" s="33">
        <v/>
      </c>
      <c r="G5040" s="34">
        <v/>
      </c>
      <c r="H5040" s="35">
        <v/>
      </c>
      <c r="I5040" s="36">
        <f/>
        <v/>
      </c>
      <c r="J5040" s="32">
        <v/>
      </c>
      <c r="K5040" s="32">
        <f/>
        <v/>
      </c>
      <c r="L5040" s="32" t="s">
        <v/>
      </c>
      <c r="M5040" s="32" t="s">
        <v/>
      </c>
      <c r="N5040" s="32" t="s">
        <v>27683</v>
      </c>
      <!--$VAR_NUOVA_CELLA_PREZZI$-->
    </row>
    <row r="5041" spans="1:16" ht="10.5" customHeight="1" thickTop="1" thickBot="1">
      <c r="B5041" s="32" t="s">
        <v/>
      </c>
      <c r="C5041" s="23" t="s">
        <v/>
      </c>
      <c r="D5041" s="32" t="s">
        <v>27684</v>
      </c>
      <c r="E5041" s="32">
        <v/>
      </c>
      <c r="F5041" s="33">
        <v/>
      </c>
      <c r="G5041" s="34">
        <v/>
      </c>
      <c r="H5041" s="35">
        <v/>
      </c>
      <c r="I5041" s="36">
        <f>ROUND(SUM(I5036:I5040),2)</f>
        <v>19.00</v>
      </c>
      <c r="J5041" s="32">
        <v>111.86</v>
      </c>
      <c r="K5041" s="32">
        <f>ROUND(PRODUCT(I5041:J5041),2)</f>
        <v>2125.34</v>
      </c>
      <c r="L5041" s="32" t="s">
        <v/>
      </c>
      <c r="M5041" s="32" t="s">
        <v/>
      </c>
      <c r="N5041" s="32" t="s">
        <v/>
      </c>
      <!--$VAR_NUOVA_CELLA_PREZZI$-->
    </row>
    <row r="5042" spans="1:16" ht="10.5" customHeight="1" thickTop="1" thickBot="1">
      <c r="B5042" s="32" t="s">
        <v/>
      </c>
      <c r="C5042" s="23" t="s">
        <v/>
      </c>
      <c r="D5042" s="32" t="s">
        <v>27690</v>
      </c>
      <c r="E5042" s="32">
        <v/>
      </c>
      <c r="F5042" s="33">
        <v/>
      </c>
      <c r="G5042" s="34">
        <v/>
      </c>
      <c r="H5042" s="35">
        <v/>
      </c>
      <c r="I5042" s="36">
        <f/>
        <v/>
      </c>
      <c r="J5042" s="32">
        <v/>
      </c>
      <c r="K5042" s="32">
        <f/>
        <v/>
      </c>
      <c r="L5042" s="32" t="s">
        <v/>
      </c>
      <c r="M5042" s="32" t="s">
        <v/>
      </c>
      <c r="N5042" s="32" t="s">
        <v/>
      </c>
      <!--$VAR_NUOVA_CELLA_PREZZI$-->
    </row>
    <row r="5043" spans="1:16" ht="99.8333333333333" customHeight="1" thickTop="1" thickBot="1">
      <c r="B5043" s="32" t="s">
        <v>27691</v>
      </c>
      <c r="C5043" s="23" t="s">
        <v>27692</v>
      </c>
      <c r="D5043" s="62" t="s">
        <v>27693</v>
      </c>
      <c r="E5043" s="32">
        <v/>
      </c>
      <c r="F5043" s="33">
        <v/>
      </c>
      <c r="G5043" s="34">
        <v/>
      </c>
      <c r="H5043" s="35">
        <v/>
      </c>
      <c r="I5043" s="36">
        <f/>
        <v/>
      </c>
      <c r="J5043" s="32">
        <v/>
      </c>
      <c r="K5043" s="32">
        <f/>
        <v/>
      </c>
      <c r="L5043" s="32" t="s">
        <v/>
      </c>
      <c r="M5043" s="32" t="s">
        <v/>
      </c>
      <c r="N5043" s="32" t="s">
        <v/>
      </c>
      <!--$VAR_NUOVA_CELLA_PREZZI$-->
    </row>
    <row r="5044" spans="1:16" ht="10.5" customHeight="1" thickTop="1" thickBot="1">
      <c r="B5044" s="32" t="s">
        <v/>
      </c>
      <c r="C5044" s="23" t="s">
        <v/>
      </c>
      <c r="D5044" s="23" t="s">
        <v>27694</v>
      </c>
      <c r="E5044" s="32">
        <v/>
      </c>
      <c r="F5044" s="33">
        <v/>
      </c>
      <c r="G5044" s="34">
        <v/>
      </c>
      <c r="H5044" s="35">
        <v/>
      </c>
      <c r="I5044" s="36">
        <f/>
        <v/>
      </c>
      <c r="J5044" s="32">
        <v/>
      </c>
      <c r="K5044" s="32">
        <f/>
        <v/>
      </c>
      <c r="L5044" s="32" t="s">
        <v/>
      </c>
      <c r="M5044" s="32" t="s">
        <v/>
      </c>
      <c r="N5044" s="32" t="s">
        <v/>
      </c>
      <!--$VAR_NUOVA_CELLA_PREZZI$-->
    </row>
    <row r="5045" spans="1:16" ht="10.5" customHeight="1" thickTop="1" thickBot="1">
      <c r="B5045" s="32" t="s">
        <v/>
      </c>
      <c r="C5045" s="23" t="s">
        <v/>
      </c>
      <c r="D5045" s="23" t="s">
        <v>27695</v>
      </c>
      <c r="E5045" s="32">
        <v>15.00</v>
      </c>
      <c r="F5045" s="33">
        <v/>
      </c>
      <c r="G5045" s="34">
        <v/>
      </c>
      <c r="H5045" s="35">
        <v/>
      </c>
      <c r="I5045" s="36">
        <f>ROUND(PRODUCT(E5045:H5045),2)</f>
        <v>15.00</v>
      </c>
      <c r="J5045" s="32">
        <v/>
      </c>
      <c r="K5045" s="32">
        <f/>
        <v/>
      </c>
      <c r="L5045" s="32" t="s">
        <v/>
      </c>
      <c r="M5045" s="32" t="s">
        <v/>
      </c>
      <c r="N5045" s="32" t="s">
        <v/>
      </c>
      <!--$VAR_NUOVA_CELLA_PREZZI$-->
    </row>
    <row r="5046" spans="1:16" ht="10.5" customHeight="1" thickTop="1" thickBot="1">
      <c r="B5046" s="32" t="s">
        <v/>
      </c>
      <c r="C5046" s="23" t="s">
        <v/>
      </c>
      <c r="D5046" s="23" t="s">
        <v>27702</v>
      </c>
      <c r="E5046" s="32">
        <v>1.00</v>
      </c>
      <c r="F5046" s="33">
        <v/>
      </c>
      <c r="G5046" s="34">
        <v/>
      </c>
      <c r="H5046" s="35">
        <v/>
      </c>
      <c r="I5046" s="36">
        <f>ROUND(PRODUCT(E5046:H5046),2)</f>
        <v>1.00</v>
      </c>
      <c r="J5046" s="32">
        <v/>
      </c>
      <c r="K5046" s="32">
        <f/>
        <v/>
      </c>
      <c r="L5046" s="32" t="s">
        <v/>
      </c>
      <c r="M5046" s="32" t="s">
        <v/>
      </c>
      <c r="N5046" s="32" t="s">
        <v/>
      </c>
      <!--$VAR_NUOVA_CELLA_PREZZI$-->
    </row>
    <row r="5047" spans="1:16" ht="10.5" customHeight="1" thickTop="1" thickBot="1">
      <c r="B5047" s="32" t="s">
        <v/>
      </c>
      <c r="C5047" s="23" t="s">
        <v/>
      </c>
      <c r="D5047" s="32" t="s">
        <v/>
      </c>
      <c r="E5047" s="32">
        <v/>
      </c>
      <c r="F5047" s="33">
        <v/>
      </c>
      <c r="G5047" s="34">
        <v/>
      </c>
      <c r="H5047" s="35">
        <v/>
      </c>
      <c r="I5047" s="36">
        <f/>
        <v/>
      </c>
      <c r="J5047" s="32">
        <v/>
      </c>
      <c r="K5047" s="32">
        <f/>
        <v/>
      </c>
      <c r="L5047" s="32" t="s">
        <v/>
      </c>
      <c r="M5047" s="32" t="s">
        <v/>
      </c>
      <c r="N5047" s="32" t="s">
        <v>27709</v>
      </c>
      <!--$VAR_NUOVA_CELLA_PREZZI$-->
    </row>
    <row r="5048" spans="1:16" ht="10.5" customHeight="1" thickTop="1" thickBot="1">
      <c r="B5048" s="32" t="s">
        <v/>
      </c>
      <c r="C5048" s="23" t="s">
        <v/>
      </c>
      <c r="D5048" s="32" t="s">
        <v>27710</v>
      </c>
      <c r="E5048" s="32">
        <v/>
      </c>
      <c r="F5048" s="33">
        <v/>
      </c>
      <c r="G5048" s="34">
        <v/>
      </c>
      <c r="H5048" s="35">
        <v/>
      </c>
      <c r="I5048" s="36">
        <f>ROUND(SUM(I5044:I5047),2)</f>
        <v>16.00</v>
      </c>
      <c r="J5048" s="32">
        <v>121.51</v>
      </c>
      <c r="K5048" s="32">
        <f>ROUND(PRODUCT(I5048:J5048),2)</f>
        <v>1944.16</v>
      </c>
      <c r="L5048" s="32" t="s">
        <v/>
      </c>
      <c r="M5048" s="32" t="s">
        <v/>
      </c>
      <c r="N5048" s="32" t="s">
        <v/>
      </c>
      <!--$VAR_NUOVA_CELLA_PREZZI$-->
    </row>
    <row r="5049" spans="1:16" ht="10.5" customHeight="1" thickTop="1" thickBot="1">
      <c r="B5049" s="32" t="s">
        <v/>
      </c>
      <c r="C5049" s="23" t="s">
        <v/>
      </c>
      <c r="D5049" s="32" t="s">
        <v>27716</v>
      </c>
      <c r="E5049" s="32">
        <v/>
      </c>
      <c r="F5049" s="33">
        <v/>
      </c>
      <c r="G5049" s="34">
        <v/>
      </c>
      <c r="H5049" s="35">
        <v/>
      </c>
      <c r="I5049" s="36">
        <f/>
        <v/>
      </c>
      <c r="J5049" s="32">
        <v/>
      </c>
      <c r="K5049" s="32">
        <f/>
        <v/>
      </c>
      <c r="L5049" s="32" t="s">
        <v/>
      </c>
      <c r="M5049" s="32" t="s">
        <v/>
      </c>
      <c r="N5049" s="32" t="s">
        <v/>
      </c>
      <!--$VAR_NUOVA_CELLA_PREZZI$-->
    </row>
    <row r="5050" spans="1:16" ht="71.6666666666667" customHeight="1" thickTop="1" thickBot="1">
      <c r="B5050" s="32" t="s">
        <v>27717</v>
      </c>
      <c r="C5050" s="23" t="s">
        <v>27718</v>
      </c>
      <c r="D5050" s="62" t="s">
        <v>27719</v>
      </c>
      <c r="E5050" s="32">
        <v/>
      </c>
      <c r="F5050" s="33">
        <v/>
      </c>
      <c r="G5050" s="34">
        <v/>
      </c>
      <c r="H5050" s="35">
        <v/>
      </c>
      <c r="I5050" s="36">
        <f/>
        <v/>
      </c>
      <c r="J5050" s="32">
        <v/>
      </c>
      <c r="K5050" s="32">
        <f/>
        <v/>
      </c>
      <c r="L5050" s="32" t="s">
        <v/>
      </c>
      <c r="M5050" s="32" t="s">
        <v/>
      </c>
      <c r="N5050" s="32" t="s">
        <v/>
      </c>
      <!--$VAR_NUOVA_CELLA_PREZZI$-->
    </row>
    <row r="5051" spans="1:16" ht="10.5" customHeight="1" thickTop="1" thickBot="1">
      <c r="B5051" s="32" t="s">
        <v/>
      </c>
      <c r="C5051" s="23" t="s">
        <v/>
      </c>
      <c r="D5051" s="23" t="s">
        <v>27720</v>
      </c>
      <c r="E5051" s="32">
        <v/>
      </c>
      <c r="F5051" s="33">
        <v/>
      </c>
      <c r="G5051" s="34">
        <v/>
      </c>
      <c r="H5051" s="35">
        <v/>
      </c>
      <c r="I5051" s="36">
        <f/>
        <v/>
      </c>
      <c r="J5051" s="32">
        <v/>
      </c>
      <c r="K5051" s="32">
        <f/>
        <v/>
      </c>
      <c r="L5051" s="32" t="s">
        <v/>
      </c>
      <c r="M5051" s="32" t="s">
        <v/>
      </c>
      <c r="N5051" s="32" t="s">
        <v/>
      </c>
      <!--$VAR_NUOVA_CELLA_PREZZI$-->
    </row>
    <row r="5052" spans="1:16" ht="10.5" customHeight="1" thickTop="1" thickBot="1">
      <c r="B5052" s="32" t="s">
        <v/>
      </c>
      <c r="C5052" s="23" t="s">
        <v/>
      </c>
      <c r="D5052" s="23" t="s">
        <v>27721</v>
      </c>
      <c r="E5052" s="32">
        <v>3.00</v>
      </c>
      <c r="F5052" s="33">
        <v/>
      </c>
      <c r="G5052" s="34">
        <v/>
      </c>
      <c r="H5052" s="35">
        <v/>
      </c>
      <c r="I5052" s="36">
        <f>ROUND(PRODUCT(E5052:H5052),2)</f>
        <v>3.00</v>
      </c>
      <c r="J5052" s="32">
        <v/>
      </c>
      <c r="K5052" s="32">
        <f/>
        <v/>
      </c>
      <c r="L5052" s="32" t="s">
        <v/>
      </c>
      <c r="M5052" s="32" t="s">
        <v/>
      </c>
      <c r="N5052" s="32" t="s">
        <v/>
      </c>
      <!--$VAR_NUOVA_CELLA_PREZZI$-->
    </row>
    <row r="5053" spans="1:16" ht="10.5" customHeight="1" thickTop="1" thickBot="1">
      <c r="B5053" s="32" t="s">
        <v/>
      </c>
      <c r="C5053" s="23" t="s">
        <v/>
      </c>
      <c r="D5053" s="32" t="s">
        <v/>
      </c>
      <c r="E5053" s="32">
        <v/>
      </c>
      <c r="F5053" s="33">
        <v/>
      </c>
      <c r="G5053" s="34">
        <v/>
      </c>
      <c r="H5053" s="35">
        <v/>
      </c>
      <c r="I5053" s="36">
        <f/>
        <v/>
      </c>
      <c r="J5053" s="32">
        <v/>
      </c>
      <c r="K5053" s="32">
        <f/>
        <v/>
      </c>
      <c r="L5053" s="32" t="s">
        <v/>
      </c>
      <c r="M5053" s="32" t="s">
        <v/>
      </c>
      <c r="N5053" s="32" t="s">
        <v>27728</v>
      </c>
      <!--$VAR_NUOVA_CELLA_PREZZI$-->
    </row>
    <row r="5054" spans="1:16" ht="10.5" customHeight="1" thickTop="1" thickBot="1">
      <c r="B5054" s="32" t="s">
        <v/>
      </c>
      <c r="C5054" s="23" t="s">
        <v/>
      </c>
      <c r="D5054" s="32" t="s">
        <v>27729</v>
      </c>
      <c r="E5054" s="32">
        <v/>
      </c>
      <c r="F5054" s="33">
        <v/>
      </c>
      <c r="G5054" s="34">
        <v/>
      </c>
      <c r="H5054" s="35">
        <v/>
      </c>
      <c r="I5054" s="36">
        <f>ROUND(SUM(I5051:I5053),2)</f>
        <v>3.00</v>
      </c>
      <c r="J5054" s="32">
        <v>114.91</v>
      </c>
      <c r="K5054" s="32">
        <f>ROUND(PRODUCT(I5054:J5054),2)</f>
        <v>344.73</v>
      </c>
      <c r="L5054" s="32" t="s">
        <v/>
      </c>
      <c r="M5054" s="32" t="s">
        <v/>
      </c>
      <c r="N5054" s="32" t="s">
        <v/>
      </c>
      <!--$VAR_NUOVA_CELLA_PREZZI$-->
    </row>
    <row r="5055" spans="1:16" ht="10.5" customHeight="1" thickTop="1" thickBot="1">
      <c r="B5055" s="32" t="s">
        <v/>
      </c>
      <c r="C5055" s="23" t="s">
        <v/>
      </c>
      <c r="D5055" s="32" t="s">
        <v>27735</v>
      </c>
      <c r="E5055" s="32">
        <v/>
      </c>
      <c r="F5055" s="33">
        <v/>
      </c>
      <c r="G5055" s="34">
        <v/>
      </c>
      <c r="H5055" s="35">
        <v/>
      </c>
      <c r="I5055" s="36">
        <f/>
        <v/>
      </c>
      <c r="J5055" s="32">
        <v/>
      </c>
      <c r="K5055" s="32">
        <f/>
        <v/>
      </c>
      <c r="L5055" s="32" t="s">
        <v/>
      </c>
      <c r="M5055" s="32" t="s">
        <v/>
      </c>
      <c r="N5055" s="32" t="s">
        <v/>
      </c>
      <!--$VAR_NUOVA_CELLA_PREZZI$-->
    </row>
    <row r="5056" spans="1:16" ht="83.1666666666667" customHeight="1" thickTop="1" thickBot="1">
      <c r="B5056" s="32" t="s">
        <v>27736</v>
      </c>
      <c r="C5056" s="23" t="s">
        <v>27737</v>
      </c>
      <c r="D5056" s="62" t="s">
        <v>27738</v>
      </c>
      <c r="E5056" s="32">
        <v/>
      </c>
      <c r="F5056" s="33">
        <v/>
      </c>
      <c r="G5056" s="34">
        <v/>
      </c>
      <c r="H5056" s="35">
        <v/>
      </c>
      <c r="I5056" s="36">
        <f/>
        <v/>
      </c>
      <c r="J5056" s="32">
        <v/>
      </c>
      <c r="K5056" s="32">
        <f/>
        <v/>
      </c>
      <c r="L5056" s="32" t="s">
        <v/>
      </c>
      <c r="M5056" s="32" t="s">
        <v/>
      </c>
      <c r="N5056" s="32" t="s">
        <v/>
      </c>
      <!--$VAR_NUOVA_CELLA_PREZZI$-->
    </row>
    <row r="5057" spans="1:16" ht="10.5" customHeight="1" thickTop="1" thickBot="1">
      <c r="B5057" s="32" t="s">
        <v/>
      </c>
      <c r="C5057" s="23" t="s">
        <v/>
      </c>
      <c r="D5057" s="23" t="s">
        <v>27739</v>
      </c>
      <c r="E5057" s="32">
        <v/>
      </c>
      <c r="F5057" s="33">
        <v/>
      </c>
      <c r="G5057" s="34">
        <v/>
      </c>
      <c r="H5057" s="35">
        <v/>
      </c>
      <c r="I5057" s="36">
        <f/>
        <v/>
      </c>
      <c r="J5057" s="32">
        <v/>
      </c>
      <c r="K5057" s="32">
        <f/>
        <v/>
      </c>
      <c r="L5057" s="32" t="s">
        <v/>
      </c>
      <c r="M5057" s="32" t="s">
        <v/>
      </c>
      <c r="N5057" s="32" t="s">
        <v/>
      </c>
      <!--$VAR_NUOVA_CELLA_PREZZI$-->
    </row>
    <row r="5058" spans="1:16" ht="10.5" customHeight="1" thickTop="1" thickBot="1">
      <c r="B5058" s="32" t="s">
        <v/>
      </c>
      <c r="C5058" s="23" t="s">
        <v/>
      </c>
      <c r="D5058" s="23" t="s">
        <v>27740</v>
      </c>
      <c r="E5058" s="32">
        <v>4.00</v>
      </c>
      <c r="F5058" s="33">
        <v/>
      </c>
      <c r="G5058" s="34">
        <v/>
      </c>
      <c r="H5058" s="35">
        <v/>
      </c>
      <c r="I5058" s="36">
        <f>ROUND(PRODUCT(E5058:H5058),2)</f>
        <v>4.00</v>
      </c>
      <c r="J5058" s="32">
        <v/>
      </c>
      <c r="K5058" s="32">
        <f/>
        <v/>
      </c>
      <c r="L5058" s="32" t="s">
        <v/>
      </c>
      <c r="M5058" s="32" t="s">
        <v/>
      </c>
      <c r="N5058" s="32" t="s">
        <v/>
      </c>
      <!--$VAR_NUOVA_CELLA_PREZZI$-->
    </row>
    <row r="5059" spans="1:16" ht="10.5" customHeight="1" thickTop="1" thickBot="1">
      <c r="B5059" s="32" t="s">
        <v/>
      </c>
      <c r="C5059" s="23" t="s">
        <v/>
      </c>
      <c r="D5059" s="32" t="s">
        <v/>
      </c>
      <c r="E5059" s="32">
        <v/>
      </c>
      <c r="F5059" s="33">
        <v/>
      </c>
      <c r="G5059" s="34">
        <v/>
      </c>
      <c r="H5059" s="35">
        <v/>
      </c>
      <c r="I5059" s="36">
        <f/>
        <v/>
      </c>
      <c r="J5059" s="32">
        <v/>
      </c>
      <c r="K5059" s="32">
        <f/>
        <v/>
      </c>
      <c r="L5059" s="32" t="s">
        <v/>
      </c>
      <c r="M5059" s="32" t="s">
        <v/>
      </c>
      <c r="N5059" s="32" t="s">
        <v>27747</v>
      </c>
      <!--$VAR_NUOVA_CELLA_PREZZI$-->
    </row>
    <row r="5060" spans="1:16" ht="10.5" customHeight="1" thickTop="1" thickBot="1">
      <c r="B5060" s="32" t="s">
        <v/>
      </c>
      <c r="C5060" s="23" t="s">
        <v/>
      </c>
      <c r="D5060" s="32" t="s">
        <v>27748</v>
      </c>
      <c r="E5060" s="32">
        <v/>
      </c>
      <c r="F5060" s="33">
        <v/>
      </c>
      <c r="G5060" s="34">
        <v/>
      </c>
      <c r="H5060" s="35">
        <v/>
      </c>
      <c r="I5060" s="36">
        <f>ROUND(SUM(I5057:I5059),2)</f>
        <v>4.00</v>
      </c>
      <c r="J5060" s="32">
        <v>122.13</v>
      </c>
      <c r="K5060" s="32">
        <f>ROUND(PRODUCT(I5060:J5060),2)</f>
        <v>488.52</v>
      </c>
      <c r="L5060" s="32" t="s">
        <v/>
      </c>
      <c r="M5060" s="32" t="s">
        <v/>
      </c>
      <c r="N5060" s="32" t="s">
        <v/>
      </c>
      <!--$VAR_NUOVA_CELLA_PREZZI$-->
    </row>
    <row r="5061" spans="1:16" ht="10.5" customHeight="1" thickTop="1" thickBot="1">
      <c r="B5061" s="32" t="s">
        <v/>
      </c>
      <c r="C5061" s="23" t="s">
        <v/>
      </c>
      <c r="D5061" s="32" t="s">
        <v>27754</v>
      </c>
      <c r="E5061" s="32">
        <v/>
      </c>
      <c r="F5061" s="33">
        <v/>
      </c>
      <c r="G5061" s="34">
        <v/>
      </c>
      <c r="H5061" s="35">
        <v/>
      </c>
      <c r="I5061" s="36">
        <f/>
        <v/>
      </c>
      <c r="J5061" s="32">
        <v/>
      </c>
      <c r="K5061" s="32">
        <f/>
        <v/>
      </c>
      <c r="L5061" s="32" t="s">
        <v/>
      </c>
      <c r="M5061" s="32" t="s">
        <v/>
      </c>
      <c r="N5061" s="32" t="s">
        <v/>
      </c>
      <!--$VAR_NUOVA_CELLA_PREZZI$-->
    </row>
    <row r="5062" spans="1:16" ht="102" customHeight="1" thickTop="1" thickBot="1">
      <c r="B5062" s="32" t="s">
        <v>27755</v>
      </c>
      <c r="C5062" s="23" t="s">
        <v>27756</v>
      </c>
      <c r="D5062" s="62" t="s">
        <v>27757</v>
      </c>
      <c r="E5062" s="32">
        <v/>
      </c>
      <c r="F5062" s="33">
        <v/>
      </c>
      <c r="G5062" s="34">
        <v/>
      </c>
      <c r="H5062" s="35">
        <v/>
      </c>
      <c r="I5062" s="36">
        <f/>
        <v/>
      </c>
      <c r="J5062" s="32">
        <v/>
      </c>
      <c r="K5062" s="32">
        <f/>
        <v/>
      </c>
      <c r="L5062" s="32" t="s">
        <v/>
      </c>
      <c r="M5062" s="32" t="s">
        <v/>
      </c>
      <c r="N5062" s="32" t="s">
        <v/>
      </c>
      <!--$VAR_NUOVA_CELLA_PREZZI$-->
    </row>
    <row r="5063" spans="1:16" ht="10.5" customHeight="1" thickTop="1" thickBot="1">
      <c r="B5063" s="32" t="s">
        <v/>
      </c>
      <c r="C5063" s="23" t="s">
        <v/>
      </c>
      <c r="D5063" s="23" t="s">
        <v>27758</v>
      </c>
      <c r="E5063" s="32">
        <v/>
      </c>
      <c r="F5063" s="33">
        <v/>
      </c>
      <c r="G5063" s="34">
        <v/>
      </c>
      <c r="H5063" s="35">
        <v/>
      </c>
      <c r="I5063" s="36">
        <f/>
        <v/>
      </c>
      <c r="J5063" s="32">
        <v/>
      </c>
      <c r="K5063" s="32">
        <f/>
        <v/>
      </c>
      <c r="L5063" s="32" t="s">
        <v/>
      </c>
      <c r="M5063" s="32" t="s">
        <v/>
      </c>
      <c r="N5063" s="32" t="s">
        <v/>
      </c>
      <!--$VAR_NUOVA_CELLA_PREZZI$-->
    </row>
    <row r="5064" spans="1:16" ht="10.5" customHeight="1" thickTop="1" thickBot="1">
      <c r="B5064" s="32" t="s">
        <v/>
      </c>
      <c r="C5064" s="23" t="s">
        <v/>
      </c>
      <c r="D5064" s="23" t="s">
        <v>27759</v>
      </c>
      <c r="E5064" s="32">
        <v>1.00</v>
      </c>
      <c r="F5064" s="33">
        <v/>
      </c>
      <c r="G5064" s="34">
        <v/>
      </c>
      <c r="H5064" s="35">
        <v/>
      </c>
      <c r="I5064" s="36">
        <f>ROUND(PRODUCT(E5064:H5064),2)</f>
        <v>1.00</v>
      </c>
      <c r="J5064" s="32">
        <v/>
      </c>
      <c r="K5064" s="32">
        <f/>
        <v/>
      </c>
      <c r="L5064" s="32" t="s">
        <v/>
      </c>
      <c r="M5064" s="32" t="s">
        <v/>
      </c>
      <c r="N5064" s="32" t="s">
        <v/>
      </c>
      <!--$VAR_NUOVA_CELLA_PREZZI$-->
    </row>
    <row r="5065" spans="1:16" ht="10.5" customHeight="1" thickTop="1" thickBot="1">
      <c r="B5065" s="32" t="s">
        <v/>
      </c>
      <c r="C5065" s="23" t="s">
        <v/>
      </c>
      <c r="D5065" s="32" t="s">
        <v/>
      </c>
      <c r="E5065" s="32">
        <v/>
      </c>
      <c r="F5065" s="33">
        <v/>
      </c>
      <c r="G5065" s="34">
        <v/>
      </c>
      <c r="H5065" s="35">
        <v/>
      </c>
      <c r="I5065" s="36">
        <f/>
        <v/>
      </c>
      <c r="J5065" s="32">
        <v/>
      </c>
      <c r="K5065" s="32">
        <f/>
        <v/>
      </c>
      <c r="L5065" s="32" t="s">
        <v/>
      </c>
      <c r="M5065" s="32" t="s">
        <v/>
      </c>
      <c r="N5065" s="32" t="s">
        <v>27766</v>
      </c>
      <!--$VAR_NUOVA_CELLA_PREZZI$-->
    </row>
    <row r="5066" spans="1:16" ht="10.5" customHeight="1" thickTop="1" thickBot="1">
      <c r="B5066" s="32" t="s">
        <v/>
      </c>
      <c r="C5066" s="23" t="s">
        <v/>
      </c>
      <c r="D5066" s="32" t="s">
        <v>27767</v>
      </c>
      <c r="E5066" s="32">
        <v/>
      </c>
      <c r="F5066" s="33">
        <v/>
      </c>
      <c r="G5066" s="34">
        <v/>
      </c>
      <c r="H5066" s="35">
        <v/>
      </c>
      <c r="I5066" s="36">
        <f>ROUND(SUM(I5063:I5065),2)</f>
        <v>1.00</v>
      </c>
      <c r="J5066" s="32">
        <v>144.27</v>
      </c>
      <c r="K5066" s="32">
        <f>ROUND(PRODUCT(I5066:J5066),2)</f>
        <v>144.27</v>
      </c>
      <c r="L5066" s="32" t="s">
        <v/>
      </c>
      <c r="M5066" s="32" t="s">
        <v/>
      </c>
      <c r="N5066" s="32" t="s">
        <v/>
      </c>
      <!--$VAR_NUOVA_CELLA_PREZZI$-->
    </row>
    <row r="5067" spans="1:16" ht="10.5" customHeight="1" thickTop="1" thickBot="1">
      <c r="B5067" s="32" t="s">
        <v/>
      </c>
      <c r="C5067" s="23" t="s">
        <v/>
      </c>
      <c r="D5067" s="32" t="s">
        <v>27773</v>
      </c>
      <c r="E5067" s="32">
        <v/>
      </c>
      <c r="F5067" s="33">
        <v/>
      </c>
      <c r="G5067" s="34">
        <v/>
      </c>
      <c r="H5067" s="35">
        <v/>
      </c>
      <c r="I5067" s="36">
        <f/>
        <v/>
      </c>
      <c r="J5067" s="32">
        <v/>
      </c>
      <c r="K5067" s="32">
        <f/>
        <v/>
      </c>
      <c r="L5067" s="32" t="s">
        <v/>
      </c>
      <c r="M5067" s="32" t="s">
        <v/>
      </c>
      <c r="N5067" s="32" t="s">
        <v/>
      </c>
      <!--$VAR_NUOVA_CELLA_PREZZI$-->
    </row>
    <row r="5068" spans="1:16" ht="203.333333333333" customHeight="1" thickTop="1" thickBot="1">
      <c r="B5068" s="32" t="s">
        <v>27774</v>
      </c>
      <c r="C5068" s="23" t="s">
        <v>27775</v>
      </c>
      <c r="D5068" s="62" t="s">
        <v>27776</v>
      </c>
      <c r="E5068" s="32">
        <v/>
      </c>
      <c r="F5068" s="33">
        <v/>
      </c>
      <c r="G5068" s="34">
        <v/>
      </c>
      <c r="H5068" s="35">
        <v/>
      </c>
      <c r="I5068" s="36">
        <f/>
        <v/>
      </c>
      <c r="J5068" s="32">
        <v/>
      </c>
      <c r="K5068" s="32">
        <f/>
        <v/>
      </c>
      <c r="L5068" s="32" t="s">
        <v/>
      </c>
      <c r="M5068" s="32" t="s">
        <v/>
      </c>
      <c r="N5068" s="32" t="s">
        <v/>
      </c>
      <!--$VAR_NUOVA_CELLA_PREZZI$-->
    </row>
    <row r="5069" spans="1:16" ht="10.5" customHeight="1" thickTop="1" thickBot="1">
      <c r="B5069" s="32" t="s">
        <v/>
      </c>
      <c r="C5069" s="23" t="s">
        <v/>
      </c>
      <c r="D5069" s="23" t="s">
        <v>27777</v>
      </c>
      <c r="E5069" s="32">
        <v/>
      </c>
      <c r="F5069" s="33">
        <v/>
      </c>
      <c r="G5069" s="34">
        <v/>
      </c>
      <c r="H5069" s="35">
        <v/>
      </c>
      <c r="I5069" s="36">
        <f/>
        <v/>
      </c>
      <c r="J5069" s="32">
        <v/>
      </c>
      <c r="K5069" s="32">
        <f/>
        <v/>
      </c>
      <c r="L5069" s="32" t="s">
        <v/>
      </c>
      <c r="M5069" s="32" t="s">
        <v/>
      </c>
      <c r="N5069" s="32" t="s">
        <v/>
      </c>
      <!--$VAR_NUOVA_CELLA_PREZZI$-->
    </row>
    <row r="5070" spans="1:16" ht="10.5" customHeight="1" thickTop="1" thickBot="1">
      <c r="B5070" s="32" t="s">
        <v/>
      </c>
      <c r="C5070" s="23" t="s">
        <v/>
      </c>
      <c r="D5070" s="23" t="s">
        <v>27778</v>
      </c>
      <c r="E5070" s="32">
        <v>8.00</v>
      </c>
      <c r="F5070" s="33">
        <v/>
      </c>
      <c r="G5070" s="34">
        <v/>
      </c>
      <c r="H5070" s="35">
        <v/>
      </c>
      <c r="I5070" s="36">
        <f>ROUND(PRODUCT(E5070:H5070),2)</f>
        <v>8.00</v>
      </c>
      <c r="J5070" s="32">
        <v/>
      </c>
      <c r="K5070" s="32">
        <f/>
        <v/>
      </c>
      <c r="L5070" s="32" t="s">
        <v/>
      </c>
      <c r="M5070" s="32" t="s">
        <v/>
      </c>
      <c r="N5070" s="32" t="s">
        <v/>
      </c>
      <!--$VAR_NUOVA_CELLA_PREZZI$-->
    </row>
    <row r="5071" spans="1:16" ht="10.5" customHeight="1" thickTop="1" thickBot="1">
      <c r="B5071" s="32" t="s">
        <v/>
      </c>
      <c r="C5071" s="23" t="s">
        <v/>
      </c>
      <c r="D5071" s="32" t="s">
        <v/>
      </c>
      <c r="E5071" s="32">
        <v/>
      </c>
      <c r="F5071" s="33">
        <v/>
      </c>
      <c r="G5071" s="34">
        <v/>
      </c>
      <c r="H5071" s="35">
        <v/>
      </c>
      <c r="I5071" s="36">
        <f/>
        <v/>
      </c>
      <c r="J5071" s="32">
        <v/>
      </c>
      <c r="K5071" s="32">
        <f/>
        <v/>
      </c>
      <c r="L5071" s="32" t="s">
        <v/>
      </c>
      <c r="M5071" s="32" t="s">
        <v/>
      </c>
      <c r="N5071" s="32" t="s">
        <v>27785</v>
      </c>
      <!--$VAR_NUOVA_CELLA_PREZZI$-->
    </row>
    <row r="5072" spans="1:16" ht="10.5" customHeight="1" thickTop="1" thickBot="1">
      <c r="B5072" s="32" t="s">
        <v/>
      </c>
      <c r="C5072" s="23" t="s">
        <v/>
      </c>
      <c r="D5072" s="32" t="s">
        <v>27786</v>
      </c>
      <c r="E5072" s="32">
        <v/>
      </c>
      <c r="F5072" s="33">
        <v/>
      </c>
      <c r="G5072" s="34">
        <v/>
      </c>
      <c r="H5072" s="35">
        <v/>
      </c>
      <c r="I5072" s="36">
        <f>ROUND(SUM(I5069:I5071),2)</f>
        <v>8.00</v>
      </c>
      <c r="J5072" s="32">
        <v>318.56</v>
      </c>
      <c r="K5072" s="32">
        <f>ROUND(PRODUCT(I5072:J5072),2)</f>
        <v>2548.48</v>
      </c>
      <c r="L5072" s="32" t="s">
        <v/>
      </c>
      <c r="M5072" s="32" t="s">
        <v/>
      </c>
      <c r="N5072" s="32" t="s">
        <v/>
      </c>
      <!--$VAR_NUOVA_CELLA_PREZZI$-->
    </row>
    <row r="5073" spans="1:16" ht="10.5" customHeight="1" thickTop="1" thickBot="1">
      <c r="B5073" s="32" t="s">
        <v/>
      </c>
      <c r="C5073" s="23" t="s">
        <v/>
      </c>
      <c r="D5073" s="32" t="s">
        <v>27792</v>
      </c>
      <c r="E5073" s="32">
        <v/>
      </c>
      <c r="F5073" s="33">
        <v/>
      </c>
      <c r="G5073" s="34">
        <v/>
      </c>
      <c r="H5073" s="35">
        <v/>
      </c>
      <c r="I5073" s="36">
        <f/>
        <v/>
      </c>
      <c r="J5073" s="32">
        <v/>
      </c>
      <c r="K5073" s="32">
        <f/>
        <v/>
      </c>
      <c r="L5073" s="32" t="s">
        <v/>
      </c>
      <c r="M5073" s="32" t="s">
        <v/>
      </c>
      <c r="N5073" s="32" t="s">
        <v/>
      </c>
      <!--$VAR_NUOVA_CELLA_PREZZI$-->
    </row>
    <row r="5074" spans="1:16" ht="223.5" customHeight="1" thickTop="1" thickBot="1">
      <c r="B5074" s="32" t="s">
        <v>27793</v>
      </c>
      <c r="C5074" s="23" t="s">
        <v>27794</v>
      </c>
      <c r="D5074" s="62" t="s">
        <v>27795</v>
      </c>
      <c r="E5074" s="32">
        <v/>
      </c>
      <c r="F5074" s="33">
        <v/>
      </c>
      <c r="G5074" s="34">
        <v/>
      </c>
      <c r="H5074" s="35">
        <v/>
      </c>
      <c r="I5074" s="36">
        <f/>
        <v/>
      </c>
      <c r="J5074" s="32">
        <v/>
      </c>
      <c r="K5074" s="32">
        <f/>
        <v/>
      </c>
      <c r="L5074" s="32" t="s">
        <v/>
      </c>
      <c r="M5074" s="32" t="s">
        <v/>
      </c>
      <c r="N5074" s="32" t="s">
        <v/>
      </c>
      <!--$VAR_NUOVA_CELLA_PREZZI$-->
    </row>
    <row r="5075" spans="1:16" ht="10.5" customHeight="1" thickTop="1" thickBot="1">
      <c r="B5075" s="32" t="s">
        <v/>
      </c>
      <c r="C5075" s="23" t="s">
        <v/>
      </c>
      <c r="D5075" s="23" t="s">
        <v>27796</v>
      </c>
      <c r="E5075" s="32">
        <v/>
      </c>
      <c r="F5075" s="33">
        <v/>
      </c>
      <c r="G5075" s="34">
        <v/>
      </c>
      <c r="H5075" s="35">
        <v/>
      </c>
      <c r="I5075" s="36">
        <f/>
        <v/>
      </c>
      <c r="J5075" s="32">
        <v/>
      </c>
      <c r="K5075" s="32">
        <f/>
        <v/>
      </c>
      <c r="L5075" s="32" t="s">
        <v/>
      </c>
      <c r="M5075" s="32" t="s">
        <v/>
      </c>
      <c r="N5075" s="32" t="s">
        <v/>
      </c>
      <!--$VAR_NUOVA_CELLA_PREZZI$-->
    </row>
    <row r="5076" spans="1:16" ht="10.5" customHeight="1" thickTop="1" thickBot="1">
      <c r="B5076" s="32" t="s">
        <v/>
      </c>
      <c r="C5076" s="23" t="s">
        <v/>
      </c>
      <c r="D5076" s="23" t="s">
        <v>27797</v>
      </c>
      <c r="E5076" s="32">
        <v>8.00</v>
      </c>
      <c r="F5076" s="33">
        <v/>
      </c>
      <c r="G5076" s="34">
        <v/>
      </c>
      <c r="H5076" s="35">
        <v/>
      </c>
      <c r="I5076" s="36">
        <f>ROUND(PRODUCT(E5076:H5076),2)</f>
        <v>8.00</v>
      </c>
      <c r="J5076" s="32">
        <v/>
      </c>
      <c r="K5076" s="32">
        <f/>
        <v/>
      </c>
      <c r="L5076" s="32" t="s">
        <v/>
      </c>
      <c r="M5076" s="32" t="s">
        <v/>
      </c>
      <c r="N5076" s="32" t="s">
        <v/>
      </c>
      <!--$VAR_NUOVA_CELLA_PREZZI$-->
    </row>
    <row r="5077" spans="1:16" ht="10.5" customHeight="1" thickTop="1" thickBot="1">
      <c r="B5077" s="32" t="s">
        <v/>
      </c>
      <c r="C5077" s="23" t="s">
        <v/>
      </c>
      <c r="D5077" s="32" t="s">
        <v/>
      </c>
      <c r="E5077" s="32">
        <v/>
      </c>
      <c r="F5077" s="33">
        <v/>
      </c>
      <c r="G5077" s="34">
        <v/>
      </c>
      <c r="H5077" s="35">
        <v/>
      </c>
      <c r="I5077" s="36">
        <f/>
        <v/>
      </c>
      <c r="J5077" s="32">
        <v/>
      </c>
      <c r="K5077" s="32">
        <f/>
        <v/>
      </c>
      <c r="L5077" s="32" t="s">
        <v/>
      </c>
      <c r="M5077" s="32" t="s">
        <v/>
      </c>
      <c r="N5077" s="32" t="s">
        <v>27804</v>
      </c>
      <!--$VAR_NUOVA_CELLA_PREZZI$-->
    </row>
    <row r="5078" spans="1:16" ht="10.5" customHeight="1" thickTop="1" thickBot="1">
      <c r="B5078" s="32" t="s">
        <v/>
      </c>
      <c r="C5078" s="23" t="s">
        <v/>
      </c>
      <c r="D5078" s="32" t="s">
        <v>27805</v>
      </c>
      <c r="E5078" s="32">
        <v/>
      </c>
      <c r="F5078" s="33">
        <v/>
      </c>
      <c r="G5078" s="34">
        <v/>
      </c>
      <c r="H5078" s="35">
        <v/>
      </c>
      <c r="I5078" s="36">
        <f>ROUND(SUM(I5075:I5077),2)</f>
        <v>8.00</v>
      </c>
      <c r="J5078" s="32">
        <v>331.47</v>
      </c>
      <c r="K5078" s="32">
        <f>ROUND(PRODUCT(I5078:J5078),2)</f>
        <v>2651.76</v>
      </c>
      <c r="L5078" s="32" t="s">
        <v/>
      </c>
      <c r="M5078" s="32" t="s">
        <v/>
      </c>
      <c r="N5078" s="32" t="s">
        <v/>
      </c>
      <!--$VAR_NUOVA_CELLA_PREZZI$-->
    </row>
    <row r="5079" spans="1:16" ht="10.5" customHeight="1" thickTop="1" thickBot="1">
      <c r="B5079" s="32" t="s">
        <v/>
      </c>
      <c r="C5079" s="23" t="s">
        <v/>
      </c>
      <c r="D5079" s="32" t="s">
        <v>27811</v>
      </c>
      <c r="E5079" s="32">
        <v/>
      </c>
      <c r="F5079" s="33">
        <v/>
      </c>
      <c r="G5079" s="34">
        <v/>
      </c>
      <c r="H5079" s="35">
        <v/>
      </c>
      <c r="I5079" s="36">
        <f/>
        <v/>
      </c>
      <c r="J5079" s="32">
        <v/>
      </c>
      <c r="K5079" s="32">
        <f/>
        <v/>
      </c>
      <c r="L5079" s="32" t="s">
        <v/>
      </c>
      <c r="M5079" s="32" t="s">
        <v/>
      </c>
      <c r="N5079" s="32" t="s">
        <v/>
      </c>
      <!--$VAR_NUOVA_CELLA_PREZZI$-->
    </row>
    <row r="5080" spans="1:16" ht="60.5" customHeight="1" thickTop="1" thickBot="1">
      <c r="B5080" s="32" t="s">
        <v>27812</v>
      </c>
      <c r="C5080" s="23" t="s">
        <v>27813</v>
      </c>
      <c r="D5080" s="62" t="s">
        <v>27814</v>
      </c>
      <c r="E5080" s="32">
        <v/>
      </c>
      <c r="F5080" s="33">
        <v/>
      </c>
      <c r="G5080" s="34">
        <v/>
      </c>
      <c r="H5080" s="35">
        <v/>
      </c>
      <c r="I5080" s="36">
        <f/>
        <v/>
      </c>
      <c r="J5080" s="32">
        <v/>
      </c>
      <c r="K5080" s="32">
        <f/>
        <v/>
      </c>
      <c r="L5080" s="32" t="s">
        <v/>
      </c>
      <c r="M5080" s="32" t="s">
        <v/>
      </c>
      <c r="N5080" s="32" t="s">
        <v/>
      </c>
      <!--$VAR_NUOVA_CELLA_PREZZI$-->
    </row>
    <row r="5081" spans="1:16" ht="10.5" customHeight="1" thickTop="1" thickBot="1">
      <c r="B5081" s="32" t="s">
        <v/>
      </c>
      <c r="C5081" s="23" t="s">
        <v/>
      </c>
      <c r="D5081" s="23" t="s">
        <v>27815</v>
      </c>
      <c r="E5081" s="32">
        <v/>
      </c>
      <c r="F5081" s="33">
        <v/>
      </c>
      <c r="G5081" s="34">
        <v/>
      </c>
      <c r="H5081" s="35">
        <v/>
      </c>
      <c r="I5081" s="36">
        <f/>
        <v/>
      </c>
      <c r="J5081" s="32">
        <v/>
      </c>
      <c r="K5081" s="32">
        <f/>
        <v/>
      </c>
      <c r="L5081" s="32" t="s">
        <v/>
      </c>
      <c r="M5081" s="32" t="s">
        <v/>
      </c>
      <c r="N5081" s="32" t="s">
        <v/>
      </c>
      <!--$VAR_NUOVA_CELLA_PREZZI$-->
    </row>
    <row r="5082" spans="1:16" ht="10.5" customHeight="1" thickTop="1" thickBot="1">
      <c r="B5082" s="32" t="s">
        <v/>
      </c>
      <c r="C5082" s="23" t="s">
        <v/>
      </c>
      <c r="D5082" s="23" t="s">
        <v>27816</v>
      </c>
      <c r="E5082" s="32">
        <v>1.00</v>
      </c>
      <c r="F5082" s="33">
        <v/>
      </c>
      <c r="G5082" s="34">
        <v/>
      </c>
      <c r="H5082" s="35">
        <v/>
      </c>
      <c r="I5082" s="36">
        <f>ROUND(PRODUCT(E5082:H5082),2)</f>
        <v>1.00</v>
      </c>
      <c r="J5082" s="32">
        <v/>
      </c>
      <c r="K5082" s="32">
        <f/>
        <v/>
      </c>
      <c r="L5082" s="32" t="s">
        <v/>
      </c>
      <c r="M5082" s="32" t="s">
        <v/>
      </c>
      <c r="N5082" s="32" t="s">
        <v/>
      </c>
      <!--$VAR_NUOVA_CELLA_PREZZI$-->
    </row>
    <row r="5083" spans="1:16" ht="10.5" customHeight="1" thickTop="1" thickBot="1">
      <c r="B5083" s="32" t="s">
        <v/>
      </c>
      <c r="C5083" s="23" t="s">
        <v/>
      </c>
      <c r="D5083" s="32" t="s">
        <v/>
      </c>
      <c r="E5083" s="32">
        <v/>
      </c>
      <c r="F5083" s="33">
        <v/>
      </c>
      <c r="G5083" s="34">
        <v/>
      </c>
      <c r="H5083" s="35">
        <v/>
      </c>
      <c r="I5083" s="36">
        <f/>
        <v/>
      </c>
      <c r="J5083" s="32">
        <v/>
      </c>
      <c r="K5083" s="32">
        <f/>
        <v/>
      </c>
      <c r="L5083" s="32" t="s">
        <v/>
      </c>
      <c r="M5083" s="32" t="s">
        <v/>
      </c>
      <c r="N5083" s="32" t="s">
        <v>27823</v>
      </c>
      <!--$VAR_NUOVA_CELLA_PREZZI$-->
    </row>
    <row r="5084" spans="1:16" ht="10.5" customHeight="1" thickTop="1" thickBot="1">
      <c r="B5084" s="32" t="s">
        <v/>
      </c>
      <c r="C5084" s="23" t="s">
        <v/>
      </c>
      <c r="D5084" s="32" t="s">
        <v>27824</v>
      </c>
      <c r="E5084" s="32">
        <v/>
      </c>
      <c r="F5084" s="33">
        <v/>
      </c>
      <c r="G5084" s="34">
        <v/>
      </c>
      <c r="H5084" s="35">
        <v/>
      </c>
      <c r="I5084" s="36">
        <f>ROUND(SUM(I5081:I5083),2)</f>
        <v>1.00</v>
      </c>
      <c r="J5084" s="32">
        <v>96.06</v>
      </c>
      <c r="K5084" s="32">
        <f>ROUND(PRODUCT(I5084:J5084),2)</f>
        <v>96.06</v>
      </c>
      <c r="L5084" s="32" t="s">
        <v/>
      </c>
      <c r="M5084" s="32" t="s">
        <v/>
      </c>
      <c r="N5084" s="32" t="s">
        <v/>
      </c>
      <!--$VAR_NUOVA_CELLA_PREZZI$-->
    </row>
    <row r="5085" spans="1:16" ht="10.5" customHeight="1" thickTop="1" thickBot="1">
      <c r="B5085" s="32" t="s">
        <v/>
      </c>
      <c r="C5085" s="23" t="s">
        <v/>
      </c>
      <c r="D5085" s="32" t="s">
        <v>27830</v>
      </c>
      <c r="E5085" s="32">
        <v/>
      </c>
      <c r="F5085" s="33">
        <v/>
      </c>
      <c r="G5085" s="34">
        <v/>
      </c>
      <c r="H5085" s="35">
        <v/>
      </c>
      <c r="I5085" s="36">
        <f/>
        <v/>
      </c>
      <c r="J5085" s="32">
        <v/>
      </c>
      <c r="K5085" s="32">
        <f/>
        <v/>
      </c>
      <c r="L5085" s="32" t="s">
        <v/>
      </c>
      <c r="M5085" s="32" t="s">
        <v/>
      </c>
      <c r="N5085" s="32" t="s">
        <v/>
      </c>
      <!--$VAR_NUOVA_CELLA_PREZZI$-->
    </row>
    <row r="5086" spans="1:16" ht="55.1666666666667" customHeight="1" thickTop="1" thickBot="1">
      <c r="B5086" s="32" t="s">
        <v>27831</v>
      </c>
      <c r="C5086" s="23" t="s">
        <v>27832</v>
      </c>
      <c r="D5086" s="62" t="s">
        <v>27833</v>
      </c>
      <c r="E5086" s="32">
        <v/>
      </c>
      <c r="F5086" s="33">
        <v/>
      </c>
      <c r="G5086" s="34">
        <v/>
      </c>
      <c r="H5086" s="35">
        <v/>
      </c>
      <c r="I5086" s="36">
        <f/>
        <v/>
      </c>
      <c r="J5086" s="32">
        <v/>
      </c>
      <c r="K5086" s="32">
        <f/>
        <v/>
      </c>
      <c r="L5086" s="32" t="s">
        <v/>
      </c>
      <c r="M5086" s="32" t="s">
        <v/>
      </c>
      <c r="N5086" s="32" t="s">
        <v/>
      </c>
      <!--$VAR_NUOVA_CELLA_PREZZI$-->
    </row>
    <row r="5087" spans="1:16" ht="10.5" customHeight="1" thickTop="1" thickBot="1">
      <c r="B5087" s="32" t="s">
        <v/>
      </c>
      <c r="C5087" s="23" t="s">
        <v/>
      </c>
      <c r="D5087" s="23" t="s">
        <v>27834</v>
      </c>
      <c r="E5087" s="32">
        <v/>
      </c>
      <c r="F5087" s="33">
        <v/>
      </c>
      <c r="G5087" s="34">
        <v/>
      </c>
      <c r="H5087" s="35">
        <v/>
      </c>
      <c r="I5087" s="36">
        <f/>
        <v/>
      </c>
      <c r="J5087" s="32">
        <v/>
      </c>
      <c r="K5087" s="32">
        <f/>
        <v/>
      </c>
      <c r="L5087" s="32" t="s">
        <v/>
      </c>
      <c r="M5087" s="32" t="s">
        <v/>
      </c>
      <c r="N5087" s="32" t="s">
        <v/>
      </c>
      <!--$VAR_NUOVA_CELLA_PREZZI$-->
    </row>
    <row r="5088" spans="1:16" ht="10.5" customHeight="1" thickTop="1" thickBot="1">
      <c r="B5088" s="32" t="s">
        <v/>
      </c>
      <c r="C5088" s="23" t="s">
        <v/>
      </c>
      <c r="D5088" s="23" t="s">
        <v>27835</v>
      </c>
      <c r="E5088" s="32">
        <v>2.00</v>
      </c>
      <c r="F5088" s="33">
        <v/>
      </c>
      <c r="G5088" s="34">
        <v/>
      </c>
      <c r="H5088" s="35">
        <v/>
      </c>
      <c r="I5088" s="36">
        <f>ROUND(PRODUCT(E5088:H5088),2)</f>
        <v>2.00</v>
      </c>
      <c r="J5088" s="32">
        <v/>
      </c>
      <c r="K5088" s="32">
        <f/>
        <v/>
      </c>
      <c r="L5088" s="32" t="s">
        <v/>
      </c>
      <c r="M5088" s="32" t="s">
        <v/>
      </c>
      <c r="N5088" s="32" t="s">
        <v/>
      </c>
      <!--$VAR_NUOVA_CELLA_PREZZI$-->
    </row>
    <row r="5089" spans="1:16" ht="10.5" customHeight="1" thickTop="1" thickBot="1">
      <c r="B5089" s="32" t="s">
        <v/>
      </c>
      <c r="C5089" s="23" t="s">
        <v/>
      </c>
      <c r="D5089" s="23" t="s">
        <v>27842</v>
      </c>
      <c r="E5089" s="32">
        <v>2.00</v>
      </c>
      <c r="F5089" s="33">
        <v/>
      </c>
      <c r="G5089" s="34">
        <v/>
      </c>
      <c r="H5089" s="35">
        <v/>
      </c>
      <c r="I5089" s="36">
        <f>ROUND(PRODUCT(E5089:H5089),2)</f>
        <v>2.00</v>
      </c>
      <c r="J5089" s="32">
        <v/>
      </c>
      <c r="K5089" s="32">
        <f/>
        <v/>
      </c>
      <c r="L5089" s="32" t="s">
        <v/>
      </c>
      <c r="M5089" s="32" t="s">
        <v/>
      </c>
      <c r="N5089" s="32" t="s">
        <v/>
      </c>
      <!--$VAR_NUOVA_CELLA_PREZZI$-->
    </row>
    <row r="5090" spans="1:16" ht="10.5" customHeight="1" thickTop="1" thickBot="1">
      <c r="B5090" s="32" t="s">
        <v/>
      </c>
      <c r="C5090" s="23" t="s">
        <v/>
      </c>
      <c r="D5090" s="32" t="s">
        <v/>
      </c>
      <c r="E5090" s="32">
        <v/>
      </c>
      <c r="F5090" s="33">
        <v/>
      </c>
      <c r="G5090" s="34">
        <v/>
      </c>
      <c r="H5090" s="35">
        <v/>
      </c>
      <c r="I5090" s="36">
        <f/>
        <v/>
      </c>
      <c r="J5090" s="32">
        <v/>
      </c>
      <c r="K5090" s="32">
        <f/>
        <v/>
      </c>
      <c r="L5090" s="32" t="s">
        <v/>
      </c>
      <c r="M5090" s="32" t="s">
        <v/>
      </c>
      <c r="N5090" s="32" t="s">
        <v>27849</v>
      </c>
      <!--$VAR_NUOVA_CELLA_PREZZI$-->
    </row>
    <row r="5091" spans="1:16" ht="10.5" customHeight="1" thickTop="1" thickBot="1">
      <c r="B5091" s="32" t="s">
        <v/>
      </c>
      <c r="C5091" s="23" t="s">
        <v/>
      </c>
      <c r="D5091" s="32" t="s">
        <v>27850</v>
      </c>
      <c r="E5091" s="32">
        <v/>
      </c>
      <c r="F5091" s="33">
        <v/>
      </c>
      <c r="G5091" s="34">
        <v/>
      </c>
      <c r="H5091" s="35">
        <v/>
      </c>
      <c r="I5091" s="36">
        <f>ROUND(SUM(I5087:I5090),2)</f>
        <v>4.00</v>
      </c>
      <c r="J5091" s="32">
        <v>49.99</v>
      </c>
      <c r="K5091" s="32">
        <f>ROUND(PRODUCT(I5091:J5091),2)</f>
        <v>199.96</v>
      </c>
      <c r="L5091" s="32" t="s">
        <v/>
      </c>
      <c r="M5091" s="32" t="s">
        <v/>
      </c>
      <c r="N5091" s="32" t="s">
        <v/>
      </c>
      <!--$VAR_NUOVA_CELLA_PREZZI$-->
    </row>
    <row r="5092" spans="1:16" ht="10.5" customHeight="1" thickTop="1" thickBot="1">
      <c r="B5092" s="32" t="s">
        <v/>
      </c>
      <c r="C5092" s="23" t="s">
        <v/>
      </c>
      <c r="D5092" s="32" t="s">
        <v>27856</v>
      </c>
      <c r="E5092" s="32">
        <v/>
      </c>
      <c r="F5092" s="33">
        <v/>
      </c>
      <c r="G5092" s="34">
        <v/>
      </c>
      <c r="H5092" s="35">
        <v/>
      </c>
      <c r="I5092" s="36">
        <f/>
        <v/>
      </c>
      <c r="J5092" s="32">
        <v/>
      </c>
      <c r="K5092" s="32">
        <f/>
        <v/>
      </c>
      <c r="L5092" s="32" t="s">
        <v/>
      </c>
      <c r="M5092" s="32" t="s">
        <v/>
      </c>
      <c r="N5092" s="32" t="s">
        <v/>
      </c>
      <!--$VAR_NUOVA_CELLA_PREZZI$-->
    </row>
    <row r="5093" spans="1:16" ht="50.1666666666667" customHeight="1" thickTop="1" thickBot="1">
      <c r="B5093" s="32" t="s">
        <v>27857</v>
      </c>
      <c r="C5093" s="23" t="s">
        <v>27858</v>
      </c>
      <c r="D5093" s="62" t="s">
        <v>27859</v>
      </c>
      <c r="E5093" s="32">
        <v/>
      </c>
      <c r="F5093" s="33">
        <v/>
      </c>
      <c r="G5093" s="34">
        <v/>
      </c>
      <c r="H5093" s="35">
        <v/>
      </c>
      <c r="I5093" s="36">
        <f/>
        <v/>
      </c>
      <c r="J5093" s="32">
        <v/>
      </c>
      <c r="K5093" s="32">
        <f/>
        <v/>
      </c>
      <c r="L5093" s="32" t="s">
        <v/>
      </c>
      <c r="M5093" s="32" t="s">
        <v/>
      </c>
      <c r="N5093" s="32" t="s">
        <v/>
      </c>
      <!--$VAR_NUOVA_CELLA_PREZZI$-->
    </row>
    <row r="5094" spans="1:16" ht="10.5" customHeight="1" thickTop="1" thickBot="1">
      <c r="B5094" s="32" t="s">
        <v/>
      </c>
      <c r="C5094" s="23" t="s">
        <v/>
      </c>
      <c r="D5094" s="23" t="s">
        <v>27860</v>
      </c>
      <c r="E5094" s="32">
        <v/>
      </c>
      <c r="F5094" s="33">
        <v/>
      </c>
      <c r="G5094" s="34">
        <v/>
      </c>
      <c r="H5094" s="35">
        <v/>
      </c>
      <c r="I5094" s="36">
        <f/>
        <v/>
      </c>
      <c r="J5094" s="32">
        <v/>
      </c>
      <c r="K5094" s="32">
        <f/>
        <v/>
      </c>
      <c r="L5094" s="32" t="s">
        <v/>
      </c>
      <c r="M5094" s="32" t="s">
        <v/>
      </c>
      <c r="N5094" s="32" t="s">
        <v/>
      </c>
      <!--$VAR_NUOVA_CELLA_PREZZI$-->
    </row>
    <row r="5095" spans="1:16" ht="10.5" customHeight="1" thickTop="1" thickBot="1">
      <c r="B5095" s="32" t="s">
        <v/>
      </c>
      <c r="C5095" s="23" t="s">
        <v/>
      </c>
      <c r="D5095" s="23" t="s">
        <v>27861</v>
      </c>
      <c r="E5095" s="32">
        <v>45.00</v>
      </c>
      <c r="F5095" s="33">
        <v/>
      </c>
      <c r="G5095" s="34">
        <v/>
      </c>
      <c r="H5095" s="35">
        <v/>
      </c>
      <c r="I5095" s="36">
        <f>ROUND(PRODUCT(E5095:H5095),2)</f>
        <v>45.00</v>
      </c>
      <c r="J5095" s="32">
        <v/>
      </c>
      <c r="K5095" s="32">
        <f/>
        <v/>
      </c>
      <c r="L5095" s="32" t="s">
        <v/>
      </c>
      <c r="M5095" s="32" t="s">
        <v/>
      </c>
      <c r="N5095" s="32" t="s">
        <v/>
      </c>
      <!--$VAR_NUOVA_CELLA_PREZZI$-->
    </row>
    <row r="5096" spans="1:16" ht="10.5" customHeight="1" thickTop="1" thickBot="1">
      <c r="B5096" s="32" t="s">
        <v/>
      </c>
      <c r="C5096" s="23" t="s">
        <v/>
      </c>
      <c r="D5096" s="32" t="s">
        <v/>
      </c>
      <c r="E5096" s="32">
        <v/>
      </c>
      <c r="F5096" s="33">
        <v/>
      </c>
      <c r="G5096" s="34">
        <v/>
      </c>
      <c r="H5096" s="35">
        <v/>
      </c>
      <c r="I5096" s="36">
        <f/>
        <v/>
      </c>
      <c r="J5096" s="32">
        <v/>
      </c>
      <c r="K5096" s="32">
        <f/>
        <v/>
      </c>
      <c r="L5096" s="32" t="s">
        <v/>
      </c>
      <c r="M5096" s="32" t="s">
        <v/>
      </c>
      <c r="N5096" s="32" t="s">
        <v>27868</v>
      </c>
      <!--$VAR_NUOVA_CELLA_PREZZI$-->
    </row>
    <row r="5097" spans="1:16" ht="10.5" customHeight="1" thickTop="1" thickBot="1">
      <c r="B5097" s="32" t="s">
        <v/>
      </c>
      <c r="C5097" s="23" t="s">
        <v/>
      </c>
      <c r="D5097" s="32" t="s">
        <v>27869</v>
      </c>
      <c r="E5097" s="32">
        <v/>
      </c>
      <c r="F5097" s="33">
        <v/>
      </c>
      <c r="G5097" s="34">
        <v/>
      </c>
      <c r="H5097" s="35">
        <v/>
      </c>
      <c r="I5097" s="36">
        <f>ROUND(SUM(I5094:I5096),2)</f>
        <v>45.00</v>
      </c>
      <c r="J5097" s="32">
        <v>49.99</v>
      </c>
      <c r="K5097" s="32">
        <f>ROUND(PRODUCT(I5097:J5097),2)</f>
        <v>2249.55</v>
      </c>
      <c r="L5097" s="32" t="s">
        <v/>
      </c>
      <c r="M5097" s="32" t="s">
        <v/>
      </c>
      <c r="N5097" s="32" t="s">
        <v/>
      </c>
      <!--$VAR_NUOVA_CELLA_PREZZI$-->
    </row>
    <row r="5098" spans="1:16" ht="10.5" customHeight="1" thickTop="1" thickBot="1">
      <c r="B5098" s="32" t="s">
        <v/>
      </c>
      <c r="C5098" s="23" t="s">
        <v/>
      </c>
      <c r="D5098" s="32" t="s">
        <v>27875</v>
      </c>
      <c r="E5098" s="32">
        <v/>
      </c>
      <c r="F5098" s="33">
        <v/>
      </c>
      <c r="G5098" s="34">
        <v/>
      </c>
      <c r="H5098" s="35">
        <v/>
      </c>
      <c r="I5098" s="36">
        <f/>
        <v/>
      </c>
      <c r="J5098" s="32">
        <v/>
      </c>
      <c r="K5098" s="32">
        <f/>
        <v/>
      </c>
      <c r="L5098" s="32" t="s">
        <v/>
      </c>
      <c r="M5098" s="32" t="s">
        <v/>
      </c>
      <c r="N5098" s="32" t="s">
        <v/>
      </c>
      <!--$VAR_NUOVA_CELLA_PREZZI$-->
    </row>
    <row r="5099" spans="1:16" ht="58.6666666666667" customHeight="1" thickTop="1" thickBot="1">
      <c r="B5099" s="32" t="s">
        <v>27876</v>
      </c>
      <c r="C5099" s="23" t="s">
        <v>27877</v>
      </c>
      <c r="D5099" s="62" t="s">
        <v>27878</v>
      </c>
      <c r="E5099" s="32">
        <v/>
      </c>
      <c r="F5099" s="33">
        <v/>
      </c>
      <c r="G5099" s="34">
        <v/>
      </c>
      <c r="H5099" s="35">
        <v/>
      </c>
      <c r="I5099" s="36">
        <f/>
        <v/>
      </c>
      <c r="J5099" s="32">
        <v/>
      </c>
      <c r="K5099" s="32">
        <f/>
        <v/>
      </c>
      <c r="L5099" s="32" t="s">
        <v/>
      </c>
      <c r="M5099" s="32" t="s">
        <v/>
      </c>
      <c r="N5099" s="32" t="s">
        <v/>
      </c>
      <!--$VAR_NUOVA_CELLA_PREZZI$-->
    </row>
    <row r="5100" spans="1:16" ht="10.5" customHeight="1" thickTop="1" thickBot="1">
      <c r="B5100" s="32" t="s">
        <v/>
      </c>
      <c r="C5100" s="23" t="s">
        <v/>
      </c>
      <c r="D5100" s="23" t="s">
        <v>27879</v>
      </c>
      <c r="E5100" s="32">
        <v/>
      </c>
      <c r="F5100" s="33">
        <v/>
      </c>
      <c r="G5100" s="34">
        <v/>
      </c>
      <c r="H5100" s="35">
        <v/>
      </c>
      <c r="I5100" s="36">
        <f/>
        <v/>
      </c>
      <c r="J5100" s="32">
        <v/>
      </c>
      <c r="K5100" s="32">
        <f/>
        <v/>
      </c>
      <c r="L5100" s="32" t="s">
        <v/>
      </c>
      <c r="M5100" s="32" t="s">
        <v/>
      </c>
      <c r="N5100" s="32" t="s">
        <v/>
      </c>
      <!--$VAR_NUOVA_CELLA_PREZZI$-->
    </row>
    <row r="5101" spans="1:16" ht="10.5" customHeight="1" thickTop="1" thickBot="1">
      <c r="B5101" s="32" t="s">
        <v/>
      </c>
      <c r="C5101" s="23" t="s">
        <v/>
      </c>
      <c r="D5101" s="23" t="s">
        <v>27880</v>
      </c>
      <c r="E5101" s="32">
        <v>1.00</v>
      </c>
      <c r="F5101" s="33">
        <v/>
      </c>
      <c r="G5101" s="34">
        <v/>
      </c>
      <c r="H5101" s="35">
        <v/>
      </c>
      <c r="I5101" s="36">
        <f>ROUND(PRODUCT(E5101:H5101),2)</f>
        <v>1.00</v>
      </c>
      <c r="J5101" s="32">
        <v/>
      </c>
      <c r="K5101" s="32">
        <f/>
        <v/>
      </c>
      <c r="L5101" s="32" t="s">
        <v/>
      </c>
      <c r="M5101" s="32" t="s">
        <v/>
      </c>
      <c r="N5101" s="32" t="s">
        <v/>
      </c>
      <!--$VAR_NUOVA_CELLA_PREZZI$-->
    </row>
    <row r="5102" spans="1:16" ht="10.5" customHeight="1" thickTop="1" thickBot="1">
      <c r="B5102" s="32" t="s">
        <v/>
      </c>
      <c r="C5102" s="23" t="s">
        <v/>
      </c>
      <c r="D5102" s="32" t="s">
        <v/>
      </c>
      <c r="E5102" s="32">
        <v/>
      </c>
      <c r="F5102" s="33">
        <v/>
      </c>
      <c r="G5102" s="34">
        <v/>
      </c>
      <c r="H5102" s="35">
        <v/>
      </c>
      <c r="I5102" s="36">
        <f/>
        <v/>
      </c>
      <c r="J5102" s="32">
        <v/>
      </c>
      <c r="K5102" s="32">
        <f/>
        <v/>
      </c>
      <c r="L5102" s="32" t="s">
        <v/>
      </c>
      <c r="M5102" s="32" t="s">
        <v/>
      </c>
      <c r="N5102" s="32" t="s">
        <v>27887</v>
      </c>
      <!--$VAR_NUOVA_CELLA_PREZZI$-->
    </row>
    <row r="5103" spans="1:16" ht="10.5" customHeight="1" thickTop="1" thickBot="1">
      <c r="B5103" s="32" t="s">
        <v/>
      </c>
      <c r="C5103" s="23" t="s">
        <v/>
      </c>
      <c r="D5103" s="32" t="s">
        <v>27888</v>
      </c>
      <c r="E5103" s="32">
        <v/>
      </c>
      <c r="F5103" s="33">
        <v/>
      </c>
      <c r="G5103" s="34">
        <v/>
      </c>
      <c r="H5103" s="35">
        <v/>
      </c>
      <c r="I5103" s="36">
        <f>ROUND(SUM(I5100:I5102),2)</f>
        <v>1.00</v>
      </c>
      <c r="J5103" s="32">
        <v>88.08</v>
      </c>
      <c r="K5103" s="32">
        <f>ROUND(PRODUCT(I5103:J5103),2)</f>
        <v>88.08</v>
      </c>
      <c r="L5103" s="32" t="s">
        <v/>
      </c>
      <c r="M5103" s="32" t="s">
        <v/>
      </c>
      <c r="N5103" s="32" t="s">
        <v/>
      </c>
      <!--$VAR_NUOVA_CELLA_PREZZI$-->
    </row>
    <row r="5104" spans="1:16" ht="10.5" customHeight="1" thickTop="1" thickBot="1">
      <c r="B5104" s="32" t="s">
        <v/>
      </c>
      <c r="C5104" s="23" t="s">
        <v/>
      </c>
      <c r="D5104" s="32" t="s">
        <v>27894</v>
      </c>
      <c r="E5104" s="32">
        <v/>
      </c>
      <c r="F5104" s="33">
        <v/>
      </c>
      <c r="G5104" s="34">
        <v/>
      </c>
      <c r="H5104" s="35">
        <v/>
      </c>
      <c r="I5104" s="36">
        <f/>
        <v/>
      </c>
      <c r="J5104" s="32">
        <v/>
      </c>
      <c r="K5104" s="32">
        <f/>
        <v/>
      </c>
      <c r="L5104" s="32" t="s">
        <v/>
      </c>
      <c r="M5104" s="32" t="s">
        <v/>
      </c>
      <c r="N5104" s="32" t="s">
        <v/>
      </c>
      <!--$VAR_NUOVA_CELLA_PREZZI$-->
    </row>
    <row r="5105" spans="1:16" ht="34.6666666666667" customHeight="1" thickTop="1" thickBot="1">
      <c r="B5105" s="32" t="s">
        <v>27895</v>
      </c>
      <c r="C5105" s="23" t="s">
        <v>27896</v>
      </c>
      <c r="D5105" s="62" t="s">
        <v>27897</v>
      </c>
      <c r="E5105" s="32">
        <v/>
      </c>
      <c r="F5105" s="33">
        <v/>
      </c>
      <c r="G5105" s="34">
        <v/>
      </c>
      <c r="H5105" s="35">
        <v/>
      </c>
      <c r="I5105" s="36">
        <f/>
        <v/>
      </c>
      <c r="J5105" s="32">
        <v/>
      </c>
      <c r="K5105" s="32">
        <f/>
        <v/>
      </c>
      <c r="L5105" s="32" t="s">
        <v/>
      </c>
      <c r="M5105" s="32" t="s">
        <v/>
      </c>
      <c r="N5105" s="32" t="s">
        <v/>
      </c>
      <!--$VAR_NUOVA_CELLA_PREZZI$-->
    </row>
    <row r="5106" spans="1:16" ht="10.5" customHeight="1" thickTop="1" thickBot="1">
      <c r="B5106" s="32" t="s">
        <v/>
      </c>
      <c r="C5106" s="23" t="s">
        <v/>
      </c>
      <c r="D5106" s="23" t="s">
        <v>27898</v>
      </c>
      <c r="E5106" s="32">
        <v/>
      </c>
      <c r="F5106" s="33">
        <v/>
      </c>
      <c r="G5106" s="34">
        <v/>
      </c>
      <c r="H5106" s="35">
        <v/>
      </c>
      <c r="I5106" s="36">
        <f/>
        <v/>
      </c>
      <c r="J5106" s="32">
        <v/>
      </c>
      <c r="K5106" s="32">
        <f/>
        <v/>
      </c>
      <c r="L5106" s="32" t="s">
        <v/>
      </c>
      <c r="M5106" s="32" t="s">
        <v/>
      </c>
      <c r="N5106" s="32" t="s">
        <v/>
      </c>
      <!--$VAR_NUOVA_CELLA_PREZZI$-->
    </row>
    <row r="5107" spans="1:16" ht="10.5" customHeight="1" thickTop="1" thickBot="1">
      <c r="B5107" s="32" t="s">
        <v/>
      </c>
      <c r="C5107" s="23" t="s">
        <v/>
      </c>
      <c r="D5107" s="23" t="s">
        <v>27899</v>
      </c>
      <c r="E5107" s="32">
        <v>23.00</v>
      </c>
      <c r="F5107" s="33">
        <v/>
      </c>
      <c r="G5107" s="34">
        <v/>
      </c>
      <c r="H5107" s="35">
        <v/>
      </c>
      <c r="I5107" s="36">
        <f>ROUND(PRODUCT(E5107:H5107),2)</f>
        <v>23.00</v>
      </c>
      <c r="J5107" s="32">
        <v/>
      </c>
      <c r="K5107" s="32">
        <f/>
        <v/>
      </c>
      <c r="L5107" s="32" t="s">
        <v/>
      </c>
      <c r="M5107" s="32" t="s">
        <v/>
      </c>
      <c r="N5107" s="32" t="s">
        <v/>
      </c>
      <!--$VAR_NUOVA_CELLA_PREZZI$-->
    </row>
    <row r="5108" spans="1:16" ht="10.5" customHeight="1" thickTop="1" thickBot="1">
      <c r="B5108" s="32" t="s">
        <v/>
      </c>
      <c r="C5108" s="23" t="s">
        <v/>
      </c>
      <c r="D5108" s="32" t="s">
        <v/>
      </c>
      <c r="E5108" s="32">
        <v/>
      </c>
      <c r="F5108" s="33">
        <v/>
      </c>
      <c r="G5108" s="34">
        <v/>
      </c>
      <c r="H5108" s="35">
        <v/>
      </c>
      <c r="I5108" s="36">
        <f/>
        <v/>
      </c>
      <c r="J5108" s="32">
        <v/>
      </c>
      <c r="K5108" s="32">
        <f/>
        <v/>
      </c>
      <c r="L5108" s="32" t="s">
        <v/>
      </c>
      <c r="M5108" s="32" t="s">
        <v/>
      </c>
      <c r="N5108" s="32" t="s">
        <v>27906</v>
      </c>
      <!--$VAR_NUOVA_CELLA_PREZZI$-->
    </row>
    <row r="5109" spans="1:16" ht="10.5" customHeight="1" thickTop="1" thickBot="1">
      <c r="B5109" s="32" t="s">
        <v/>
      </c>
      <c r="C5109" s="23" t="s">
        <v/>
      </c>
      <c r="D5109" s="32" t="s">
        <v>27907</v>
      </c>
      <c r="E5109" s="32">
        <v/>
      </c>
      <c r="F5109" s="33">
        <v/>
      </c>
      <c r="G5109" s="34">
        <v/>
      </c>
      <c r="H5109" s="35">
        <v/>
      </c>
      <c r="I5109" s="36">
        <f>ROUND(SUM(I5106:I5108),2)</f>
        <v>23.00</v>
      </c>
      <c r="J5109" s="32">
        <v>49.99</v>
      </c>
      <c r="K5109" s="32">
        <f>ROUND(PRODUCT(I5109:J5109),2)</f>
        <v>1149.77</v>
      </c>
      <c r="L5109" s="32" t="s">
        <v/>
      </c>
      <c r="M5109" s="32" t="s">
        <v/>
      </c>
      <c r="N5109" s="32" t="s">
        <v/>
      </c>
      <!--$VAR_NUOVA_CELLA_PREZZI$-->
    </row>
    <row r="5110" spans="1:16" ht="10.5" customHeight="1" thickTop="1" thickBot="1">
      <c r="B5110" s="32" t="s">
        <v/>
      </c>
      <c r="C5110" s="23" t="s">
        <v/>
      </c>
      <c r="D5110" s="32" t="s">
        <v>27913</v>
      </c>
      <c r="E5110" s="32">
        <v/>
      </c>
      <c r="F5110" s="33">
        <v/>
      </c>
      <c r="G5110" s="34">
        <v/>
      </c>
      <c r="H5110" s="35">
        <v/>
      </c>
      <c r="I5110" s="36">
        <f/>
        <v/>
      </c>
      <c r="J5110" s="32">
        <v/>
      </c>
      <c r="K5110" s="32">
        <f/>
        <v/>
      </c>
      <c r="L5110" s="32" t="s">
        <v/>
      </c>
      <c r="M5110" s="32" t="s">
        <v/>
      </c>
      <c r="N5110" s="32" t="s">
        <v/>
      </c>
      <!--$VAR_NUOVA_CELLA_PREZZI$-->
    </row>
    <row r="5111" spans="1:16" ht="55.3333333333333" customHeight="1" thickTop="1" thickBot="1">
      <c r="B5111" s="32" t="s">
        <v>27914</v>
      </c>
      <c r="C5111" s="23" t="s">
        <v>27915</v>
      </c>
      <c r="D5111" s="62" t="s">
        <v>27916</v>
      </c>
      <c r="E5111" s="32">
        <v/>
      </c>
      <c r="F5111" s="33">
        <v/>
      </c>
      <c r="G5111" s="34">
        <v/>
      </c>
      <c r="H5111" s="35">
        <v/>
      </c>
      <c r="I5111" s="36">
        <f/>
        <v/>
      </c>
      <c r="J5111" s="32">
        <v/>
      </c>
      <c r="K5111" s="32">
        <f/>
        <v/>
      </c>
      <c r="L5111" s="32" t="s">
        <v/>
      </c>
      <c r="M5111" s="32" t="s">
        <v/>
      </c>
      <c r="N5111" s="32" t="s">
        <v/>
      </c>
      <!--$VAR_NUOVA_CELLA_PREZZI$-->
    </row>
    <row r="5112" spans="1:16" ht="10.5" customHeight="1" thickTop="1" thickBot="1">
      <c r="B5112" s="32" t="s">
        <v/>
      </c>
      <c r="C5112" s="23" t="s">
        <v/>
      </c>
      <c r="D5112" s="23" t="s">
        <v>27917</v>
      </c>
      <c r="E5112" s="32">
        <v/>
      </c>
      <c r="F5112" s="33">
        <v/>
      </c>
      <c r="G5112" s="34">
        <v/>
      </c>
      <c r="H5112" s="35">
        <v/>
      </c>
      <c r="I5112" s="36">
        <f/>
        <v/>
      </c>
      <c r="J5112" s="32">
        <v/>
      </c>
      <c r="K5112" s="32">
        <f/>
        <v/>
      </c>
      <c r="L5112" s="32" t="s">
        <v/>
      </c>
      <c r="M5112" s="32" t="s">
        <v/>
      </c>
      <c r="N5112" s="32" t="s">
        <v/>
      </c>
      <!--$VAR_NUOVA_CELLA_PREZZI$-->
    </row>
    <row r="5113" spans="1:16" ht="10.5" customHeight="1" thickTop="1" thickBot="1">
      <c r="B5113" s="32" t="s">
        <v/>
      </c>
      <c r="C5113" s="23" t="s">
        <v/>
      </c>
      <c r="D5113" s="23" t="s">
        <v>27918</v>
      </c>
      <c r="E5113" s="32">
        <v>1.00</v>
      </c>
      <c r="F5113" s="33">
        <v/>
      </c>
      <c r="G5113" s="34">
        <v/>
      </c>
      <c r="H5113" s="35">
        <v/>
      </c>
      <c r="I5113" s="36">
        <f>ROUND(PRODUCT(E5113:H5113),2)</f>
        <v>1.00</v>
      </c>
      <c r="J5113" s="32">
        <v/>
      </c>
      <c r="K5113" s="32">
        <f/>
        <v/>
      </c>
      <c r="L5113" s="32" t="s">
        <v/>
      </c>
      <c r="M5113" s="32" t="s">
        <v/>
      </c>
      <c r="N5113" s="32" t="s">
        <v/>
      </c>
      <!--$VAR_NUOVA_CELLA_PREZZI$-->
    </row>
    <row r="5114" spans="1:16" ht="10.5" customHeight="1" thickTop="1" thickBot="1">
      <c r="B5114" s="32" t="s">
        <v/>
      </c>
      <c r="C5114" s="23" t="s">
        <v/>
      </c>
      <c r="D5114" s="32" t="s">
        <v/>
      </c>
      <c r="E5114" s="32">
        <v/>
      </c>
      <c r="F5114" s="33">
        <v/>
      </c>
      <c r="G5114" s="34">
        <v/>
      </c>
      <c r="H5114" s="35">
        <v/>
      </c>
      <c r="I5114" s="36">
        <f/>
        <v/>
      </c>
      <c r="J5114" s="32">
        <v/>
      </c>
      <c r="K5114" s="32">
        <f/>
        <v/>
      </c>
      <c r="L5114" s="32" t="s">
        <v/>
      </c>
      <c r="M5114" s="32" t="s">
        <v/>
      </c>
      <c r="N5114" s="32" t="s">
        <v>27925</v>
      </c>
      <!--$VAR_NUOVA_CELLA_PREZZI$-->
    </row>
    <row r="5115" spans="1:16" ht="10.5" customHeight="1" thickTop="1" thickBot="1">
      <c r="B5115" s="32" t="s">
        <v/>
      </c>
      <c r="C5115" s="23" t="s">
        <v/>
      </c>
      <c r="D5115" s="32" t="s">
        <v>27926</v>
      </c>
      <c r="E5115" s="32">
        <v/>
      </c>
      <c r="F5115" s="33">
        <v/>
      </c>
      <c r="G5115" s="34">
        <v/>
      </c>
      <c r="H5115" s="35">
        <v/>
      </c>
      <c r="I5115" s="36">
        <f>ROUND(SUM(I5112:I5114),2)</f>
        <v>1.00</v>
      </c>
      <c r="J5115" s="32">
        <v>49.99</v>
      </c>
      <c r="K5115" s="32">
        <f>ROUND(PRODUCT(I5115:J5115),2)</f>
        <v>49.99</v>
      </c>
      <c r="L5115" s="32" t="s">
        <v/>
      </c>
      <c r="M5115" s="32" t="s">
        <v/>
      </c>
      <c r="N5115" s="32" t="s">
        <v/>
      </c>
      <!--$VAR_NUOVA_CELLA_PREZZI$-->
    </row>
    <row r="5116" spans="1:16" ht="10.5" customHeight="1" thickTop="1" thickBot="1">
      <c r="B5116" s="32" t="s">
        <v/>
      </c>
      <c r="C5116" s="23" t="s">
        <v/>
      </c>
      <c r="D5116" s="32" t="s">
        <v>27932</v>
      </c>
      <c r="E5116" s="32">
        <v/>
      </c>
      <c r="F5116" s="33">
        <v/>
      </c>
      <c r="G5116" s="34">
        <v/>
      </c>
      <c r="H5116" s="35">
        <v/>
      </c>
      <c r="I5116" s="36">
        <f/>
        <v/>
      </c>
      <c r="J5116" s="32">
        <v/>
      </c>
      <c r="K5116" s="32">
        <f/>
        <v/>
      </c>
      <c r="L5116" s="32" t="s">
        <v/>
      </c>
      <c r="M5116" s="32" t="s">
        <v/>
      </c>
      <c r="N5116" s="32" t="s">
        <v/>
      </c>
      <!--$VAR_NUOVA_CELLA_PREZZI$-->
    </row>
    <row r="5117" spans="1:16" ht="55.1666666666667" customHeight="1" thickTop="1" thickBot="1">
      <c r="B5117" s="32" t="s">
        <v>27933</v>
      </c>
      <c r="C5117" s="23" t="s">
        <v>27934</v>
      </c>
      <c r="D5117" s="62" t="s">
        <v>27935</v>
      </c>
      <c r="E5117" s="32">
        <v/>
      </c>
      <c r="F5117" s="33">
        <v/>
      </c>
      <c r="G5117" s="34">
        <v/>
      </c>
      <c r="H5117" s="35">
        <v/>
      </c>
      <c r="I5117" s="36">
        <f/>
        <v/>
      </c>
      <c r="J5117" s="32">
        <v/>
      </c>
      <c r="K5117" s="32">
        <f/>
        <v/>
      </c>
      <c r="L5117" s="32" t="s">
        <v/>
      </c>
      <c r="M5117" s="32" t="s">
        <v/>
      </c>
      <c r="N5117" s="32" t="s">
        <v/>
      </c>
      <!--$VAR_NUOVA_CELLA_PREZZI$-->
    </row>
    <row r="5118" spans="1:16" ht="10.5" customHeight="1" thickTop="1" thickBot="1">
      <c r="B5118" s="32" t="s">
        <v/>
      </c>
      <c r="C5118" s="23" t="s">
        <v/>
      </c>
      <c r="D5118" s="23" t="s">
        <v>27936</v>
      </c>
      <c r="E5118" s="32">
        <v/>
      </c>
      <c r="F5118" s="33">
        <v/>
      </c>
      <c r="G5118" s="34">
        <v/>
      </c>
      <c r="H5118" s="35">
        <v/>
      </c>
      <c r="I5118" s="36">
        <f/>
        <v/>
      </c>
      <c r="J5118" s="32">
        <v/>
      </c>
      <c r="K5118" s="32">
        <f/>
        <v/>
      </c>
      <c r="L5118" s="32" t="s">
        <v/>
      </c>
      <c r="M5118" s="32" t="s">
        <v/>
      </c>
      <c r="N5118" s="32" t="s">
        <v/>
      </c>
      <!--$VAR_NUOVA_CELLA_PREZZI$-->
    </row>
    <row r="5119" spans="1:16" ht="10.5" customHeight="1" thickTop="1" thickBot="1">
      <c r="B5119" s="32" t="s">
        <v/>
      </c>
      <c r="C5119" s="23" t="s">
        <v/>
      </c>
      <c r="D5119" s="23" t="s">
        <v>27937</v>
      </c>
      <c r="E5119" s="32">
        <v>1.00</v>
      </c>
      <c r="F5119" s="33">
        <v/>
      </c>
      <c r="G5119" s="34">
        <v/>
      </c>
      <c r="H5119" s="35">
        <v/>
      </c>
      <c r="I5119" s="36">
        <f>ROUND(PRODUCT(E5119:H5119),2)</f>
        <v>1.00</v>
      </c>
      <c r="J5119" s="32">
        <v/>
      </c>
      <c r="K5119" s="32">
        <f/>
        <v/>
      </c>
      <c r="L5119" s="32" t="s">
        <v/>
      </c>
      <c r="M5119" s="32" t="s">
        <v/>
      </c>
      <c r="N5119" s="32" t="s">
        <v/>
      </c>
      <!--$VAR_NUOVA_CELLA_PREZZI$-->
    </row>
    <row r="5120" spans="1:16" ht="10.5" customHeight="1" thickTop="1" thickBot="1">
      <c r="B5120" s="32" t="s">
        <v/>
      </c>
      <c r="C5120" s="23" t="s">
        <v/>
      </c>
      <c r="D5120" s="23" t="s">
        <v>27944</v>
      </c>
      <c r="E5120" s="32">
        <v>1.00</v>
      </c>
      <c r="F5120" s="33">
        <v/>
      </c>
      <c r="G5120" s="34">
        <v/>
      </c>
      <c r="H5120" s="35">
        <v/>
      </c>
      <c r="I5120" s="36">
        <f>ROUND(PRODUCT(E5120:H5120),2)</f>
        <v>1.00</v>
      </c>
      <c r="J5120" s="32">
        <v/>
      </c>
      <c r="K5120" s="32">
        <f/>
        <v/>
      </c>
      <c r="L5120" s="32" t="s">
        <v/>
      </c>
      <c r="M5120" s="32" t="s">
        <v/>
      </c>
      <c r="N5120" s="32" t="s">
        <v/>
      </c>
      <!--$VAR_NUOVA_CELLA_PREZZI$-->
    </row>
    <row r="5121" spans="1:16" ht="10.5" customHeight="1" thickTop="1" thickBot="1">
      <c r="B5121" s="32" t="s">
        <v/>
      </c>
      <c r="C5121" s="23" t="s">
        <v/>
      </c>
      <c r="D5121" s="23" t="s">
        <v>27951</v>
      </c>
      <c r="E5121" s="32">
        <v>1.00</v>
      </c>
      <c r="F5121" s="33">
        <v/>
      </c>
      <c r="G5121" s="34">
        <v/>
      </c>
      <c r="H5121" s="35">
        <v/>
      </c>
      <c r="I5121" s="36">
        <f>ROUND(PRODUCT(E5121:H5121),2)</f>
        <v>1.00</v>
      </c>
      <c r="J5121" s="32">
        <v/>
      </c>
      <c r="K5121" s="32">
        <f/>
        <v/>
      </c>
      <c r="L5121" s="32" t="s">
        <v/>
      </c>
      <c r="M5121" s="32" t="s">
        <v/>
      </c>
      <c r="N5121" s="32" t="s">
        <v/>
      </c>
      <!--$VAR_NUOVA_CELLA_PREZZI$-->
    </row>
    <row r="5122" spans="1:16" ht="10.5" customHeight="1" thickTop="1" thickBot="1">
      <c r="B5122" s="32" t="s">
        <v/>
      </c>
      <c r="C5122" s="23" t="s">
        <v/>
      </c>
      <c r="D5122" s="23" t="s">
        <v>27958</v>
      </c>
      <c r="E5122" s="32">
        <v>1.00</v>
      </c>
      <c r="F5122" s="33">
        <v/>
      </c>
      <c r="G5122" s="34">
        <v/>
      </c>
      <c r="H5122" s="35">
        <v/>
      </c>
      <c r="I5122" s="36">
        <f>ROUND(PRODUCT(E5122:H5122),2)</f>
        <v>1.00</v>
      </c>
      <c r="J5122" s="32">
        <v/>
      </c>
      <c r="K5122" s="32">
        <f/>
        <v/>
      </c>
      <c r="L5122" s="32" t="s">
        <v/>
      </c>
      <c r="M5122" s="32" t="s">
        <v/>
      </c>
      <c r="N5122" s="32" t="s">
        <v/>
      </c>
      <!--$VAR_NUOVA_CELLA_PREZZI$-->
    </row>
    <row r="5123" spans="1:16" ht="10.5" customHeight="1" thickTop="1" thickBot="1">
      <c r="B5123" s="32" t="s">
        <v/>
      </c>
      <c r="C5123" s="23" t="s">
        <v/>
      </c>
      <c r="D5123" s="23" t="s">
        <v>27965</v>
      </c>
      <c r="E5123" s="32">
        <v>1.00</v>
      </c>
      <c r="F5123" s="33">
        <v/>
      </c>
      <c r="G5123" s="34">
        <v/>
      </c>
      <c r="H5123" s="35">
        <v/>
      </c>
      <c r="I5123" s="36">
        <f>ROUND(PRODUCT(E5123:H5123),2)</f>
        <v>1.00</v>
      </c>
      <c r="J5123" s="32">
        <v/>
      </c>
      <c r="K5123" s="32">
        <f/>
        <v/>
      </c>
      <c r="L5123" s="32" t="s">
        <v/>
      </c>
      <c r="M5123" s="32" t="s">
        <v/>
      </c>
      <c r="N5123" s="32" t="s">
        <v/>
      </c>
      <!--$VAR_NUOVA_CELLA_PREZZI$-->
    </row>
    <row r="5124" spans="1:16" ht="10.5" customHeight="1" thickTop="1" thickBot="1">
      <c r="B5124" s="32" t="s">
        <v/>
      </c>
      <c r="C5124" s="23" t="s">
        <v/>
      </c>
      <c r="D5124" s="23" t="s">
        <v>27972</v>
      </c>
      <c r="E5124" s="32">
        <v>1.00</v>
      </c>
      <c r="F5124" s="33">
        <v/>
      </c>
      <c r="G5124" s="34">
        <v/>
      </c>
      <c r="H5124" s="35">
        <v/>
      </c>
      <c r="I5124" s="36">
        <f>ROUND(PRODUCT(E5124:H5124),2)</f>
        <v>1.00</v>
      </c>
      <c r="J5124" s="32">
        <v/>
      </c>
      <c r="K5124" s="32">
        <f/>
        <v/>
      </c>
      <c r="L5124" s="32" t="s">
        <v/>
      </c>
      <c r="M5124" s="32" t="s">
        <v/>
      </c>
      <c r="N5124" s="32" t="s">
        <v/>
      </c>
      <!--$VAR_NUOVA_CELLA_PREZZI$-->
    </row>
    <row r="5125" spans="1:16" ht="10.5" customHeight="1" thickTop="1" thickBot="1">
      <c r="B5125" s="32" t="s">
        <v/>
      </c>
      <c r="C5125" s="23" t="s">
        <v/>
      </c>
      <c r="D5125" s="23" t="s">
        <v>27979</v>
      </c>
      <c r="E5125" s="32">
        <v>1.00</v>
      </c>
      <c r="F5125" s="33">
        <v/>
      </c>
      <c r="G5125" s="34">
        <v/>
      </c>
      <c r="H5125" s="35">
        <v/>
      </c>
      <c r="I5125" s="36">
        <f>ROUND(PRODUCT(E5125:H5125),2)</f>
        <v>1.00</v>
      </c>
      <c r="J5125" s="32">
        <v/>
      </c>
      <c r="K5125" s="32">
        <f/>
        <v/>
      </c>
      <c r="L5125" s="32" t="s">
        <v/>
      </c>
      <c r="M5125" s="32" t="s">
        <v/>
      </c>
      <c r="N5125" s="32" t="s">
        <v/>
      </c>
      <!--$VAR_NUOVA_CELLA_PREZZI$-->
    </row>
    <row r="5126" spans="1:16" ht="10.5" customHeight="1" thickTop="1" thickBot="1">
      <c r="B5126" s="32" t="s">
        <v/>
      </c>
      <c r="C5126" s="23" t="s">
        <v/>
      </c>
      <c r="D5126" s="32" t="s">
        <v/>
      </c>
      <c r="E5126" s="32">
        <v/>
      </c>
      <c r="F5126" s="33">
        <v/>
      </c>
      <c r="G5126" s="34">
        <v/>
      </c>
      <c r="H5126" s="35">
        <v/>
      </c>
      <c r="I5126" s="36">
        <f/>
        <v/>
      </c>
      <c r="J5126" s="32">
        <v/>
      </c>
      <c r="K5126" s="32">
        <f/>
        <v/>
      </c>
      <c r="L5126" s="32" t="s">
        <v/>
      </c>
      <c r="M5126" s="32" t="s">
        <v/>
      </c>
      <c r="N5126" s="32" t="s">
        <v>27986</v>
      </c>
      <!--$VAR_NUOVA_CELLA_PREZZI$-->
    </row>
    <row r="5127" spans="1:16" ht="10.5" customHeight="1" thickTop="1" thickBot="1">
      <c r="B5127" s="32" t="s">
        <v/>
      </c>
      <c r="C5127" s="23" t="s">
        <v/>
      </c>
      <c r="D5127" s="32" t="s">
        <v>27987</v>
      </c>
      <c r="E5127" s="32">
        <v/>
      </c>
      <c r="F5127" s="33">
        <v/>
      </c>
      <c r="G5127" s="34">
        <v/>
      </c>
      <c r="H5127" s="35">
        <v/>
      </c>
      <c r="I5127" s="36">
        <f>ROUND(SUM(I5118:I5126),2)</f>
        <v>7.00</v>
      </c>
      <c r="J5127" s="32">
        <v>49.99</v>
      </c>
      <c r="K5127" s="32">
        <f>ROUND(PRODUCT(I5127:J5127),2)</f>
        <v>349.93</v>
      </c>
      <c r="L5127" s="32" t="s">
        <v/>
      </c>
      <c r="M5127" s="32" t="s">
        <v/>
      </c>
      <c r="N5127" s="32" t="s">
        <v/>
      </c>
      <!--$VAR_NUOVA_CELLA_PREZZI$-->
    </row>
    <row r="5128" spans="1:16" ht="10.5" customHeight="1" thickTop="1" thickBot="1">
      <c r="B5128" s="32" t="s">
        <v/>
      </c>
      <c r="C5128" s="23" t="s">
        <v/>
      </c>
      <c r="D5128" s="32" t="s">
        <v>27993</v>
      </c>
      <c r="E5128" s="32">
        <v/>
      </c>
      <c r="F5128" s="33">
        <v/>
      </c>
      <c r="G5128" s="34">
        <v/>
      </c>
      <c r="H5128" s="35">
        <v/>
      </c>
      <c r="I5128" s="36">
        <f/>
        <v/>
      </c>
      <c r="J5128" s="32">
        <v/>
      </c>
      <c r="K5128" s="32">
        <f/>
        <v/>
      </c>
      <c r="L5128" s="32" t="s">
        <v/>
      </c>
      <c r="M5128" s="32" t="s">
        <v/>
      </c>
      <c r="N5128" s="32" t="s">
        <v/>
      </c>
      <!--$VAR_NUOVA_CELLA_PREZZI$-->
    </row>
    <row r="5129" spans="1:16" ht="55.1666666666667" customHeight="1" thickTop="1" thickBot="1">
      <c r="B5129" s="32" t="s">
        <v>27994</v>
      </c>
      <c r="C5129" s="23" t="s">
        <v>27995</v>
      </c>
      <c r="D5129" s="62" t="s">
        <v>27996</v>
      </c>
      <c r="E5129" s="32">
        <v/>
      </c>
      <c r="F5129" s="33">
        <v/>
      </c>
      <c r="G5129" s="34">
        <v/>
      </c>
      <c r="H5129" s="35">
        <v/>
      </c>
      <c r="I5129" s="36">
        <f/>
        <v/>
      </c>
      <c r="J5129" s="32">
        <v/>
      </c>
      <c r="K5129" s="32">
        <f/>
        <v/>
      </c>
      <c r="L5129" s="32" t="s">
        <v/>
      </c>
      <c r="M5129" s="32" t="s">
        <v/>
      </c>
      <c r="N5129" s="32" t="s">
        <v/>
      </c>
      <!--$VAR_NUOVA_CELLA_PREZZI$-->
    </row>
    <row r="5130" spans="1:16" ht="10.5" customHeight="1" thickTop="1" thickBot="1">
      <c r="B5130" s="32" t="s">
        <v/>
      </c>
      <c r="C5130" s="23" t="s">
        <v/>
      </c>
      <c r="D5130" s="23" t="s">
        <v>27997</v>
      </c>
      <c r="E5130" s="32">
        <v/>
      </c>
      <c r="F5130" s="33">
        <v/>
      </c>
      <c r="G5130" s="34">
        <v/>
      </c>
      <c r="H5130" s="35">
        <v/>
      </c>
      <c r="I5130" s="36">
        <f/>
        <v/>
      </c>
      <c r="J5130" s="32">
        <v/>
      </c>
      <c r="K5130" s="32">
        <f/>
        <v/>
      </c>
      <c r="L5130" s="32" t="s">
        <v/>
      </c>
      <c r="M5130" s="32" t="s">
        <v/>
      </c>
      <c r="N5130" s="32" t="s">
        <v/>
      </c>
      <!--$VAR_NUOVA_CELLA_PREZZI$-->
    </row>
    <row r="5131" spans="1:16" ht="10.5" customHeight="1" thickTop="1" thickBot="1">
      <c r="B5131" s="32" t="s">
        <v/>
      </c>
      <c r="C5131" s="23" t="s">
        <v/>
      </c>
      <c r="D5131" s="23" t="s">
        <v>27998</v>
      </c>
      <c r="E5131" s="32">
        <v>2.00</v>
      </c>
      <c r="F5131" s="33">
        <v/>
      </c>
      <c r="G5131" s="34">
        <v/>
      </c>
      <c r="H5131" s="35">
        <v/>
      </c>
      <c r="I5131" s="36">
        <f>ROUND(PRODUCT(E5131:H5131),2)</f>
        <v>2.00</v>
      </c>
      <c r="J5131" s="32">
        <v/>
      </c>
      <c r="K5131" s="32">
        <f/>
        <v/>
      </c>
      <c r="L5131" s="32" t="s">
        <v/>
      </c>
      <c r="M5131" s="32" t="s">
        <v/>
      </c>
      <c r="N5131" s="32" t="s">
        <v/>
      </c>
      <!--$VAR_NUOVA_CELLA_PREZZI$-->
    </row>
    <row r="5132" spans="1:16" ht="10.5" customHeight="1" thickTop="1" thickBot="1">
      <c r="B5132" s="32" t="s">
        <v/>
      </c>
      <c r="C5132" s="23" t="s">
        <v/>
      </c>
      <c r="D5132" s="32" t="s">
        <v/>
      </c>
      <c r="E5132" s="32">
        <v/>
      </c>
      <c r="F5132" s="33">
        <v/>
      </c>
      <c r="G5132" s="34">
        <v/>
      </c>
      <c r="H5132" s="35">
        <v/>
      </c>
      <c r="I5132" s="36">
        <f/>
        <v/>
      </c>
      <c r="J5132" s="32">
        <v/>
      </c>
      <c r="K5132" s="32">
        <f/>
        <v/>
      </c>
      <c r="L5132" s="32" t="s">
        <v/>
      </c>
      <c r="M5132" s="32" t="s">
        <v/>
      </c>
      <c r="N5132" s="32" t="s">
        <v>28005</v>
      </c>
      <!--$VAR_NUOVA_CELLA_PREZZI$-->
    </row>
    <row r="5133" spans="1:16" ht="10.5" customHeight="1" thickTop="1" thickBot="1">
      <c r="B5133" s="32" t="s">
        <v/>
      </c>
      <c r="C5133" s="23" t="s">
        <v/>
      </c>
      <c r="D5133" s="32" t="s">
        <v>28006</v>
      </c>
      <c r="E5133" s="32">
        <v/>
      </c>
      <c r="F5133" s="33">
        <v/>
      </c>
      <c r="G5133" s="34">
        <v/>
      </c>
      <c r="H5133" s="35">
        <v/>
      </c>
      <c r="I5133" s="36">
        <f>ROUND(SUM(I5130:I5132),2)</f>
        <v>2.00</v>
      </c>
      <c r="J5133" s="32">
        <v>49.99</v>
      </c>
      <c r="K5133" s="32">
        <f>ROUND(PRODUCT(I5133:J5133),2)</f>
        <v>99.98</v>
      </c>
      <c r="L5133" s="32" t="s">
        <v/>
      </c>
      <c r="M5133" s="32" t="s">
        <v/>
      </c>
      <c r="N5133" s="32" t="s">
        <v/>
      </c>
      <!--$VAR_NUOVA_CELLA_PREZZI$-->
    </row>
    <row r="5134" spans="1:16" ht="10.5" customHeight="1" thickTop="1" thickBot="1">
      <c r="B5134" s="32" t="s">
        <v/>
      </c>
      <c r="C5134" s="23" t="s">
        <v/>
      </c>
      <c r="D5134" s="32" t="s">
        <v>28012</v>
      </c>
      <c r="E5134" s="32">
        <v/>
      </c>
      <c r="F5134" s="33">
        <v/>
      </c>
      <c r="G5134" s="34">
        <v/>
      </c>
      <c r="H5134" s="35">
        <v/>
      </c>
      <c r="I5134" s="36">
        <f/>
        <v/>
      </c>
      <c r="J5134" s="32">
        <v/>
      </c>
      <c r="K5134" s="32">
        <f/>
        <v/>
      </c>
      <c r="L5134" s="32" t="s">
        <v/>
      </c>
      <c r="M5134" s="32" t="s">
        <v/>
      </c>
      <c r="N5134" s="32" t="s">
        <v/>
      </c>
      <!--$VAR_NUOVA_CELLA_PREZZI$-->
    </row>
    <row r="5135" spans="1:16" ht="39.3333333333333" customHeight="1" thickTop="1" thickBot="1">
      <c r="B5135" s="32" t="s">
        <v>28013</v>
      </c>
      <c r="C5135" s="23" t="s">
        <v>28014</v>
      </c>
      <c r="D5135" s="62" t="s">
        <v>28015</v>
      </c>
      <c r="E5135" s="32">
        <v/>
      </c>
      <c r="F5135" s="33">
        <v/>
      </c>
      <c r="G5135" s="34">
        <v/>
      </c>
      <c r="H5135" s="35">
        <v/>
      </c>
      <c r="I5135" s="36">
        <f/>
        <v/>
      </c>
      <c r="J5135" s="32">
        <v/>
      </c>
      <c r="K5135" s="32">
        <f/>
        <v/>
      </c>
      <c r="L5135" s="32" t="s">
        <v/>
      </c>
      <c r="M5135" s="32" t="s">
        <v/>
      </c>
      <c r="N5135" s="32" t="s">
        <v/>
      </c>
      <!--$VAR_NUOVA_CELLA_PREZZI$-->
    </row>
    <row r="5136" spans="1:16" ht="10.5" customHeight="1" thickTop="1" thickBot="1">
      <c r="B5136" s="32" t="s">
        <v/>
      </c>
      <c r="C5136" s="23" t="s">
        <v/>
      </c>
      <c r="D5136" s="23" t="s">
        <v>28016</v>
      </c>
      <c r="E5136" s="32">
        <v/>
      </c>
      <c r="F5136" s="33">
        <v/>
      </c>
      <c r="G5136" s="34">
        <v/>
      </c>
      <c r="H5136" s="35">
        <v/>
      </c>
      <c r="I5136" s="36">
        <f/>
        <v/>
      </c>
      <c r="J5136" s="32">
        <v/>
      </c>
      <c r="K5136" s="32">
        <f/>
        <v/>
      </c>
      <c r="L5136" s="32" t="s">
        <v/>
      </c>
      <c r="M5136" s="32" t="s">
        <v/>
      </c>
      <c r="N5136" s="32" t="s">
        <v/>
      </c>
      <!--$VAR_NUOVA_CELLA_PREZZI$-->
    </row>
    <row r="5137" spans="1:16" ht="10.5" customHeight="1" thickTop="1" thickBot="1">
      <c r="B5137" s="32" t="s">
        <v/>
      </c>
      <c r="C5137" s="23" t="s">
        <v/>
      </c>
      <c r="D5137" s="23" t="s">
        <v>28017</v>
      </c>
      <c r="E5137" s="32">
        <v>4.00</v>
      </c>
      <c r="F5137" s="33">
        <v/>
      </c>
      <c r="G5137" s="34">
        <v/>
      </c>
      <c r="H5137" s="35">
        <v/>
      </c>
      <c r="I5137" s="36">
        <f>ROUND(PRODUCT(E5137:H5137),2)</f>
        <v>4.00</v>
      </c>
      <c r="J5137" s="32">
        <v/>
      </c>
      <c r="K5137" s="32">
        <f/>
        <v/>
      </c>
      <c r="L5137" s="32" t="s">
        <v/>
      </c>
      <c r="M5137" s="32" t="s">
        <v/>
      </c>
      <c r="N5137" s="32" t="s">
        <v/>
      </c>
      <!--$VAR_NUOVA_CELLA_PREZZI$-->
    </row>
    <row r="5138" spans="1:16" ht="10.5" customHeight="1" thickTop="1" thickBot="1">
      <c r="B5138" s="32" t="s">
        <v/>
      </c>
      <c r="C5138" s="23" t="s">
        <v/>
      </c>
      <c r="D5138" s="32" t="s">
        <v/>
      </c>
      <c r="E5138" s="32">
        <v/>
      </c>
      <c r="F5138" s="33">
        <v/>
      </c>
      <c r="G5138" s="34">
        <v/>
      </c>
      <c r="H5138" s="35">
        <v/>
      </c>
      <c r="I5138" s="36">
        <f/>
        <v/>
      </c>
      <c r="J5138" s="32">
        <v/>
      </c>
      <c r="K5138" s="32">
        <f/>
        <v/>
      </c>
      <c r="L5138" s="32" t="s">
        <v/>
      </c>
      <c r="M5138" s="32" t="s">
        <v/>
      </c>
      <c r="N5138" s="32" t="s">
        <v>28024</v>
      </c>
      <!--$VAR_NUOVA_CELLA_PREZZI$-->
    </row>
    <row r="5139" spans="1:16" ht="10.5" customHeight="1" thickTop="1" thickBot="1">
      <c r="B5139" s="32" t="s">
        <v/>
      </c>
      <c r="C5139" s="23" t="s">
        <v/>
      </c>
      <c r="D5139" s="32" t="s">
        <v>28025</v>
      </c>
      <c r="E5139" s="32">
        <v/>
      </c>
      <c r="F5139" s="33">
        <v/>
      </c>
      <c r="G5139" s="34">
        <v/>
      </c>
      <c r="H5139" s="35">
        <v/>
      </c>
      <c r="I5139" s="36">
        <f>ROUND(SUM(I5136:I5138),2)</f>
        <v>4.00</v>
      </c>
      <c r="J5139" s="32">
        <v>35.55</v>
      </c>
      <c r="K5139" s="32">
        <f>ROUND(PRODUCT(I5139:J5139),2)</f>
        <v>142.20</v>
      </c>
      <c r="L5139" s="32" t="s">
        <v/>
      </c>
      <c r="M5139" s="32" t="s">
        <v/>
      </c>
      <c r="N5139" s="32" t="s">
        <v/>
      </c>
      <!--$VAR_NUOVA_CELLA_PREZZI$-->
    </row>
    <row r="5140" spans="1:16" ht="10.5" customHeight="1" thickTop="1" thickBot="1">
      <c r="B5140" s="32" t="s">
        <v/>
      </c>
      <c r="C5140" s="23" t="s">
        <v/>
      </c>
      <c r="D5140" s="32" t="s">
        <v>28031</v>
      </c>
      <c r="E5140" s="32">
        <v/>
      </c>
      <c r="F5140" s="33">
        <v/>
      </c>
      <c r="G5140" s="34">
        <v/>
      </c>
      <c r="H5140" s="35">
        <v/>
      </c>
      <c r="I5140" s="36">
        <f/>
        <v/>
      </c>
      <c r="J5140" s="32">
        <v/>
      </c>
      <c r="K5140" s="32">
        <f/>
        <v/>
      </c>
      <c r="L5140" s="32" t="s">
        <v/>
      </c>
      <c r="M5140" s="32" t="s">
        <v/>
      </c>
      <c r="N5140" s="32" t="s">
        <v/>
      </c>
      <!--$VAR_NUOVA_CELLA_PREZZI$-->
    </row>
    <row r="5141" spans="1:16" ht="31" customHeight="1" thickTop="1" thickBot="1">
      <c r="B5141" s="32" t="s">
        <v>28032</v>
      </c>
      <c r="C5141" s="23" t="s">
        <v>28033</v>
      </c>
      <c r="D5141" s="62" t="s">
        <v>28034</v>
      </c>
      <c r="E5141" s="32">
        <v/>
      </c>
      <c r="F5141" s="33">
        <v/>
      </c>
      <c r="G5141" s="34">
        <v/>
      </c>
      <c r="H5141" s="35">
        <v/>
      </c>
      <c r="I5141" s="36">
        <f/>
        <v/>
      </c>
      <c r="J5141" s="32">
        <v/>
      </c>
      <c r="K5141" s="32">
        <f/>
        <v/>
      </c>
      <c r="L5141" s="32" t="s">
        <v/>
      </c>
      <c r="M5141" s="32" t="s">
        <v/>
      </c>
      <c r="N5141" s="32" t="s">
        <v/>
      </c>
      <!--$VAR_NUOVA_CELLA_PREZZI$-->
    </row>
    <row r="5142" spans="1:16" ht="10.5" customHeight="1" thickTop="1" thickBot="1">
      <c r="B5142" s="32" t="s">
        <v/>
      </c>
      <c r="C5142" s="23" t="s">
        <v/>
      </c>
      <c r="D5142" s="23" t="s">
        <v>28035</v>
      </c>
      <c r="E5142" s="32">
        <v/>
      </c>
      <c r="F5142" s="33">
        <v/>
      </c>
      <c r="G5142" s="34">
        <v/>
      </c>
      <c r="H5142" s="35">
        <v/>
      </c>
      <c r="I5142" s="36">
        <f/>
        <v/>
      </c>
      <c r="J5142" s="32">
        <v/>
      </c>
      <c r="K5142" s="32">
        <f/>
        <v/>
      </c>
      <c r="L5142" s="32" t="s">
        <v/>
      </c>
      <c r="M5142" s="32" t="s">
        <v/>
      </c>
      <c r="N5142" s="32" t="s">
        <v/>
      </c>
      <!--$VAR_NUOVA_CELLA_PREZZI$-->
    </row>
    <row r="5143" spans="1:16" ht="10.5" customHeight="1" thickTop="1" thickBot="1">
      <c r="B5143" s="32" t="s">
        <v/>
      </c>
      <c r="C5143" s="23" t="s">
        <v/>
      </c>
      <c r="D5143" s="23" t="s">
        <v>28036</v>
      </c>
      <c r="E5143" s="32">
        <v>100.00</v>
      </c>
      <c r="F5143" s="33">
        <v/>
      </c>
      <c r="G5143" s="34">
        <v/>
      </c>
      <c r="H5143" s="35">
        <v/>
      </c>
      <c r="I5143" s="36">
        <f>ROUND(PRODUCT(E5143:H5143),2)</f>
        <v>100.00</v>
      </c>
      <c r="J5143" s="32">
        <v/>
      </c>
      <c r="K5143" s="32">
        <f/>
        <v/>
      </c>
      <c r="L5143" s="32" t="s">
        <v/>
      </c>
      <c r="M5143" s="32" t="s">
        <v/>
      </c>
      <c r="N5143" s="32" t="s">
        <v/>
      </c>
      <!--$VAR_NUOVA_CELLA_PREZZI$-->
    </row>
    <row r="5144" spans="1:16" ht="10.5" customHeight="1" thickTop="1" thickBot="1">
      <c r="B5144" s="32" t="s">
        <v/>
      </c>
      <c r="C5144" s="23" t="s">
        <v/>
      </c>
      <c r="D5144" s="32" t="s">
        <v/>
      </c>
      <c r="E5144" s="32">
        <v/>
      </c>
      <c r="F5144" s="33">
        <v/>
      </c>
      <c r="G5144" s="34">
        <v/>
      </c>
      <c r="H5144" s="35">
        <v/>
      </c>
      <c r="I5144" s="36">
        <f/>
        <v/>
      </c>
      <c r="J5144" s="32">
        <v/>
      </c>
      <c r="K5144" s="32">
        <f/>
        <v/>
      </c>
      <c r="L5144" s="32" t="s">
        <v/>
      </c>
      <c r="M5144" s="32" t="s">
        <v/>
      </c>
      <c r="N5144" s="32" t="s">
        <v>28043</v>
      </c>
      <!--$VAR_NUOVA_CELLA_PREZZI$-->
    </row>
    <row r="5145" spans="1:16" ht="10.5" customHeight="1" thickTop="1" thickBot="1">
      <c r="B5145" s="32" t="s">
        <v/>
      </c>
      <c r="C5145" s="23" t="s">
        <v/>
      </c>
      <c r="D5145" s="32" t="s">
        <v>28044</v>
      </c>
      <c r="E5145" s="32">
        <v/>
      </c>
      <c r="F5145" s="33">
        <v/>
      </c>
      <c r="G5145" s="34">
        <v/>
      </c>
      <c r="H5145" s="35">
        <v/>
      </c>
      <c r="I5145" s="36">
        <f>ROUND(SUM(I5142:I5144),2)</f>
        <v>100.00</v>
      </c>
      <c r="J5145" s="32">
        <v>4.30</v>
      </c>
      <c r="K5145" s="32">
        <f>ROUND(PRODUCT(I5145:J5145),2)</f>
        <v>430.00</v>
      </c>
      <c r="L5145" s="32" t="s">
        <v/>
      </c>
      <c r="M5145" s="32" t="s">
        <v/>
      </c>
      <c r="N5145" s="32" t="s">
        <v/>
      </c>
      <!--$VAR_NUOVA_CELLA_PREZZI$-->
    </row>
    <row r="5146" spans="1:16" ht="10.5" customHeight="1" thickTop="1" thickBot="1">
      <c r="B5146" s="32" t="s">
        <v/>
      </c>
      <c r="C5146" s="23" t="s">
        <v/>
      </c>
      <c r="D5146" s="32" t="s">
        <v>28050</v>
      </c>
      <c r="E5146" s="32">
        <v/>
      </c>
      <c r="F5146" s="33">
        <v/>
      </c>
      <c r="G5146" s="34">
        <v/>
      </c>
      <c r="H5146" s="35">
        <v/>
      </c>
      <c r="I5146" s="36">
        <f/>
        <v/>
      </c>
      <c r="J5146" s="32">
        <v/>
      </c>
      <c r="K5146" s="32">
        <f/>
        <v/>
      </c>
      <c r="L5146" s="32" t="s">
        <v/>
      </c>
      <c r="M5146" s="32" t="s">
        <v/>
      </c>
      <c r="N5146" s="32" t="s">
        <v/>
      </c>
      <!--$VAR_NUOVA_CELLA_PREZZI$-->
    </row>
    <row r="5147" spans="1:16" ht="38.1666666666667" customHeight="1" thickTop="1" thickBot="1">
      <c r="B5147" s="32" t="s">
        <v>28051</v>
      </c>
      <c r="C5147" s="23" t="s">
        <v>28052</v>
      </c>
      <c r="D5147" s="62" t="s">
        <v>28053</v>
      </c>
      <c r="E5147" s="32">
        <v/>
      </c>
      <c r="F5147" s="33">
        <v/>
      </c>
      <c r="G5147" s="34">
        <v/>
      </c>
      <c r="H5147" s="35">
        <v/>
      </c>
      <c r="I5147" s="36">
        <f/>
        <v/>
      </c>
      <c r="J5147" s="32">
        <v/>
      </c>
      <c r="K5147" s="32">
        <f/>
        <v/>
      </c>
      <c r="L5147" s="32" t="s">
        <v/>
      </c>
      <c r="M5147" s="32" t="s">
        <v/>
      </c>
      <c r="N5147" s="32" t="s">
        <v/>
      </c>
      <!--$VAR_NUOVA_CELLA_PREZZI$-->
    </row>
    <row r="5148" spans="1:16" ht="10.5" customHeight="1" thickTop="1" thickBot="1">
      <c r="B5148" s="32" t="s">
        <v/>
      </c>
      <c r="C5148" s="23" t="s">
        <v/>
      </c>
      <c r="D5148" s="23" t="s">
        <v>28054</v>
      </c>
      <c r="E5148" s="32">
        <v/>
      </c>
      <c r="F5148" s="33">
        <v/>
      </c>
      <c r="G5148" s="34">
        <v/>
      </c>
      <c r="H5148" s="35">
        <v/>
      </c>
      <c r="I5148" s="36">
        <f/>
        <v/>
      </c>
      <c r="J5148" s="32">
        <v/>
      </c>
      <c r="K5148" s="32">
        <f/>
        <v/>
      </c>
      <c r="L5148" s="32" t="s">
        <v/>
      </c>
      <c r="M5148" s="32" t="s">
        <v/>
      </c>
      <c r="N5148" s="32" t="s">
        <v/>
      </c>
      <!--$VAR_NUOVA_CELLA_PREZZI$-->
    </row>
    <row r="5149" spans="1:16" ht="10.5" customHeight="1" thickTop="1" thickBot="1">
      <c r="B5149" s="32" t="s">
        <v/>
      </c>
      <c r="C5149" s="23" t="s">
        <v/>
      </c>
      <c r="D5149" s="23" t="s">
        <v>28055</v>
      </c>
      <c r="E5149" s="32">
        <v>1.00</v>
      </c>
      <c r="F5149" s="33">
        <v/>
      </c>
      <c r="G5149" s="34">
        <v/>
      </c>
      <c r="H5149" s="35">
        <v/>
      </c>
      <c r="I5149" s="36">
        <f>ROUND(PRODUCT(E5149:H5149),2)</f>
        <v>1.00</v>
      </c>
      <c r="J5149" s="32">
        <v/>
      </c>
      <c r="K5149" s="32">
        <f/>
        <v/>
      </c>
      <c r="L5149" s="32" t="s">
        <v/>
      </c>
      <c r="M5149" s="32" t="s">
        <v/>
      </c>
      <c r="N5149" s="32" t="s">
        <v/>
      </c>
      <!--$VAR_NUOVA_CELLA_PREZZI$-->
    </row>
    <row r="5150" spans="1:16" ht="10.5" customHeight="1" thickTop="1" thickBot="1">
      <c r="B5150" s="32" t="s">
        <v/>
      </c>
      <c r="C5150" s="23" t="s">
        <v/>
      </c>
      <c r="D5150" s="32" t="s">
        <v/>
      </c>
      <c r="E5150" s="32">
        <v/>
      </c>
      <c r="F5150" s="33">
        <v/>
      </c>
      <c r="G5150" s="34">
        <v/>
      </c>
      <c r="H5150" s="35">
        <v/>
      </c>
      <c r="I5150" s="36">
        <f/>
        <v/>
      </c>
      <c r="J5150" s="32">
        <v/>
      </c>
      <c r="K5150" s="32">
        <f/>
        <v/>
      </c>
      <c r="L5150" s="32" t="s">
        <v/>
      </c>
      <c r="M5150" s="32" t="s">
        <v/>
      </c>
      <c r="N5150" s="32" t="s">
        <v>28062</v>
      </c>
      <!--$VAR_NUOVA_CELLA_PREZZI$-->
    </row>
    <row r="5151" spans="1:16" ht="10.5" customHeight="1" thickTop="1" thickBot="1">
      <c r="B5151" s="32" t="s">
        <v/>
      </c>
      <c r="C5151" s="23" t="s">
        <v/>
      </c>
      <c r="D5151" s="32" t="s">
        <v>28063</v>
      </c>
      <c r="E5151" s="32">
        <v/>
      </c>
      <c r="F5151" s="33">
        <v/>
      </c>
      <c r="G5151" s="34">
        <v/>
      </c>
      <c r="H5151" s="35">
        <v/>
      </c>
      <c r="I5151" s="36">
        <f>ROUND(SUM(I5148:I5150),2)</f>
        <v>1.00</v>
      </c>
      <c r="J5151" s="32">
        <v>69.49</v>
      </c>
      <c r="K5151" s="32">
        <f>ROUND(PRODUCT(I5151:J5151),2)</f>
        <v>69.49</v>
      </c>
      <c r="L5151" s="32" t="s">
        <v/>
      </c>
      <c r="M5151" s="32" t="s">
        <v/>
      </c>
      <c r="N5151" s="32" t="s">
        <v/>
      </c>
      <!--$VAR_NUOVA_CELLA_PREZZI$-->
    </row>
    <row r="5152" spans="1:16" ht="10.5" customHeight="1" thickTop="1" thickBot="1">
      <c r="B5152" s="32" t="s">
        <v/>
      </c>
      <c r="C5152" s="23" t="s">
        <v/>
      </c>
      <c r="D5152" s="32" t="s">
        <v>28069</v>
      </c>
      <c r="E5152" s="32">
        <v/>
      </c>
      <c r="F5152" s="33">
        <v/>
      </c>
      <c r="G5152" s="34">
        <v/>
      </c>
      <c r="H5152" s="35">
        <v/>
      </c>
      <c r="I5152" s="36">
        <f/>
        <v/>
      </c>
      <c r="J5152" s="32">
        <v/>
      </c>
      <c r="K5152" s="32">
        <f/>
        <v/>
      </c>
      <c r="L5152" s="32" t="s">
        <v/>
      </c>
      <c r="M5152" s="32" t="s">
        <v/>
      </c>
      <c r="N5152" s="32" t="s">
        <v/>
      </c>
      <!--$VAR_NUOVA_CELLA_PREZZI$-->
    </row>
    <row r="5153" spans="1:16" ht="64.3333333333333" customHeight="1" thickTop="1" thickBot="1">
      <c r="B5153" s="32" t="s">
        <v>28070</v>
      </c>
      <c r="C5153" s="23" t="s">
        <v>28071</v>
      </c>
      <c r="D5153" s="62" t="s">
        <v>28072</v>
      </c>
      <c r="E5153" s="32">
        <v/>
      </c>
      <c r="F5153" s="33">
        <v/>
      </c>
      <c r="G5153" s="34">
        <v/>
      </c>
      <c r="H5153" s="35">
        <v/>
      </c>
      <c r="I5153" s="36">
        <f/>
        <v/>
      </c>
      <c r="J5153" s="32">
        <v/>
      </c>
      <c r="K5153" s="32">
        <f/>
        <v/>
      </c>
      <c r="L5153" s="32" t="s">
        <v/>
      </c>
      <c r="M5153" s="32" t="s">
        <v/>
      </c>
      <c r="N5153" s="32" t="s">
        <v/>
      </c>
      <!--$VAR_NUOVA_CELLA_PREZZI$-->
    </row>
    <row r="5154" spans="1:16" ht="10.5" customHeight="1" thickTop="1" thickBot="1">
      <c r="B5154" s="32" t="s">
        <v/>
      </c>
      <c r="C5154" s="23" t="s">
        <v/>
      </c>
      <c r="D5154" s="23" t="s">
        <v>28073</v>
      </c>
      <c r="E5154" s="32">
        <v/>
      </c>
      <c r="F5154" s="33">
        <v/>
      </c>
      <c r="G5154" s="34">
        <v/>
      </c>
      <c r="H5154" s="35">
        <v/>
      </c>
      <c r="I5154" s="36">
        <f/>
        <v/>
      </c>
      <c r="J5154" s="32">
        <v/>
      </c>
      <c r="K5154" s="32">
        <f/>
        <v/>
      </c>
      <c r="L5154" s="32" t="s">
        <v/>
      </c>
      <c r="M5154" s="32" t="s">
        <v/>
      </c>
      <c r="N5154" s="32" t="s">
        <v/>
      </c>
      <!--$VAR_NUOVA_CELLA_PREZZI$-->
    </row>
    <row r="5155" spans="1:16" ht="10.5" customHeight="1" thickTop="1" thickBot="1">
      <c r="B5155" s="32" t="s">
        <v/>
      </c>
      <c r="C5155" s="23" t="s">
        <v/>
      </c>
      <c r="D5155" s="23" t="s">
        <v>28074</v>
      </c>
      <c r="E5155" s="32">
        <v>4.00</v>
      </c>
      <c r="F5155" s="33">
        <v/>
      </c>
      <c r="G5155" s="34">
        <v/>
      </c>
      <c r="H5155" s="35">
        <v/>
      </c>
      <c r="I5155" s="36">
        <f>ROUND(PRODUCT(E5155:H5155),2)</f>
        <v>4.00</v>
      </c>
      <c r="J5155" s="32">
        <v/>
      </c>
      <c r="K5155" s="32">
        <f/>
        <v/>
      </c>
      <c r="L5155" s="32" t="s">
        <v/>
      </c>
      <c r="M5155" s="32" t="s">
        <v/>
      </c>
      <c r="N5155" s="32" t="s">
        <v/>
      </c>
      <!--$VAR_NUOVA_CELLA_PREZZI$-->
    </row>
    <row r="5156" spans="1:16" ht="10.5" customHeight="1" thickTop="1" thickBot="1">
      <c r="B5156" s="32" t="s">
        <v/>
      </c>
      <c r="C5156" s="23" t="s">
        <v/>
      </c>
      <c r="D5156" s="32" t="s">
        <v/>
      </c>
      <c r="E5156" s="32">
        <v/>
      </c>
      <c r="F5156" s="33">
        <v/>
      </c>
      <c r="G5156" s="34">
        <v/>
      </c>
      <c r="H5156" s="35">
        <v/>
      </c>
      <c r="I5156" s="36">
        <f/>
        <v/>
      </c>
      <c r="J5156" s="32">
        <v/>
      </c>
      <c r="K5156" s="32">
        <f/>
        <v/>
      </c>
      <c r="L5156" s="32" t="s">
        <v/>
      </c>
      <c r="M5156" s="32" t="s">
        <v/>
      </c>
      <c r="N5156" s="32" t="s">
        <v>28081</v>
      </c>
      <!--$VAR_NUOVA_CELLA_PREZZI$-->
    </row>
    <row r="5157" spans="1:16" ht="10.5" customHeight="1" thickTop="1" thickBot="1">
      <c r="B5157" s="32" t="s">
        <v/>
      </c>
      <c r="C5157" s="23" t="s">
        <v/>
      </c>
      <c r="D5157" s="32" t="s">
        <v>28082</v>
      </c>
      <c r="E5157" s="32">
        <v/>
      </c>
      <c r="F5157" s="33">
        <v/>
      </c>
      <c r="G5157" s="34">
        <v/>
      </c>
      <c r="H5157" s="35">
        <v/>
      </c>
      <c r="I5157" s="36">
        <f>ROUND(SUM(I5154:I5156),2)</f>
        <v>4.00</v>
      </c>
      <c r="J5157" s="32">
        <v>116.49</v>
      </c>
      <c r="K5157" s="32">
        <f>ROUND(PRODUCT(I5157:J5157),2)</f>
        <v>465.96</v>
      </c>
      <c r="L5157" s="32" t="s">
        <v/>
      </c>
      <c r="M5157" s="32" t="s">
        <v/>
      </c>
      <c r="N5157" s="32" t="s">
        <v/>
      </c>
      <!--$VAR_NUOVA_CELLA_PREZZI$-->
    </row>
    <row r="5158" spans="1:16" ht="10.5" customHeight="1" thickTop="1" thickBot="1">
      <c r="B5158" s="32" t="s">
        <v/>
      </c>
      <c r="C5158" s="23" t="s">
        <v/>
      </c>
      <c r="D5158" s="32" t="s">
        <v>28088</v>
      </c>
      <c r="E5158" s="32">
        <v/>
      </c>
      <c r="F5158" s="33">
        <v/>
      </c>
      <c r="G5158" s="34">
        <v/>
      </c>
      <c r="H5158" s="35">
        <v/>
      </c>
      <c r="I5158" s="36">
        <f/>
        <v/>
      </c>
      <c r="J5158" s="32">
        <v/>
      </c>
      <c r="K5158" s="32">
        <f/>
        <v/>
      </c>
      <c r="L5158" s="32" t="s">
        <v/>
      </c>
      <c r="M5158" s="32" t="s">
        <v/>
      </c>
      <c r="N5158" s="32" t="s">
        <v/>
      </c>
      <!--$VAR_NUOVA_CELLA_PREZZI$-->
    </row>
    <row r="5159" spans="1:16" ht="45" customHeight="1" thickTop="1" thickBot="1">
      <c r="B5159" s="32" t="s">
        <v>28089</v>
      </c>
      <c r="C5159" s="23" t="s">
        <v>28090</v>
      </c>
      <c r="D5159" s="62" t="s">
        <v>28091</v>
      </c>
      <c r="E5159" s="32">
        <v/>
      </c>
      <c r="F5159" s="33">
        <v/>
      </c>
      <c r="G5159" s="34">
        <v/>
      </c>
      <c r="H5159" s="35">
        <v/>
      </c>
      <c r="I5159" s="36">
        <f/>
        <v/>
      </c>
      <c r="J5159" s="32">
        <v/>
      </c>
      <c r="K5159" s="32">
        <f/>
        <v/>
      </c>
      <c r="L5159" s="32" t="s">
        <v/>
      </c>
      <c r="M5159" s="32" t="s">
        <v/>
      </c>
      <c r="N5159" s="32" t="s">
        <v/>
      </c>
      <!--$VAR_NUOVA_CELLA_PREZZI$-->
    </row>
    <row r="5160" spans="1:16" ht="10.5" customHeight="1" thickTop="1" thickBot="1">
      <c r="B5160" s="32" t="s">
        <v/>
      </c>
      <c r="C5160" s="23" t="s">
        <v/>
      </c>
      <c r="D5160" s="23" t="s">
        <v>28092</v>
      </c>
      <c r="E5160" s="32">
        <v/>
      </c>
      <c r="F5160" s="33">
        <v/>
      </c>
      <c r="G5160" s="34">
        <v/>
      </c>
      <c r="H5160" s="35">
        <v/>
      </c>
      <c r="I5160" s="36">
        <f/>
        <v/>
      </c>
      <c r="J5160" s="32">
        <v/>
      </c>
      <c r="K5160" s="32">
        <f/>
        <v/>
      </c>
      <c r="L5160" s="32" t="s">
        <v/>
      </c>
      <c r="M5160" s="32" t="s">
        <v/>
      </c>
      <c r="N5160" s="32" t="s">
        <v/>
      </c>
      <!--$VAR_NUOVA_CELLA_PREZZI$-->
    </row>
    <row r="5161" spans="1:16" ht="10.5" customHeight="1" thickTop="1" thickBot="1">
      <c r="B5161" s="32" t="s">
        <v/>
      </c>
      <c r="C5161" s="23" t="s">
        <v/>
      </c>
      <c r="D5161" s="23" t="s">
        <v>28093</v>
      </c>
      <c r="E5161" s="32">
        <v>13.00</v>
      </c>
      <c r="F5161" s="33">
        <v/>
      </c>
      <c r="G5161" s="34">
        <v/>
      </c>
      <c r="H5161" s="35">
        <v/>
      </c>
      <c r="I5161" s="36">
        <f>ROUND(PRODUCT(E5161:H5161),2)</f>
        <v>13.00</v>
      </c>
      <c r="J5161" s="32">
        <v/>
      </c>
      <c r="K5161" s="32">
        <f/>
        <v/>
      </c>
      <c r="L5161" s="32" t="s">
        <v/>
      </c>
      <c r="M5161" s="32" t="s">
        <v/>
      </c>
      <c r="N5161" s="32" t="s">
        <v/>
      </c>
      <!--$VAR_NUOVA_CELLA_PREZZI$-->
    </row>
    <row r="5162" spans="1:16" ht="10.5" customHeight="1" thickTop="1" thickBot="1">
      <c r="B5162" s="32" t="s">
        <v/>
      </c>
      <c r="C5162" s="23" t="s">
        <v/>
      </c>
      <c r="D5162" s="32" t="s">
        <v/>
      </c>
      <c r="E5162" s="32">
        <v/>
      </c>
      <c r="F5162" s="33">
        <v/>
      </c>
      <c r="G5162" s="34">
        <v/>
      </c>
      <c r="H5162" s="35">
        <v/>
      </c>
      <c r="I5162" s="36">
        <f/>
        <v/>
      </c>
      <c r="J5162" s="32">
        <v/>
      </c>
      <c r="K5162" s="32">
        <f/>
        <v/>
      </c>
      <c r="L5162" s="32" t="s">
        <v/>
      </c>
      <c r="M5162" s="32" t="s">
        <v/>
      </c>
      <c r="N5162" s="32" t="s">
        <v>28100</v>
      </c>
      <!--$VAR_NUOVA_CELLA_PREZZI$-->
    </row>
    <row r="5163" spans="1:16" ht="10.5" customHeight="1" thickTop="1" thickBot="1">
      <c r="B5163" s="32" t="s">
        <v/>
      </c>
      <c r="C5163" s="23" t="s">
        <v/>
      </c>
      <c r="D5163" s="32" t="s">
        <v>28101</v>
      </c>
      <c r="E5163" s="32">
        <v/>
      </c>
      <c r="F5163" s="33">
        <v/>
      </c>
      <c r="G5163" s="34">
        <v/>
      </c>
      <c r="H5163" s="35">
        <v/>
      </c>
      <c r="I5163" s="36">
        <f>ROUND(SUM(I5160:I5162),2)</f>
        <v>13.00</v>
      </c>
      <c r="J5163" s="32">
        <v>25.66</v>
      </c>
      <c r="K5163" s="32">
        <f>ROUND(PRODUCT(I5163:J5163),2)</f>
        <v>333.58</v>
      </c>
      <c r="L5163" s="32" t="s">
        <v/>
      </c>
      <c r="M5163" s="32" t="s">
        <v/>
      </c>
      <c r="N5163" s="32" t="s">
        <v/>
      </c>
      <!--$VAR_NUOVA_CELLA_PREZZI$-->
    </row>
    <row r="5164" spans="1:16" ht="10.5" customHeight="1" thickTop="1" thickBot="1">
      <c r="B5164" s="32" t="s">
        <v/>
      </c>
      <c r="C5164" s="23" t="s">
        <v/>
      </c>
      <c r="D5164" s="32" t="s">
        <v>28107</v>
      </c>
      <c r="E5164" s="32">
        <v/>
      </c>
      <c r="F5164" s="33">
        <v/>
      </c>
      <c r="G5164" s="34">
        <v/>
      </c>
      <c r="H5164" s="35">
        <v/>
      </c>
      <c r="I5164" s="36">
        <f/>
        <v/>
      </c>
      <c r="J5164" s="32">
        <v/>
      </c>
      <c r="K5164" s="32">
        <f/>
        <v/>
      </c>
      <c r="L5164" s="32" t="s">
        <v/>
      </c>
      <c r="M5164" s="32" t="s">
        <v/>
      </c>
      <c r="N5164" s="32" t="s">
        <v/>
      </c>
      <!--$VAR_NUOVA_CELLA_PREZZI$-->
    </row>
    <row r="5165" spans="1:16" ht="171.333333333333" customHeight="1" thickTop="1" thickBot="1">
      <c r="B5165" s="32" t="s">
        <v>28108</v>
      </c>
      <c r="C5165" s="23" t="s">
        <v>28109</v>
      </c>
      <c r="D5165" s="62" t="s">
        <v>28110</v>
      </c>
      <c r="E5165" s="32">
        <v/>
      </c>
      <c r="F5165" s="33">
        <v/>
      </c>
      <c r="G5165" s="34">
        <v/>
      </c>
      <c r="H5165" s="35">
        <v/>
      </c>
      <c r="I5165" s="36">
        <f/>
        <v/>
      </c>
      <c r="J5165" s="32">
        <v/>
      </c>
      <c r="K5165" s="32">
        <f/>
        <v/>
      </c>
      <c r="L5165" s="32" t="s">
        <v/>
      </c>
      <c r="M5165" s="32" t="s">
        <v/>
      </c>
      <c r="N5165" s="32" t="s">
        <v/>
      </c>
      <!--$VAR_NUOVA_CELLA_PREZZI$-->
    </row>
    <row r="5166" spans="1:16" ht="10.5" customHeight="1" thickTop="1" thickBot="1">
      <c r="B5166" s="32" t="s">
        <v/>
      </c>
      <c r="C5166" s="23" t="s">
        <v/>
      </c>
      <c r="D5166" s="23" t="s">
        <v>28111</v>
      </c>
      <c r="E5166" s="32">
        <v/>
      </c>
      <c r="F5166" s="33">
        <v/>
      </c>
      <c r="G5166" s="34">
        <v/>
      </c>
      <c r="H5166" s="35">
        <v/>
      </c>
      <c r="I5166" s="36">
        <f/>
        <v/>
      </c>
      <c r="J5166" s="32">
        <v/>
      </c>
      <c r="K5166" s="32">
        <f/>
        <v/>
      </c>
      <c r="L5166" s="32" t="s">
        <v/>
      </c>
      <c r="M5166" s="32" t="s">
        <v/>
      </c>
      <c r="N5166" s="32" t="s">
        <v/>
      </c>
      <!--$VAR_NUOVA_CELLA_PREZZI$-->
    </row>
    <row r="5167" spans="1:16" ht="10.5" customHeight="1" thickTop="1" thickBot="1">
      <c r="B5167" s="32" t="s">
        <v/>
      </c>
      <c r="C5167" s="23" t="s">
        <v/>
      </c>
      <c r="D5167" s="23" t="s">
        <v>28112</v>
      </c>
      <c r="E5167" s="32">
        <v>3.00</v>
      </c>
      <c r="F5167" s="33">
        <v/>
      </c>
      <c r="G5167" s="34">
        <v/>
      </c>
      <c r="H5167" s="35">
        <v/>
      </c>
      <c r="I5167" s="36">
        <f>ROUND(PRODUCT(E5167:H5167),2)</f>
        <v>3.00</v>
      </c>
      <c r="J5167" s="32">
        <v/>
      </c>
      <c r="K5167" s="32">
        <f/>
        <v/>
      </c>
      <c r="L5167" s="32" t="s">
        <v/>
      </c>
      <c r="M5167" s="32" t="s">
        <v/>
      </c>
      <c r="N5167" s="32" t="s">
        <v/>
      </c>
      <!--$VAR_NUOVA_CELLA_PREZZI$-->
    </row>
    <row r="5168" spans="1:16" ht="10.5" customHeight="1" thickTop="1" thickBot="1">
      <c r="B5168" s="32" t="s">
        <v/>
      </c>
      <c r="C5168" s="23" t="s">
        <v/>
      </c>
      <c r="D5168" s="32" t="s">
        <v/>
      </c>
      <c r="E5168" s="32">
        <v/>
      </c>
      <c r="F5168" s="33">
        <v/>
      </c>
      <c r="G5168" s="34">
        <v/>
      </c>
      <c r="H5168" s="35">
        <v/>
      </c>
      <c r="I5168" s="36">
        <f/>
        <v/>
      </c>
      <c r="J5168" s="32">
        <v/>
      </c>
      <c r="K5168" s="32">
        <f/>
        <v/>
      </c>
      <c r="L5168" s="32" t="s">
        <v/>
      </c>
      <c r="M5168" s="32" t="s">
        <v/>
      </c>
      <c r="N5168" s="32" t="s">
        <v>28119</v>
      </c>
      <!--$VAR_NUOVA_CELLA_PREZZI$-->
    </row>
    <row r="5169" spans="1:16" ht="10.5" customHeight="1" thickTop="1" thickBot="1">
      <c r="B5169" s="32" t="s">
        <v/>
      </c>
      <c r="C5169" s="23" t="s">
        <v/>
      </c>
      <c r="D5169" s="32" t="s">
        <v>28120</v>
      </c>
      <c r="E5169" s="32">
        <v/>
      </c>
      <c r="F5169" s="33">
        <v/>
      </c>
      <c r="G5169" s="34">
        <v/>
      </c>
      <c r="H5169" s="35">
        <v/>
      </c>
      <c r="I5169" s="36">
        <f>ROUND(SUM(I5166:I5168),2)</f>
        <v>3.00</v>
      </c>
      <c r="J5169" s="32">
        <v>155.47</v>
      </c>
      <c r="K5169" s="32">
        <f>ROUND(PRODUCT(I5169:J5169),2)</f>
        <v>466.41</v>
      </c>
      <c r="L5169" s="32" t="s">
        <v/>
      </c>
      <c r="M5169" s="32" t="s">
        <v/>
      </c>
      <c r="N5169" s="32" t="s">
        <v/>
      </c>
      <!--$VAR_NUOVA_CELLA_PREZZI$-->
    </row>
    <row r="5170" spans="1:16" ht="10.5" customHeight="1" thickTop="1" thickBot="1">
      <c r="B5170" s="32" t="s">
        <v/>
      </c>
      <c r="C5170" s="23" t="s">
        <v/>
      </c>
      <c r="D5170" s="32" t="s">
        <v>28126</v>
      </c>
      <c r="E5170" s="32">
        <v/>
      </c>
      <c r="F5170" s="33">
        <v/>
      </c>
      <c r="G5170" s="34">
        <v/>
      </c>
      <c r="H5170" s="35">
        <v/>
      </c>
      <c r="I5170" s="36">
        <f/>
        <v/>
      </c>
      <c r="J5170" s="32">
        <v/>
      </c>
      <c r="K5170" s="32">
        <f/>
        <v/>
      </c>
      <c r="L5170" s="32" t="s">
        <v/>
      </c>
      <c r="M5170" s="32" t="s">
        <v/>
      </c>
      <c r="N5170" s="32" t="s">
        <v/>
      </c>
      <!--$VAR_NUOVA_CELLA_PREZZI$-->
    </row>
    <row r="5171" spans="1:16" ht="42.3333333333333" customHeight="1" thickTop="1" thickBot="1">
      <c r="B5171" s="32" t="s">
        <v>28127</v>
      </c>
      <c r="C5171" s="23" t="s">
        <v>28128</v>
      </c>
      <c r="D5171" s="62" t="s">
        <v>28129</v>
      </c>
      <c r="E5171" s="32">
        <v/>
      </c>
      <c r="F5171" s="33">
        <v/>
      </c>
      <c r="G5171" s="34">
        <v/>
      </c>
      <c r="H5171" s="35">
        <v/>
      </c>
      <c r="I5171" s="36">
        <f/>
        <v/>
      </c>
      <c r="J5171" s="32">
        <v/>
      </c>
      <c r="K5171" s="32">
        <f/>
        <v/>
      </c>
      <c r="L5171" s="32" t="s">
        <v/>
      </c>
      <c r="M5171" s="32" t="s">
        <v/>
      </c>
      <c r="N5171" s="32" t="s">
        <v/>
      </c>
      <!--$VAR_NUOVA_CELLA_PREZZI$-->
    </row>
    <row r="5172" spans="1:16" ht="10.5" customHeight="1" thickTop="1" thickBot="1">
      <c r="B5172" s="32" t="s">
        <v/>
      </c>
      <c r="C5172" s="23" t="s">
        <v/>
      </c>
      <c r="D5172" s="23" t="s">
        <v>28130</v>
      </c>
      <c r="E5172" s="32">
        <v/>
      </c>
      <c r="F5172" s="33">
        <v/>
      </c>
      <c r="G5172" s="34">
        <v/>
      </c>
      <c r="H5172" s="35">
        <v/>
      </c>
      <c r="I5172" s="36">
        <f/>
        <v/>
      </c>
      <c r="J5172" s="32">
        <v/>
      </c>
      <c r="K5172" s="32">
        <f/>
        <v/>
      </c>
      <c r="L5172" s="32" t="s">
        <v/>
      </c>
      <c r="M5172" s="32" t="s">
        <v/>
      </c>
      <c r="N5172" s="32" t="s">
        <v/>
      </c>
      <!--$VAR_NUOVA_CELLA_PREZZI$-->
    </row>
    <row r="5173" spans="1:16" ht="10.5" customHeight="1" thickTop="1" thickBot="1">
      <c r="B5173" s="32" t="s">
        <v/>
      </c>
      <c r="C5173" s="23" t="s">
        <v/>
      </c>
      <c r="D5173" s="23" t="s">
        <v>28131</v>
      </c>
      <c r="E5173" s="32">
        <v>3.00</v>
      </c>
      <c r="F5173" s="33">
        <v/>
      </c>
      <c r="G5173" s="34">
        <v/>
      </c>
      <c r="H5173" s="35">
        <v/>
      </c>
      <c r="I5173" s="36">
        <f>ROUND(PRODUCT(E5173:H5173),2)</f>
        <v>3.00</v>
      </c>
      <c r="J5173" s="32">
        <v/>
      </c>
      <c r="K5173" s="32">
        <f/>
        <v/>
      </c>
      <c r="L5173" s="32" t="s">
        <v/>
      </c>
      <c r="M5173" s="32" t="s">
        <v/>
      </c>
      <c r="N5173" s="32" t="s">
        <v/>
      </c>
      <!--$VAR_NUOVA_CELLA_PREZZI$-->
    </row>
    <row r="5174" spans="1:16" ht="10.5" customHeight="1" thickTop="1" thickBot="1">
      <c r="B5174" s="32" t="s">
        <v/>
      </c>
      <c r="C5174" s="23" t="s">
        <v/>
      </c>
      <c r="D5174" s="32" t="s">
        <v/>
      </c>
      <c r="E5174" s="32">
        <v/>
      </c>
      <c r="F5174" s="33">
        <v/>
      </c>
      <c r="G5174" s="34">
        <v/>
      </c>
      <c r="H5174" s="35">
        <v/>
      </c>
      <c r="I5174" s="36">
        <f/>
        <v/>
      </c>
      <c r="J5174" s="32">
        <v/>
      </c>
      <c r="K5174" s="32">
        <f/>
        <v/>
      </c>
      <c r="L5174" s="32" t="s">
        <v/>
      </c>
      <c r="M5174" s="32" t="s">
        <v/>
      </c>
      <c r="N5174" s="32" t="s">
        <v>28138</v>
      </c>
      <!--$VAR_NUOVA_CELLA_PREZZI$-->
    </row>
    <row r="5175" spans="1:16" ht="10.5" customHeight="1" thickTop="1" thickBot="1">
      <c r="B5175" s="32" t="s">
        <v/>
      </c>
      <c r="C5175" s="23" t="s">
        <v/>
      </c>
      <c r="D5175" s="32" t="s">
        <v>28139</v>
      </c>
      <c r="E5175" s="32">
        <v/>
      </c>
      <c r="F5175" s="33">
        <v/>
      </c>
      <c r="G5175" s="34">
        <v/>
      </c>
      <c r="H5175" s="35">
        <v/>
      </c>
      <c r="I5175" s="36">
        <f>ROUND(SUM(I5172:I5174),2)</f>
        <v>3.00</v>
      </c>
      <c r="J5175" s="32">
        <v>471.13</v>
      </c>
      <c r="K5175" s="32">
        <f>ROUND(PRODUCT(I5175:J5175),2)</f>
        <v>1413.39</v>
      </c>
      <c r="L5175" s="32" t="s">
        <v/>
      </c>
      <c r="M5175" s="32" t="s">
        <v/>
      </c>
      <c r="N5175" s="32" t="s">
        <v/>
      </c>
      <!--$VAR_NUOVA_CELLA_PREZZI$-->
    </row>
    <row r="5176" spans="1:16" ht="10.5" customHeight="1" thickTop="1" thickBot="1">
      <c r="B5176" s="32" t="s">
        <v/>
      </c>
      <c r="C5176" s="23" t="s">
        <v/>
      </c>
      <c r="D5176" s="32" t="s">
        <v>28145</v>
      </c>
      <c r="E5176" s="32">
        <v/>
      </c>
      <c r="F5176" s="33">
        <v/>
      </c>
      <c r="G5176" s="34">
        <v/>
      </c>
      <c r="H5176" s="35">
        <v/>
      </c>
      <c r="I5176" s="36">
        <f/>
        <v/>
      </c>
      <c r="J5176" s="32">
        <v/>
      </c>
      <c r="K5176" s="32">
        <f/>
        <v/>
      </c>
      <c r="L5176" s="32" t="s">
        <v/>
      </c>
      <c r="M5176" s="32" t="s">
        <v/>
      </c>
      <c r="N5176" s="32" t="s">
        <v/>
      </c>
      <!--$VAR_NUOVA_CELLA_PREZZI$-->
    </row>
    <row r="5177" spans="1:16" ht="41.6666666666667" customHeight="1" thickTop="1" thickBot="1">
      <c r="B5177" s="32" t="s">
        <v>28146</v>
      </c>
      <c r="C5177" s="23" t="s">
        <v>28147</v>
      </c>
      <c r="D5177" s="62" t="s">
        <v>28148</v>
      </c>
      <c r="E5177" s="32">
        <v/>
      </c>
      <c r="F5177" s="33">
        <v/>
      </c>
      <c r="G5177" s="34">
        <v/>
      </c>
      <c r="H5177" s="35">
        <v/>
      </c>
      <c r="I5177" s="36">
        <f/>
        <v/>
      </c>
      <c r="J5177" s="32">
        <v/>
      </c>
      <c r="K5177" s="32">
        <f/>
        <v/>
      </c>
      <c r="L5177" s="32" t="s">
        <v/>
      </c>
      <c r="M5177" s="32" t="s">
        <v/>
      </c>
      <c r="N5177" s="32" t="s">
        <v/>
      </c>
      <!--$VAR_NUOVA_CELLA_PREZZI$-->
    </row>
    <row r="5178" spans="1:16" ht="10.5" customHeight="1" thickTop="1" thickBot="1">
      <c r="B5178" s="32" t="s">
        <v/>
      </c>
      <c r="C5178" s="23" t="s">
        <v/>
      </c>
      <c r="D5178" s="23" t="s">
        <v>28149</v>
      </c>
      <c r="E5178" s="32">
        <v/>
      </c>
      <c r="F5178" s="33">
        <v/>
      </c>
      <c r="G5178" s="34">
        <v/>
      </c>
      <c r="H5178" s="35">
        <v/>
      </c>
      <c r="I5178" s="36">
        <f/>
        <v/>
      </c>
      <c r="J5178" s="32">
        <v/>
      </c>
      <c r="K5178" s="32">
        <f/>
        <v/>
      </c>
      <c r="L5178" s="32" t="s">
        <v/>
      </c>
      <c r="M5178" s="32" t="s">
        <v/>
      </c>
      <c r="N5178" s="32" t="s">
        <v/>
      </c>
      <!--$VAR_NUOVA_CELLA_PREZZI$-->
    </row>
    <row r="5179" spans="1:16" ht="10.5" customHeight="1" thickTop="1" thickBot="1">
      <c r="B5179" s="32" t="s">
        <v/>
      </c>
      <c r="C5179" s="23" t="s">
        <v/>
      </c>
      <c r="D5179" s="23" t="s">
        <v>28150</v>
      </c>
      <c r="E5179" s="32">
        <v>4.00</v>
      </c>
      <c r="F5179" s="33">
        <v/>
      </c>
      <c r="G5179" s="34">
        <v/>
      </c>
      <c r="H5179" s="35">
        <v/>
      </c>
      <c r="I5179" s="36">
        <f>ROUND(PRODUCT(E5179:H5179),2)</f>
        <v>4.00</v>
      </c>
      <c r="J5179" s="32">
        <v/>
      </c>
      <c r="K5179" s="32">
        <f/>
        <v/>
      </c>
      <c r="L5179" s="32" t="s">
        <v/>
      </c>
      <c r="M5179" s="32" t="s">
        <v/>
      </c>
      <c r="N5179" s="32" t="s">
        <v/>
      </c>
      <!--$VAR_NUOVA_CELLA_PREZZI$-->
    </row>
    <row r="5180" spans="1:16" ht="10.5" customHeight="1" thickTop="1" thickBot="1">
      <c r="B5180" s="32" t="s">
        <v/>
      </c>
      <c r="C5180" s="23" t="s">
        <v/>
      </c>
      <c r="D5180" s="23" t="s">
        <v>28157</v>
      </c>
      <c r="E5180" s="32">
        <v>4.00</v>
      </c>
      <c r="F5180" s="33">
        <v/>
      </c>
      <c r="G5180" s="34">
        <v/>
      </c>
      <c r="H5180" s="35">
        <v/>
      </c>
      <c r="I5180" s="36">
        <f>ROUND(PRODUCT(E5180:H5180),2)</f>
        <v>4.00</v>
      </c>
      <c r="J5180" s="32">
        <v/>
      </c>
      <c r="K5180" s="32">
        <f/>
        <v/>
      </c>
      <c r="L5180" s="32" t="s">
        <v/>
      </c>
      <c r="M5180" s="32" t="s">
        <v/>
      </c>
      <c r="N5180" s="32" t="s">
        <v/>
      </c>
      <!--$VAR_NUOVA_CELLA_PREZZI$-->
    </row>
    <row r="5181" spans="1:16" ht="10.5" customHeight="1" thickTop="1" thickBot="1">
      <c r="B5181" s="32" t="s">
        <v/>
      </c>
      <c r="C5181" s="23" t="s">
        <v/>
      </c>
      <c r="D5181" s="32" t="s">
        <v/>
      </c>
      <c r="E5181" s="32">
        <v/>
      </c>
      <c r="F5181" s="33">
        <v/>
      </c>
      <c r="G5181" s="34">
        <v/>
      </c>
      <c r="H5181" s="35">
        <v/>
      </c>
      <c r="I5181" s="36">
        <f/>
        <v/>
      </c>
      <c r="J5181" s="32">
        <v/>
      </c>
      <c r="K5181" s="32">
        <f/>
        <v/>
      </c>
      <c r="L5181" s="32" t="s">
        <v/>
      </c>
      <c r="M5181" s="32" t="s">
        <v/>
      </c>
      <c r="N5181" s="32" t="s">
        <v>28164</v>
      </c>
      <!--$VAR_NUOVA_CELLA_PREZZI$-->
    </row>
    <row r="5182" spans="1:16" ht="10.5" customHeight="1" thickTop="1" thickBot="1">
      <c r="B5182" s="32" t="s">
        <v/>
      </c>
      <c r="C5182" s="23" t="s">
        <v/>
      </c>
      <c r="D5182" s="32" t="s">
        <v>28165</v>
      </c>
      <c r="E5182" s="32">
        <v/>
      </c>
      <c r="F5182" s="33">
        <v/>
      </c>
      <c r="G5182" s="34">
        <v/>
      </c>
      <c r="H5182" s="35">
        <v/>
      </c>
      <c r="I5182" s="36">
        <f>ROUND(SUM(I5178:I5181),2)</f>
        <v>8.00</v>
      </c>
      <c r="J5182" s="32">
        <v>441.74</v>
      </c>
      <c r="K5182" s="32">
        <f>ROUND(PRODUCT(I5182:J5182),2)</f>
        <v>3533.92</v>
      </c>
      <c r="L5182" s="32" t="s">
        <v/>
      </c>
      <c r="M5182" s="32" t="s">
        <v/>
      </c>
      <c r="N5182" s="32" t="s">
        <v/>
      </c>
      <!--$VAR_NUOVA_CELLA_PREZZI$-->
    </row>
    <row r="5183" spans="1:16" ht="10.5" customHeight="1" thickTop="1" thickBot="1">
      <c r="B5183" s="32" t="s">
        <v/>
      </c>
      <c r="C5183" s="23" t="s">
        <v/>
      </c>
      <c r="D5183" s="32" t="s">
        <v>28171</v>
      </c>
      <c r="E5183" s="32">
        <v/>
      </c>
      <c r="F5183" s="33">
        <v/>
      </c>
      <c r="G5183" s="34">
        <v/>
      </c>
      <c r="H5183" s="35">
        <v/>
      </c>
      <c r="I5183" s="36">
        <f/>
        <v/>
      </c>
      <c r="J5183" s="32">
        <v/>
      </c>
      <c r="K5183" s="32">
        <f/>
        <v/>
      </c>
      <c r="L5183" s="32" t="s">
        <v/>
      </c>
      <c r="M5183" s="32" t="s">
        <v/>
      </c>
      <c r="N5183" s="32" t="s">
        <v/>
      </c>
      <!--$VAR_NUOVA_CELLA_PREZZI$-->
    </row>
    <row r="5184" spans="1:16" ht="41.6666666666667" customHeight="1" thickTop="1" thickBot="1">
      <c r="B5184" s="32" t="s">
        <v>28172</v>
      </c>
      <c r="C5184" s="23" t="s">
        <v>28173</v>
      </c>
      <c r="D5184" s="62" t="s">
        <v>28174</v>
      </c>
      <c r="E5184" s="32">
        <v/>
      </c>
      <c r="F5184" s="33">
        <v/>
      </c>
      <c r="G5184" s="34">
        <v/>
      </c>
      <c r="H5184" s="35">
        <v/>
      </c>
      <c r="I5184" s="36">
        <f/>
        <v/>
      </c>
      <c r="J5184" s="32">
        <v/>
      </c>
      <c r="K5184" s="32">
        <f/>
        <v/>
      </c>
      <c r="L5184" s="32" t="s">
        <v/>
      </c>
      <c r="M5184" s="32" t="s">
        <v/>
      </c>
      <c r="N5184" s="32" t="s">
        <v/>
      </c>
      <!--$VAR_NUOVA_CELLA_PREZZI$-->
    </row>
    <row r="5185" spans="1:16" ht="10.5" customHeight="1" thickTop="1" thickBot="1">
      <c r="B5185" s="32" t="s">
        <v/>
      </c>
      <c r="C5185" s="23" t="s">
        <v/>
      </c>
      <c r="D5185" s="23" t="s">
        <v>28175</v>
      </c>
      <c r="E5185" s="32">
        <v/>
      </c>
      <c r="F5185" s="33">
        <v/>
      </c>
      <c r="G5185" s="34">
        <v/>
      </c>
      <c r="H5185" s="35">
        <v/>
      </c>
      <c r="I5185" s="36">
        <f/>
        <v/>
      </c>
      <c r="J5185" s="32">
        <v/>
      </c>
      <c r="K5185" s="32">
        <f/>
        <v/>
      </c>
      <c r="L5185" s="32" t="s">
        <v/>
      </c>
      <c r="M5185" s="32" t="s">
        <v/>
      </c>
      <c r="N5185" s="32" t="s">
        <v/>
      </c>
      <!--$VAR_NUOVA_CELLA_PREZZI$-->
    </row>
    <row r="5186" spans="1:16" ht="10.5" customHeight="1" thickTop="1" thickBot="1">
      <c r="B5186" s="32" t="s">
        <v/>
      </c>
      <c r="C5186" s="23" t="s">
        <v/>
      </c>
      <c r="D5186" s="23" t="s">
        <v>28176</v>
      </c>
      <c r="E5186" s="32">
        <v>16.00</v>
      </c>
      <c r="F5186" s="33">
        <v/>
      </c>
      <c r="G5186" s="34">
        <v/>
      </c>
      <c r="H5186" s="35">
        <v/>
      </c>
      <c r="I5186" s="36">
        <f>ROUND(PRODUCT(E5186:H5186),2)</f>
        <v>16.00</v>
      </c>
      <c r="J5186" s="32">
        <v/>
      </c>
      <c r="K5186" s="32">
        <f/>
        <v/>
      </c>
      <c r="L5186" s="32" t="s">
        <v/>
      </c>
      <c r="M5186" s="32" t="s">
        <v/>
      </c>
      <c r="N5186" s="32" t="s">
        <v/>
      </c>
      <!--$VAR_NUOVA_CELLA_PREZZI$-->
    </row>
    <row r="5187" spans="1:16" ht="10.5" customHeight="1" thickTop="1" thickBot="1">
      <c r="B5187" s="32" t="s">
        <v/>
      </c>
      <c r="C5187" s="23" t="s">
        <v/>
      </c>
      <c r="D5187" s="32" t="s">
        <v/>
      </c>
      <c r="E5187" s="32">
        <v/>
      </c>
      <c r="F5187" s="33">
        <v/>
      </c>
      <c r="G5187" s="34">
        <v/>
      </c>
      <c r="H5187" s="35">
        <v/>
      </c>
      <c r="I5187" s="36">
        <f/>
        <v/>
      </c>
      <c r="J5187" s="32">
        <v/>
      </c>
      <c r="K5187" s="32">
        <f/>
        <v/>
      </c>
      <c r="L5187" s="32" t="s">
        <v/>
      </c>
      <c r="M5187" s="32" t="s">
        <v/>
      </c>
      <c r="N5187" s="32" t="s">
        <v>28183</v>
      </c>
      <!--$VAR_NUOVA_CELLA_PREZZI$-->
    </row>
    <row r="5188" spans="1:16" ht="10.5" customHeight="1" thickTop="1" thickBot="1">
      <c r="B5188" s="32" t="s">
        <v/>
      </c>
      <c r="C5188" s="23" t="s">
        <v/>
      </c>
      <c r="D5188" s="32" t="s">
        <v>28184</v>
      </c>
      <c r="E5188" s="32">
        <v/>
      </c>
      <c r="F5188" s="33">
        <v/>
      </c>
      <c r="G5188" s="34">
        <v/>
      </c>
      <c r="H5188" s="35">
        <v/>
      </c>
      <c r="I5188" s="36">
        <f>ROUND(SUM(I5185:I5187),2)</f>
        <v>16.00</v>
      </c>
      <c r="J5188" s="32">
        <v>522.25</v>
      </c>
      <c r="K5188" s="32">
        <f>ROUND(PRODUCT(I5188:J5188),2)</f>
        <v>8356.00</v>
      </c>
      <c r="L5188" s="32" t="s">
        <v/>
      </c>
      <c r="M5188" s="32" t="s">
        <v/>
      </c>
      <c r="N5188" s="32" t="s">
        <v/>
      </c>
      <!--$VAR_NUOVA_CELLA_PREZZI$-->
    </row>
    <row r="5189" spans="1:16" ht="10.5" customHeight="1" thickTop="1" thickBot="1">
      <c r="B5189" s="32" t="s">
        <v/>
      </c>
      <c r="C5189" s="23" t="s">
        <v/>
      </c>
      <c r="D5189" s="32" t="s">
        <v>28190</v>
      </c>
      <c r="E5189" s="32">
        <v/>
      </c>
      <c r="F5189" s="33">
        <v/>
      </c>
      <c r="G5189" s="34">
        <v/>
      </c>
      <c r="H5189" s="35">
        <v/>
      </c>
      <c r="I5189" s="36">
        <f/>
        <v/>
      </c>
      <c r="J5189" s="32">
        <v/>
      </c>
      <c r="K5189" s="32">
        <f/>
        <v/>
      </c>
      <c r="L5189" s="32" t="s">
        <v/>
      </c>
      <c r="M5189" s="32" t="s">
        <v/>
      </c>
      <c r="N5189" s="32" t="s">
        <v/>
      </c>
      <!--$VAR_NUOVA_CELLA_PREZZI$-->
    </row>
    <row r="5190" spans="1:16" ht="36.1666666666667" customHeight="1" thickTop="1" thickBot="1">
      <c r="B5190" s="32" t="s">
        <v>28191</v>
      </c>
      <c r="C5190" s="23" t="s">
        <v>28192</v>
      </c>
      <c r="D5190" s="62" t="s">
        <v>28193</v>
      </c>
      <c r="E5190" s="32">
        <v/>
      </c>
      <c r="F5190" s="33">
        <v/>
      </c>
      <c r="G5190" s="34">
        <v/>
      </c>
      <c r="H5190" s="35">
        <v/>
      </c>
      <c r="I5190" s="36">
        <f/>
        <v/>
      </c>
      <c r="J5190" s="32">
        <v/>
      </c>
      <c r="K5190" s="32">
        <f/>
        <v/>
      </c>
      <c r="L5190" s="32" t="s">
        <v/>
      </c>
      <c r="M5190" s="32" t="s">
        <v/>
      </c>
      <c r="N5190" s="32" t="s">
        <v/>
      </c>
      <!--$VAR_NUOVA_CELLA_PREZZI$-->
    </row>
    <row r="5191" spans="1:16" ht="10.5" customHeight="1" thickTop="1" thickBot="1">
      <c r="B5191" s="32" t="s">
        <v/>
      </c>
      <c r="C5191" s="23" t="s">
        <v/>
      </c>
      <c r="D5191" s="23" t="s">
        <v>28194</v>
      </c>
      <c r="E5191" s="32">
        <v/>
      </c>
      <c r="F5191" s="33">
        <v/>
      </c>
      <c r="G5191" s="34">
        <v/>
      </c>
      <c r="H5191" s="35">
        <v/>
      </c>
      <c r="I5191" s="36">
        <f/>
        <v/>
      </c>
      <c r="J5191" s="32">
        <v/>
      </c>
      <c r="K5191" s="32">
        <f/>
        <v/>
      </c>
      <c r="L5191" s="32" t="s">
        <v/>
      </c>
      <c r="M5191" s="32" t="s">
        <v/>
      </c>
      <c r="N5191" s="32" t="s">
        <v/>
      </c>
      <!--$VAR_NUOVA_CELLA_PREZZI$-->
    </row>
    <row r="5192" spans="1:16" ht="10.5" customHeight="1" thickTop="1" thickBot="1">
      <c r="B5192" s="32" t="s">
        <v/>
      </c>
      <c r="C5192" s="23" t="s">
        <v/>
      </c>
      <c r="D5192" s="23" t="s">
        <v>28195</v>
      </c>
      <c r="E5192" s="32">
        <v>4.00</v>
      </c>
      <c r="F5192" s="33">
        <v/>
      </c>
      <c r="G5192" s="34">
        <v/>
      </c>
      <c r="H5192" s="35">
        <v/>
      </c>
      <c r="I5192" s="36">
        <f>ROUND(PRODUCT(E5192:H5192),2)</f>
        <v>4.00</v>
      </c>
      <c r="J5192" s="32">
        <v/>
      </c>
      <c r="K5192" s="32">
        <f/>
        <v/>
      </c>
      <c r="L5192" s="32" t="s">
        <v/>
      </c>
      <c r="M5192" s="32" t="s">
        <v/>
      </c>
      <c r="N5192" s="32" t="s">
        <v/>
      </c>
      <!--$VAR_NUOVA_CELLA_PREZZI$-->
    </row>
    <row r="5193" spans="1:16" ht="10.5" customHeight="1" thickTop="1" thickBot="1">
      <c r="B5193" s="32" t="s">
        <v/>
      </c>
      <c r="C5193" s="23" t="s">
        <v/>
      </c>
      <c r="D5193" s="23" t="s">
        <v>28202</v>
      </c>
      <c r="E5193" s="32">
        <v>24.00</v>
      </c>
      <c r="F5193" s="33">
        <v/>
      </c>
      <c r="G5193" s="34">
        <v/>
      </c>
      <c r="H5193" s="35">
        <v/>
      </c>
      <c r="I5193" s="36">
        <f>ROUND(PRODUCT(E5193:H5193),2)</f>
        <v>24.00</v>
      </c>
      <c r="J5193" s="32">
        <v/>
      </c>
      <c r="K5193" s="32">
        <f/>
        <v/>
      </c>
      <c r="L5193" s="32" t="s">
        <v/>
      </c>
      <c r="M5193" s="32" t="s">
        <v/>
      </c>
      <c r="N5193" s="32" t="s">
        <v/>
      </c>
      <!--$VAR_NUOVA_CELLA_PREZZI$-->
    </row>
    <row r="5194" spans="1:16" ht="10.5" customHeight="1" thickTop="1" thickBot="1">
      <c r="B5194" s="32" t="s">
        <v/>
      </c>
      <c r="C5194" s="23" t="s">
        <v/>
      </c>
      <c r="D5194" s="32" t="s">
        <v/>
      </c>
      <c r="E5194" s="32">
        <v/>
      </c>
      <c r="F5194" s="33">
        <v/>
      </c>
      <c r="G5194" s="34">
        <v/>
      </c>
      <c r="H5194" s="35">
        <v/>
      </c>
      <c r="I5194" s="36">
        <f/>
        <v/>
      </c>
      <c r="J5194" s="32">
        <v/>
      </c>
      <c r="K5194" s="32">
        <f/>
        <v/>
      </c>
      <c r="L5194" s="32" t="s">
        <v/>
      </c>
      <c r="M5194" s="32" t="s">
        <v/>
      </c>
      <c r="N5194" s="32" t="s">
        <v>28209</v>
      </c>
      <!--$VAR_NUOVA_CELLA_PREZZI$-->
    </row>
    <row r="5195" spans="1:16" ht="10.5" customHeight="1" thickTop="1" thickBot="1">
      <c r="B5195" s="32" t="s">
        <v/>
      </c>
      <c r="C5195" s="23" t="s">
        <v/>
      </c>
      <c r="D5195" s="32" t="s">
        <v>28210</v>
      </c>
      <c r="E5195" s="32">
        <v/>
      </c>
      <c r="F5195" s="33">
        <v/>
      </c>
      <c r="G5195" s="34">
        <v/>
      </c>
      <c r="H5195" s="35">
        <v/>
      </c>
      <c r="I5195" s="36">
        <f>ROUND(SUM(I5191:I5194),2)</f>
        <v>28.00</v>
      </c>
      <c r="J5195" s="32">
        <v>1507.09</v>
      </c>
      <c r="K5195" s="32">
        <f>ROUND(PRODUCT(I5195:J5195),2)</f>
        <v>42198.52</v>
      </c>
      <c r="L5195" s="32" t="s">
        <v/>
      </c>
      <c r="M5195" s="32" t="s">
        <v/>
      </c>
      <c r="N5195" s="32" t="s">
        <v/>
      </c>
      <!--$VAR_NUOVA_CELLA_PREZZI$-->
    </row>
    <row r="5196" spans="1:16" ht="10.5" customHeight="1" thickTop="1" thickBot="1">
      <c r="B5196" s="32" t="s">
        <v/>
      </c>
      <c r="C5196" s="23" t="s">
        <v/>
      </c>
      <c r="D5196" s="32" t="s">
        <v>28216</v>
      </c>
      <c r="E5196" s="32">
        <v/>
      </c>
      <c r="F5196" s="33">
        <v/>
      </c>
      <c r="G5196" s="34">
        <v/>
      </c>
      <c r="H5196" s="35">
        <v/>
      </c>
      <c r="I5196" s="36">
        <f/>
        <v/>
      </c>
      <c r="J5196" s="32">
        <v/>
      </c>
      <c r="K5196" s="32">
        <f/>
        <v/>
      </c>
      <c r="L5196" s="32" t="s">
        <v/>
      </c>
      <c r="M5196" s="32" t="s">
        <v/>
      </c>
      <c r="N5196" s="32" t="s">
        <v/>
      </c>
      <!--$VAR_NUOVA_CELLA_PREZZI$-->
    </row>
    <row r="5197" spans="1:16" ht="40.8333333333333" customHeight="1" thickTop="1" thickBot="1">
      <c r="B5197" s="32" t="s">
        <v>28217</v>
      </c>
      <c r="C5197" s="23" t="s">
        <v>28218</v>
      </c>
      <c r="D5197" s="62" t="s">
        <v>28219</v>
      </c>
      <c r="E5197" s="32">
        <v/>
      </c>
      <c r="F5197" s="33">
        <v/>
      </c>
      <c r="G5197" s="34">
        <v/>
      </c>
      <c r="H5197" s="35">
        <v/>
      </c>
      <c r="I5197" s="36">
        <f/>
        <v/>
      </c>
      <c r="J5197" s="32">
        <v/>
      </c>
      <c r="K5197" s="32">
        <f/>
        <v/>
      </c>
      <c r="L5197" s="32" t="s">
        <v/>
      </c>
      <c r="M5197" s="32" t="s">
        <v/>
      </c>
      <c r="N5197" s="32" t="s">
        <v/>
      </c>
      <!--$VAR_NUOVA_CELLA_PREZZI$-->
    </row>
    <row r="5198" spans="1:16" ht="10.5" customHeight="1" thickTop="1" thickBot="1">
      <c r="B5198" s="32" t="s">
        <v/>
      </c>
      <c r="C5198" s="23" t="s">
        <v/>
      </c>
      <c r="D5198" s="23" t="s">
        <v>28220</v>
      </c>
      <c r="E5198" s="32">
        <v/>
      </c>
      <c r="F5198" s="33">
        <v/>
      </c>
      <c r="G5198" s="34">
        <v/>
      </c>
      <c r="H5198" s="35">
        <v/>
      </c>
      <c r="I5198" s="36">
        <f/>
        <v/>
      </c>
      <c r="J5198" s="32">
        <v/>
      </c>
      <c r="K5198" s="32">
        <f/>
        <v/>
      </c>
      <c r="L5198" s="32" t="s">
        <v/>
      </c>
      <c r="M5198" s="32" t="s">
        <v/>
      </c>
      <c r="N5198" s="32" t="s">
        <v/>
      </c>
      <!--$VAR_NUOVA_CELLA_PREZZI$-->
    </row>
    <row r="5199" spans="1:16" ht="10.5" customHeight="1" thickTop="1" thickBot="1">
      <c r="B5199" s="32" t="s">
        <v/>
      </c>
      <c r="C5199" s="23" t="s">
        <v/>
      </c>
      <c r="D5199" s="23" t="s">
        <v>28221</v>
      </c>
      <c r="E5199" s="32">
        <v>4.00</v>
      </c>
      <c r="F5199" s="33">
        <v/>
      </c>
      <c r="G5199" s="34">
        <v/>
      </c>
      <c r="H5199" s="35">
        <v/>
      </c>
      <c r="I5199" s="36">
        <f>ROUND(PRODUCT(E5199:H5199),2)</f>
        <v>4.00</v>
      </c>
      <c r="J5199" s="32">
        <v/>
      </c>
      <c r="K5199" s="32">
        <f/>
        <v/>
      </c>
      <c r="L5199" s="32" t="s">
        <v/>
      </c>
      <c r="M5199" s="32" t="s">
        <v/>
      </c>
      <c r="N5199" s="32" t="s">
        <v/>
      </c>
      <!--$VAR_NUOVA_CELLA_PREZZI$-->
    </row>
    <row r="5200" spans="1:16" ht="10.5" customHeight="1" thickTop="1" thickBot="1">
      <c r="B5200" s="32" t="s">
        <v/>
      </c>
      <c r="C5200" s="23" t="s">
        <v/>
      </c>
      <c r="D5200" s="23" t="s">
        <v>28228</v>
      </c>
      <c r="E5200" s="32">
        <v>3.00</v>
      </c>
      <c r="F5200" s="33">
        <v/>
      </c>
      <c r="G5200" s="34">
        <v/>
      </c>
      <c r="H5200" s="35">
        <v/>
      </c>
      <c r="I5200" s="36">
        <f>ROUND(PRODUCT(E5200:H5200),2)</f>
        <v>3.00</v>
      </c>
      <c r="J5200" s="32">
        <v/>
      </c>
      <c r="K5200" s="32">
        <f/>
        <v/>
      </c>
      <c r="L5200" s="32" t="s">
        <v/>
      </c>
      <c r="M5200" s="32" t="s">
        <v/>
      </c>
      <c r="N5200" s="32" t="s">
        <v/>
      </c>
      <!--$VAR_NUOVA_CELLA_PREZZI$-->
    </row>
    <row r="5201" spans="1:16" ht="10.5" customHeight="1" thickTop="1" thickBot="1">
      <c r="B5201" s="32" t="s">
        <v/>
      </c>
      <c r="C5201" s="23" t="s">
        <v/>
      </c>
      <c r="D5201" s="32" t="s">
        <v/>
      </c>
      <c r="E5201" s="32">
        <v/>
      </c>
      <c r="F5201" s="33">
        <v/>
      </c>
      <c r="G5201" s="34">
        <v/>
      </c>
      <c r="H5201" s="35">
        <v/>
      </c>
      <c r="I5201" s="36">
        <f/>
        <v/>
      </c>
      <c r="J5201" s="32">
        <v/>
      </c>
      <c r="K5201" s="32">
        <f/>
        <v/>
      </c>
      <c r="L5201" s="32" t="s">
        <v/>
      </c>
      <c r="M5201" s="32" t="s">
        <v/>
      </c>
      <c r="N5201" s="32" t="s">
        <v>28235</v>
      </c>
      <!--$VAR_NUOVA_CELLA_PREZZI$-->
    </row>
    <row r="5202" spans="1:16" ht="10.5" customHeight="1" thickTop="1" thickBot="1">
      <c r="B5202" s="32" t="s">
        <v/>
      </c>
      <c r="C5202" s="23" t="s">
        <v/>
      </c>
      <c r="D5202" s="32" t="s">
        <v>28236</v>
      </c>
      <c r="E5202" s="32">
        <v/>
      </c>
      <c r="F5202" s="33">
        <v/>
      </c>
      <c r="G5202" s="34">
        <v/>
      </c>
      <c r="H5202" s="35">
        <v/>
      </c>
      <c r="I5202" s="36">
        <f>ROUND(SUM(I5198:I5201),2)</f>
        <v>7.00</v>
      </c>
      <c r="J5202" s="32">
        <v>228.26</v>
      </c>
      <c r="K5202" s="32">
        <f>ROUND(PRODUCT(I5202:J5202),2)</f>
        <v>1597.82</v>
      </c>
      <c r="L5202" s="32" t="s">
        <v/>
      </c>
      <c r="M5202" s="32" t="s">
        <v/>
      </c>
      <c r="N5202" s="32" t="s">
        <v/>
      </c>
      <!--$VAR_NUOVA_CELLA_PREZZI$-->
    </row>
    <row r="5203" spans="1:16" ht="10.5" customHeight="1" thickTop="1" thickBot="1">
      <c r="B5203" s="32" t="s">
        <v/>
      </c>
      <c r="C5203" s="23" t="s">
        <v/>
      </c>
      <c r="D5203" s="32" t="s">
        <v>28242</v>
      </c>
      <c r="E5203" s="32">
        <v/>
      </c>
      <c r="F5203" s="33">
        <v/>
      </c>
      <c r="G5203" s="34">
        <v/>
      </c>
      <c r="H5203" s="35">
        <v/>
      </c>
      <c r="I5203" s="36">
        <f/>
        <v/>
      </c>
      <c r="J5203" s="32">
        <v/>
      </c>
      <c r="K5203" s="32">
        <f/>
        <v/>
      </c>
      <c r="L5203" s="32" t="s">
        <v/>
      </c>
      <c r="M5203" s="32" t="s">
        <v/>
      </c>
      <c r="N5203" s="32" t="s">
        <v/>
      </c>
      <!--$VAR_NUOVA_CELLA_PREZZI$-->
    </row>
    <row r="5204" spans="1:16" ht="37.3333333333333" customHeight="1" thickTop="1" thickBot="1">
      <c r="B5204" s="32" t="s">
        <v>28243</v>
      </c>
      <c r="C5204" s="23" t="s">
        <v>28244</v>
      </c>
      <c r="D5204" s="62" t="s">
        <v>28245</v>
      </c>
      <c r="E5204" s="32">
        <v/>
      </c>
      <c r="F5204" s="33">
        <v/>
      </c>
      <c r="G5204" s="34">
        <v/>
      </c>
      <c r="H5204" s="35">
        <v/>
      </c>
      <c r="I5204" s="36">
        <f/>
        <v/>
      </c>
      <c r="J5204" s="32">
        <v/>
      </c>
      <c r="K5204" s="32">
        <f/>
        <v/>
      </c>
      <c r="L5204" s="32" t="s">
        <v/>
      </c>
      <c r="M5204" s="32" t="s">
        <v/>
      </c>
      <c r="N5204" s="32" t="s">
        <v/>
      </c>
      <!--$VAR_NUOVA_CELLA_PREZZI$-->
    </row>
    <row r="5205" spans="1:16" ht="10.5" customHeight="1" thickTop="1" thickBot="1">
      <c r="B5205" s="32" t="s">
        <v/>
      </c>
      <c r="C5205" s="23" t="s">
        <v/>
      </c>
      <c r="D5205" s="23" t="s">
        <v>28246</v>
      </c>
      <c r="E5205" s="32">
        <v/>
      </c>
      <c r="F5205" s="33">
        <v/>
      </c>
      <c r="G5205" s="34">
        <v/>
      </c>
      <c r="H5205" s="35">
        <v/>
      </c>
      <c r="I5205" s="36">
        <f/>
        <v/>
      </c>
      <c r="J5205" s="32">
        <v/>
      </c>
      <c r="K5205" s="32">
        <f/>
        <v/>
      </c>
      <c r="L5205" s="32" t="s">
        <v/>
      </c>
      <c r="M5205" s="32" t="s">
        <v/>
      </c>
      <c r="N5205" s="32" t="s">
        <v/>
      </c>
      <!--$VAR_NUOVA_CELLA_PREZZI$-->
    </row>
    <row r="5206" spans="1:16" ht="10.5" customHeight="1" thickTop="1" thickBot="1">
      <c r="B5206" s="32" t="s">
        <v/>
      </c>
      <c r="C5206" s="23" t="s">
        <v/>
      </c>
      <c r="D5206" s="23" t="s">
        <v>28247</v>
      </c>
      <c r="E5206" s="32">
        <v>8.00</v>
      </c>
      <c r="F5206" s="33">
        <v/>
      </c>
      <c r="G5206" s="34">
        <v/>
      </c>
      <c r="H5206" s="35">
        <v/>
      </c>
      <c r="I5206" s="36">
        <f>ROUND(PRODUCT(E5206:H5206),2)</f>
        <v>8.00</v>
      </c>
      <c r="J5206" s="32">
        <v/>
      </c>
      <c r="K5206" s="32">
        <f/>
        <v/>
      </c>
      <c r="L5206" s="32" t="s">
        <v/>
      </c>
      <c r="M5206" s="32" t="s">
        <v/>
      </c>
      <c r="N5206" s="32" t="s">
        <v/>
      </c>
      <!--$VAR_NUOVA_CELLA_PREZZI$-->
    </row>
    <row r="5207" spans="1:16" ht="10.5" customHeight="1" thickTop="1" thickBot="1">
      <c r="B5207" s="32" t="s">
        <v/>
      </c>
      <c r="C5207" s="23" t="s">
        <v/>
      </c>
      <c r="D5207" s="32" t="s">
        <v/>
      </c>
      <c r="E5207" s="32">
        <v/>
      </c>
      <c r="F5207" s="33">
        <v/>
      </c>
      <c r="G5207" s="34">
        <v/>
      </c>
      <c r="H5207" s="35">
        <v/>
      </c>
      <c r="I5207" s="36">
        <f/>
        <v/>
      </c>
      <c r="J5207" s="32">
        <v/>
      </c>
      <c r="K5207" s="32">
        <f/>
        <v/>
      </c>
      <c r="L5207" s="32" t="s">
        <v/>
      </c>
      <c r="M5207" s="32" t="s">
        <v/>
      </c>
      <c r="N5207" s="32" t="s">
        <v>28254</v>
      </c>
      <!--$VAR_NUOVA_CELLA_PREZZI$-->
    </row>
    <row r="5208" spans="1:16" ht="10.5" customHeight="1" thickTop="1" thickBot="1">
      <c r="B5208" s="32" t="s">
        <v/>
      </c>
      <c r="C5208" s="23" t="s">
        <v/>
      </c>
      <c r="D5208" s="32" t="s">
        <v>28255</v>
      </c>
      <c r="E5208" s="32">
        <v/>
      </c>
      <c r="F5208" s="33">
        <v/>
      </c>
      <c r="G5208" s="34">
        <v/>
      </c>
      <c r="H5208" s="35">
        <v/>
      </c>
      <c r="I5208" s="36">
        <f>ROUND(SUM(I5205:I5207),2)</f>
        <v>8.00</v>
      </c>
      <c r="J5208" s="32">
        <v>304.19</v>
      </c>
      <c r="K5208" s="32">
        <f>ROUND(PRODUCT(I5208:J5208),2)</f>
        <v>2433.52</v>
      </c>
      <c r="L5208" s="32" t="s">
        <v/>
      </c>
      <c r="M5208" s="32" t="s">
        <v/>
      </c>
      <c r="N5208" s="32" t="s">
        <v/>
      </c>
      <!--$VAR_NUOVA_CELLA_PREZZI$-->
    </row>
    <row r="5209" spans="1:16" ht="10.5" customHeight="1" thickTop="1" thickBot="1">
      <c r="B5209" s="32" t="s">
        <v/>
      </c>
      <c r="C5209" s="23" t="s">
        <v/>
      </c>
      <c r="D5209" s="32" t="s">
        <v>28261</v>
      </c>
      <c r="E5209" s="32">
        <v/>
      </c>
      <c r="F5209" s="33">
        <v/>
      </c>
      <c r="G5209" s="34">
        <v/>
      </c>
      <c r="H5209" s="35">
        <v/>
      </c>
      <c r="I5209" s="36">
        <f/>
        <v/>
      </c>
      <c r="J5209" s="32">
        <v/>
      </c>
      <c r="K5209" s="32">
        <f/>
        <v/>
      </c>
      <c r="L5209" s="32" t="s">
        <v/>
      </c>
      <c r="M5209" s="32" t="s">
        <v/>
      </c>
      <c r="N5209" s="32" t="s">
        <v/>
      </c>
      <!--$VAR_NUOVA_CELLA_PREZZI$-->
    </row>
    <row r="5210" spans="1:16" ht="40" customHeight="1" thickTop="1" thickBot="1">
      <c r="B5210" s="32" t="s">
        <v>28262</v>
      </c>
      <c r="C5210" s="23" t="s">
        <v>28263</v>
      </c>
      <c r="D5210" s="62" t="s">
        <v>28264</v>
      </c>
      <c r="E5210" s="32">
        <v/>
      </c>
      <c r="F5210" s="33">
        <v/>
      </c>
      <c r="G5210" s="34">
        <v/>
      </c>
      <c r="H5210" s="35">
        <v/>
      </c>
      <c r="I5210" s="36">
        <f/>
        <v/>
      </c>
      <c r="J5210" s="32">
        <v/>
      </c>
      <c r="K5210" s="32">
        <f/>
        <v/>
      </c>
      <c r="L5210" s="32" t="s">
        <v/>
      </c>
      <c r="M5210" s="32" t="s">
        <v/>
      </c>
      <c r="N5210" s="32" t="s">
        <v/>
      </c>
      <!--$VAR_NUOVA_CELLA_PREZZI$-->
    </row>
    <row r="5211" spans="1:16" ht="10.5" customHeight="1" thickTop="1" thickBot="1">
      <c r="B5211" s="32" t="s">
        <v/>
      </c>
      <c r="C5211" s="23" t="s">
        <v/>
      </c>
      <c r="D5211" s="23" t="s">
        <v>28265</v>
      </c>
      <c r="E5211" s="32">
        <v/>
      </c>
      <c r="F5211" s="33">
        <v/>
      </c>
      <c r="G5211" s="34">
        <v/>
      </c>
      <c r="H5211" s="35">
        <v/>
      </c>
      <c r="I5211" s="36">
        <f/>
        <v/>
      </c>
      <c r="J5211" s="32">
        <v/>
      </c>
      <c r="K5211" s="32">
        <f/>
        <v/>
      </c>
      <c r="L5211" s="32" t="s">
        <v/>
      </c>
      <c r="M5211" s="32" t="s">
        <v/>
      </c>
      <c r="N5211" s="32" t="s">
        <v/>
      </c>
      <!--$VAR_NUOVA_CELLA_PREZZI$-->
    </row>
    <row r="5212" spans="1:16" ht="10.5" customHeight="1" thickTop="1" thickBot="1">
      <c r="B5212" s="32" t="s">
        <v/>
      </c>
      <c r="C5212" s="23" t="s">
        <v/>
      </c>
      <c r="D5212" s="23" t="s">
        <v>28266</v>
      </c>
      <c r="E5212" s="32">
        <v>17.00</v>
      </c>
      <c r="F5212" s="33">
        <v/>
      </c>
      <c r="G5212" s="34">
        <v/>
      </c>
      <c r="H5212" s="35">
        <v/>
      </c>
      <c r="I5212" s="36">
        <f>ROUND(PRODUCT(E5212:H5212),2)</f>
        <v>17.00</v>
      </c>
      <c r="J5212" s="32">
        <v/>
      </c>
      <c r="K5212" s="32">
        <f/>
        <v/>
      </c>
      <c r="L5212" s="32" t="s">
        <v/>
      </c>
      <c r="M5212" s="32" t="s">
        <v/>
      </c>
      <c r="N5212" s="32" t="s">
        <v/>
      </c>
      <!--$VAR_NUOVA_CELLA_PREZZI$-->
    </row>
    <row r="5213" spans="1:16" ht="10.5" customHeight="1" thickTop="1" thickBot="1">
      <c r="B5213" s="32" t="s">
        <v/>
      </c>
      <c r="C5213" s="23" t="s">
        <v/>
      </c>
      <c r="D5213" s="23" t="s">
        <v>28273</v>
      </c>
      <c r="E5213" s="32">
        <v>14.00</v>
      </c>
      <c r="F5213" s="33">
        <v/>
      </c>
      <c r="G5213" s="34">
        <v/>
      </c>
      <c r="H5213" s="35">
        <v/>
      </c>
      <c r="I5213" s="36">
        <f>ROUND(PRODUCT(E5213:H5213),2)</f>
        <v>14.00</v>
      </c>
      <c r="J5213" s="32">
        <v/>
      </c>
      <c r="K5213" s="32">
        <f/>
        <v/>
      </c>
      <c r="L5213" s="32" t="s">
        <v/>
      </c>
      <c r="M5213" s="32" t="s">
        <v/>
      </c>
      <c r="N5213" s="32" t="s">
        <v/>
      </c>
      <!--$VAR_NUOVA_CELLA_PREZZI$-->
    </row>
    <row r="5214" spans="1:16" ht="10.5" customHeight="1" thickTop="1" thickBot="1">
      <c r="B5214" s="32" t="s">
        <v/>
      </c>
      <c r="C5214" s="23" t="s">
        <v/>
      </c>
      <c r="D5214" s="32" t="s">
        <v/>
      </c>
      <c r="E5214" s="32">
        <v/>
      </c>
      <c r="F5214" s="33">
        <v/>
      </c>
      <c r="G5214" s="34">
        <v/>
      </c>
      <c r="H5214" s="35">
        <v/>
      </c>
      <c r="I5214" s="36">
        <f/>
        <v/>
      </c>
      <c r="J5214" s="32">
        <v/>
      </c>
      <c r="K5214" s="32">
        <f/>
        <v/>
      </c>
      <c r="L5214" s="32" t="s">
        <v/>
      </c>
      <c r="M5214" s="32" t="s">
        <v/>
      </c>
      <c r="N5214" s="32" t="s">
        <v>28280</v>
      </c>
      <!--$VAR_NUOVA_CELLA_PREZZI$-->
    </row>
    <row r="5215" spans="1:16" ht="10.5" customHeight="1" thickTop="1" thickBot="1">
      <c r="B5215" s="32" t="s">
        <v/>
      </c>
      <c r="C5215" s="23" t="s">
        <v/>
      </c>
      <c r="D5215" s="32" t="s">
        <v>28281</v>
      </c>
      <c r="E5215" s="32">
        <v/>
      </c>
      <c r="F5215" s="33">
        <v/>
      </c>
      <c r="G5215" s="34">
        <v/>
      </c>
      <c r="H5215" s="35">
        <v/>
      </c>
      <c r="I5215" s="36">
        <f>ROUND(SUM(I5211:I5214),2)</f>
        <v>31.00</v>
      </c>
      <c r="J5215" s="32">
        <v>1018.64</v>
      </c>
      <c r="K5215" s="32">
        <f>ROUND(PRODUCT(I5215:J5215),2)</f>
        <v>31577.84</v>
      </c>
      <c r="L5215" s="32" t="s">
        <v/>
      </c>
      <c r="M5215" s="32" t="s">
        <v/>
      </c>
      <c r="N5215" s="32" t="s">
        <v/>
      </c>
      <!--$VAR_NUOVA_CELLA_PREZZI$-->
    </row>
    <row r="5216" spans="1:16" ht="10.5" customHeight="1" thickTop="1" thickBot="1">
      <c r="B5216" s="32" t="s">
        <v/>
      </c>
      <c r="C5216" s="23" t="s">
        <v/>
      </c>
      <c r="D5216" s="32" t="s">
        <v>28287</v>
      </c>
      <c r="E5216" s="32">
        <v/>
      </c>
      <c r="F5216" s="33">
        <v/>
      </c>
      <c r="G5216" s="34">
        <v/>
      </c>
      <c r="H5216" s="35">
        <v/>
      </c>
      <c r="I5216" s="36">
        <f/>
        <v/>
      </c>
      <c r="J5216" s="32">
        <v/>
      </c>
      <c r="K5216" s="32">
        <f/>
        <v/>
      </c>
      <c r="L5216" s="32" t="s">
        <v/>
      </c>
      <c r="M5216" s="32" t="s">
        <v/>
      </c>
      <c r="N5216" s="32" t="s">
        <v/>
      </c>
      <!--$VAR_NUOVA_CELLA_PREZZI$-->
    </row>
    <row r="5217" spans="1:16" ht="38.1666666666667" customHeight="1" thickTop="1" thickBot="1">
      <c r="B5217" s="32" t="s">
        <v>28288</v>
      </c>
      <c r="C5217" s="23" t="s">
        <v>28289</v>
      </c>
      <c r="D5217" s="62" t="s">
        <v>28290</v>
      </c>
      <c r="E5217" s="32">
        <v/>
      </c>
      <c r="F5217" s="33">
        <v/>
      </c>
      <c r="G5217" s="34">
        <v/>
      </c>
      <c r="H5217" s="35">
        <v/>
      </c>
      <c r="I5217" s="36">
        <f/>
        <v/>
      </c>
      <c r="J5217" s="32">
        <v/>
      </c>
      <c r="K5217" s="32">
        <f/>
        <v/>
      </c>
      <c r="L5217" s="32" t="s">
        <v/>
      </c>
      <c r="M5217" s="32" t="s">
        <v/>
      </c>
      <c r="N5217" s="32" t="s">
        <v/>
      </c>
      <!--$VAR_NUOVA_CELLA_PREZZI$-->
    </row>
    <row r="5218" spans="1:16" ht="10.5" customHeight="1" thickTop="1" thickBot="1">
      <c r="B5218" s="32" t="s">
        <v/>
      </c>
      <c r="C5218" s="23" t="s">
        <v/>
      </c>
      <c r="D5218" s="23" t="s">
        <v>28291</v>
      </c>
      <c r="E5218" s="32">
        <v/>
      </c>
      <c r="F5218" s="33">
        <v/>
      </c>
      <c r="G5218" s="34">
        <v/>
      </c>
      <c r="H5218" s="35">
        <v/>
      </c>
      <c r="I5218" s="36">
        <f/>
        <v/>
      </c>
      <c r="J5218" s="32">
        <v/>
      </c>
      <c r="K5218" s="32">
        <f/>
        <v/>
      </c>
      <c r="L5218" s="32" t="s">
        <v/>
      </c>
      <c r="M5218" s="32" t="s">
        <v/>
      </c>
      <c r="N5218" s="32" t="s">
        <v/>
      </c>
      <!--$VAR_NUOVA_CELLA_PREZZI$-->
    </row>
    <row r="5219" spans="1:16" ht="10.5" customHeight="1" thickTop="1" thickBot="1">
      <c r="B5219" s="32" t="s">
        <v/>
      </c>
      <c r="C5219" s="23" t="s">
        <v/>
      </c>
      <c r="D5219" s="23" t="s">
        <v>28292</v>
      </c>
      <c r="E5219" s="32">
        <v>30.00</v>
      </c>
      <c r="F5219" s="33">
        <v/>
      </c>
      <c r="G5219" s="34">
        <v/>
      </c>
      <c r="H5219" s="35">
        <v/>
      </c>
      <c r="I5219" s="36">
        <f>ROUND(PRODUCT(E5219:H5219),2)</f>
        <v>30.00</v>
      </c>
      <c r="J5219" s="32">
        <v/>
      </c>
      <c r="K5219" s="32">
        <f/>
        <v/>
      </c>
      <c r="L5219" s="32" t="s">
        <v/>
      </c>
      <c r="M5219" s="32" t="s">
        <v/>
      </c>
      <c r="N5219" s="32" t="s">
        <v/>
      </c>
      <!--$VAR_NUOVA_CELLA_PREZZI$-->
    </row>
    <row r="5220" spans="1:16" ht="10.5" customHeight="1" thickTop="1" thickBot="1">
      <c r="B5220" s="32" t="s">
        <v/>
      </c>
      <c r="C5220" s="23" t="s">
        <v/>
      </c>
      <c r="D5220" s="32" t="s">
        <v/>
      </c>
      <c r="E5220" s="32">
        <v/>
      </c>
      <c r="F5220" s="33">
        <v/>
      </c>
      <c r="G5220" s="34">
        <v/>
      </c>
      <c r="H5220" s="35">
        <v/>
      </c>
      <c r="I5220" s="36">
        <f/>
        <v/>
      </c>
      <c r="J5220" s="32">
        <v/>
      </c>
      <c r="K5220" s="32">
        <f/>
        <v/>
      </c>
      <c r="L5220" s="32" t="s">
        <v/>
      </c>
      <c r="M5220" s="32" t="s">
        <v/>
      </c>
      <c r="N5220" s="32" t="s">
        <v>28299</v>
      </c>
      <!--$VAR_NUOVA_CELLA_PREZZI$-->
    </row>
    <row r="5221" spans="1:16" ht="10.5" customHeight="1" thickTop="1" thickBot="1">
      <c r="B5221" s="32" t="s">
        <v/>
      </c>
      <c r="C5221" s="23" t="s">
        <v/>
      </c>
      <c r="D5221" s="32" t="s">
        <v>28300</v>
      </c>
      <c r="E5221" s="32">
        <v/>
      </c>
      <c r="F5221" s="33">
        <v/>
      </c>
      <c r="G5221" s="34">
        <v/>
      </c>
      <c r="H5221" s="35">
        <v/>
      </c>
      <c r="I5221" s="36">
        <f>ROUND(SUM(I5218:I5220),2)</f>
        <v>30.00</v>
      </c>
      <c r="J5221" s="32">
        <v>523.85</v>
      </c>
      <c r="K5221" s="32">
        <f>ROUND(PRODUCT(I5221:J5221),2)</f>
        <v>15715.50</v>
      </c>
      <c r="L5221" s="32" t="s">
        <v/>
      </c>
      <c r="M5221" s="32" t="s">
        <v/>
      </c>
      <c r="N5221" s="32" t="s">
        <v/>
      </c>
      <!--$VAR_NUOVA_CELLA_PREZZI$-->
    </row>
    <row r="5222" spans="1:16" ht="10.5" customHeight="1" thickTop="1" thickBot="1">
      <c r="B5222" s="32" t="s">
        <v/>
      </c>
      <c r="C5222" s="23" t="s">
        <v/>
      </c>
      <c r="D5222" s="32" t="s">
        <v>28306</v>
      </c>
      <c r="E5222" s="32">
        <v/>
      </c>
      <c r="F5222" s="33">
        <v/>
      </c>
      <c r="G5222" s="34">
        <v/>
      </c>
      <c r="H5222" s="35">
        <v/>
      </c>
      <c r="I5222" s="36">
        <f/>
        <v/>
      </c>
      <c r="J5222" s="32">
        <v/>
      </c>
      <c r="K5222" s="32">
        <f/>
        <v/>
      </c>
      <c r="L5222" s="32" t="s">
        <v/>
      </c>
      <c r="M5222" s="32" t="s">
        <v/>
      </c>
      <c r="N5222" s="32" t="s">
        <v/>
      </c>
      <!--$VAR_NUOVA_CELLA_PREZZI$-->
    </row>
    <row r="5223" spans="1:16" ht="32.1666666666667" customHeight="1" thickTop="1" thickBot="1">
      <c r="B5223" s="32" t="s">
        <v>28307</v>
      </c>
      <c r="C5223" s="23" t="s">
        <v>28308</v>
      </c>
      <c r="D5223" s="62" t="s">
        <v>28309</v>
      </c>
      <c r="E5223" s="32">
        <v/>
      </c>
      <c r="F5223" s="33">
        <v/>
      </c>
      <c r="G5223" s="34">
        <v/>
      </c>
      <c r="H5223" s="35">
        <v/>
      </c>
      <c r="I5223" s="36">
        <f/>
        <v/>
      </c>
      <c r="J5223" s="32">
        <v/>
      </c>
      <c r="K5223" s="32">
        <f/>
        <v/>
      </c>
      <c r="L5223" s="32" t="s">
        <v/>
      </c>
      <c r="M5223" s="32" t="s">
        <v/>
      </c>
      <c r="N5223" s="32" t="s">
        <v/>
      </c>
      <!--$VAR_NUOVA_CELLA_PREZZI$-->
    </row>
    <row r="5224" spans="1:16" ht="10.5" customHeight="1" thickTop="1" thickBot="1">
      <c r="B5224" s="32" t="s">
        <v/>
      </c>
      <c r="C5224" s="23" t="s">
        <v/>
      </c>
      <c r="D5224" s="23" t="s">
        <v>28310</v>
      </c>
      <c r="E5224" s="32">
        <v/>
      </c>
      <c r="F5224" s="33">
        <v/>
      </c>
      <c r="G5224" s="34">
        <v/>
      </c>
      <c r="H5224" s="35">
        <v/>
      </c>
      <c r="I5224" s="36">
        <f/>
        <v/>
      </c>
      <c r="J5224" s="32">
        <v/>
      </c>
      <c r="K5224" s="32">
        <f/>
        <v/>
      </c>
      <c r="L5224" s="32" t="s">
        <v/>
      </c>
      <c r="M5224" s="32" t="s">
        <v/>
      </c>
      <c r="N5224" s="32" t="s">
        <v/>
      </c>
      <!--$VAR_NUOVA_CELLA_PREZZI$-->
    </row>
    <row r="5225" spans="1:16" ht="10.5" customHeight="1" thickTop="1" thickBot="1">
      <c r="B5225" s="32" t="s">
        <v/>
      </c>
      <c r="C5225" s="23" t="s">
        <v/>
      </c>
      <c r="D5225" s="23" t="s">
        <v>28311</v>
      </c>
      <c r="E5225" s="32">
        <v>5.00</v>
      </c>
      <c r="F5225" s="33">
        <v/>
      </c>
      <c r="G5225" s="34">
        <v/>
      </c>
      <c r="H5225" s="35">
        <v/>
      </c>
      <c r="I5225" s="36">
        <f>ROUND(PRODUCT(E5225:H5225),2)</f>
        <v>5.00</v>
      </c>
      <c r="J5225" s="32">
        <v/>
      </c>
      <c r="K5225" s="32">
        <f/>
        <v/>
      </c>
      <c r="L5225" s="32" t="s">
        <v/>
      </c>
      <c r="M5225" s="32" t="s">
        <v/>
      </c>
      <c r="N5225" s="32" t="s">
        <v/>
      </c>
      <!--$VAR_NUOVA_CELLA_PREZZI$-->
    </row>
    <row r="5226" spans="1:16" ht="10.5" customHeight="1" thickTop="1" thickBot="1">
      <c r="B5226" s="32" t="s">
        <v/>
      </c>
      <c r="C5226" s="23" t="s">
        <v/>
      </c>
      <c r="D5226" s="32" t="s">
        <v/>
      </c>
      <c r="E5226" s="32">
        <v/>
      </c>
      <c r="F5226" s="33">
        <v/>
      </c>
      <c r="G5226" s="34">
        <v/>
      </c>
      <c r="H5226" s="35">
        <v/>
      </c>
      <c r="I5226" s="36">
        <f/>
        <v/>
      </c>
      <c r="J5226" s="32">
        <v/>
      </c>
      <c r="K5226" s="32">
        <f/>
        <v/>
      </c>
      <c r="L5226" s="32" t="s">
        <v/>
      </c>
      <c r="M5226" s="32" t="s">
        <v/>
      </c>
      <c r="N5226" s="32" t="s">
        <v>28318</v>
      </c>
      <!--$VAR_NUOVA_CELLA_PREZZI$-->
    </row>
    <row r="5227" spans="1:16" ht="10.5" customHeight="1" thickTop="1" thickBot="1">
      <c r="B5227" s="32" t="s">
        <v/>
      </c>
      <c r="C5227" s="23" t="s">
        <v/>
      </c>
      <c r="D5227" s="32" t="s">
        <v>28319</v>
      </c>
      <c r="E5227" s="32">
        <v/>
      </c>
      <c r="F5227" s="33">
        <v/>
      </c>
      <c r="G5227" s="34">
        <v/>
      </c>
      <c r="H5227" s="35">
        <v/>
      </c>
      <c r="I5227" s="36">
        <f>ROUND(SUM(I5224:I5226),2)</f>
        <v>5.00</v>
      </c>
      <c r="J5227" s="32">
        <v>41.46</v>
      </c>
      <c r="K5227" s="32">
        <f>ROUND(PRODUCT(I5227:J5227),2)</f>
        <v>207.30</v>
      </c>
      <c r="L5227" s="32" t="s">
        <v/>
      </c>
      <c r="M5227" s="32" t="s">
        <v/>
      </c>
      <c r="N5227" s="32" t="s">
        <v/>
      </c>
      <!--$VAR_NUOVA_CELLA_PREZZI$-->
    </row>
    <row r="5228" spans="1:16" ht="10.5" customHeight="1" thickTop="1" thickBot="1">
      <c r="B5228" s="32" t="s">
        <v/>
      </c>
      <c r="C5228" s="23" t="s">
        <v/>
      </c>
      <c r="D5228" s="32" t="s">
        <v>28325</v>
      </c>
      <c r="E5228" s="32">
        <v/>
      </c>
      <c r="F5228" s="33">
        <v/>
      </c>
      <c r="G5228" s="34">
        <v/>
      </c>
      <c r="H5228" s="35">
        <v/>
      </c>
      <c r="I5228" s="36">
        <f/>
        <v/>
      </c>
      <c r="J5228" s="32">
        <v/>
      </c>
      <c r="K5228" s="32">
        <f/>
        <v/>
      </c>
      <c r="L5228" s="32" t="s">
        <v/>
      </c>
      <c r="M5228" s="32" t="s">
        <v/>
      </c>
      <c r="N5228" s="32" t="s">
        <v/>
      </c>
      <!--$VAR_NUOVA_CELLA_PREZZI$-->
    </row>
    <row r="5229" spans="1:16" ht="108.833333333333" customHeight="1" thickTop="1" thickBot="1">
      <c r="B5229" s="32" t="s">
        <v>28326</v>
      </c>
      <c r="C5229" s="23" t="s">
        <v>28327</v>
      </c>
      <c r="D5229" s="62" t="s">
        <v>28328</v>
      </c>
      <c r="E5229" s="32">
        <v/>
      </c>
      <c r="F5229" s="33">
        <v/>
      </c>
      <c r="G5229" s="34">
        <v/>
      </c>
      <c r="H5229" s="35">
        <v/>
      </c>
      <c r="I5229" s="36">
        <f/>
        <v/>
      </c>
      <c r="J5229" s="32">
        <v/>
      </c>
      <c r="K5229" s="32">
        <f/>
        <v/>
      </c>
      <c r="L5229" s="32" t="s">
        <v/>
      </c>
      <c r="M5229" s="32" t="s">
        <v/>
      </c>
      <c r="N5229" s="32" t="s">
        <v/>
      </c>
      <!--$VAR_NUOVA_CELLA_PREZZI$-->
    </row>
    <row r="5230" spans="1:16" ht="10.5" customHeight="1" thickTop="1" thickBot="1">
      <c r="B5230" s="32" t="s">
        <v/>
      </c>
      <c r="C5230" s="23" t="s">
        <v/>
      </c>
      <c r="D5230" s="23" t="s">
        <v>28329</v>
      </c>
      <c r="E5230" s="32">
        <v/>
      </c>
      <c r="F5230" s="33">
        <v/>
      </c>
      <c r="G5230" s="34">
        <v/>
      </c>
      <c r="H5230" s="35">
        <v/>
      </c>
      <c r="I5230" s="36">
        <f/>
        <v/>
      </c>
      <c r="J5230" s="32">
        <v/>
      </c>
      <c r="K5230" s="32">
        <f/>
        <v/>
      </c>
      <c r="L5230" s="32" t="s">
        <v/>
      </c>
      <c r="M5230" s="32" t="s">
        <v/>
      </c>
      <c r="N5230" s="32" t="s">
        <v/>
      </c>
      <!--$VAR_NUOVA_CELLA_PREZZI$-->
    </row>
    <row r="5231" spans="1:16" ht="10.5" customHeight="1" thickTop="1" thickBot="1">
      <c r="B5231" s="32" t="s">
        <v/>
      </c>
      <c r="C5231" s="23" t="s">
        <v/>
      </c>
      <c r="D5231" s="23" t="s">
        <v>28330</v>
      </c>
      <c r="E5231" s="32">
        <v>30.00</v>
      </c>
      <c r="F5231" s="33">
        <v/>
      </c>
      <c r="G5231" s="34">
        <v/>
      </c>
      <c r="H5231" s="35">
        <v/>
      </c>
      <c r="I5231" s="36">
        <f>ROUND(PRODUCT(E5231:H5231),2)</f>
        <v>30.00</v>
      </c>
      <c r="J5231" s="32">
        <v/>
      </c>
      <c r="K5231" s="32">
        <f/>
        <v/>
      </c>
      <c r="L5231" s="32" t="s">
        <v/>
      </c>
      <c r="M5231" s="32" t="s">
        <v/>
      </c>
      <c r="N5231" s="32" t="s">
        <v/>
      </c>
      <!--$VAR_NUOVA_CELLA_PREZZI$-->
    </row>
    <row r="5232" spans="1:16" ht="10.5" customHeight="1" thickTop="1" thickBot="1">
      <c r="B5232" s="32" t="s">
        <v/>
      </c>
      <c r="C5232" s="23" t="s">
        <v/>
      </c>
      <c r="D5232" s="32" t="s">
        <v/>
      </c>
      <c r="E5232" s="32">
        <v/>
      </c>
      <c r="F5232" s="33">
        <v/>
      </c>
      <c r="G5232" s="34">
        <v/>
      </c>
      <c r="H5232" s="35">
        <v/>
      </c>
      <c r="I5232" s="36">
        <f/>
        <v/>
      </c>
      <c r="J5232" s="32">
        <v/>
      </c>
      <c r="K5232" s="32">
        <f/>
        <v/>
      </c>
      <c r="L5232" s="32" t="s">
        <v/>
      </c>
      <c r="M5232" s="32" t="s">
        <v/>
      </c>
      <c r="N5232" s="32" t="s">
        <v>28337</v>
      </c>
      <!--$VAR_NUOVA_CELLA_PREZZI$-->
    </row>
    <row r="5233" spans="1:16" ht="10.5" customHeight="1" thickTop="1" thickBot="1">
      <c r="B5233" s="32" t="s">
        <v/>
      </c>
      <c r="C5233" s="23" t="s">
        <v/>
      </c>
      <c r="D5233" s="32" t="s">
        <v>28338</v>
      </c>
      <c r="E5233" s="32">
        <v/>
      </c>
      <c r="F5233" s="33">
        <v/>
      </c>
      <c r="G5233" s="34">
        <v/>
      </c>
      <c r="H5233" s="35">
        <v/>
      </c>
      <c r="I5233" s="36">
        <f>ROUND(SUM(I5230:I5232),2)</f>
        <v>30.00</v>
      </c>
      <c r="J5233" s="32">
        <v>148.96</v>
      </c>
      <c r="K5233" s="32">
        <f>ROUND(PRODUCT(I5233:J5233),2)</f>
        <v>4468.80</v>
      </c>
      <c r="L5233" s="32" t="s">
        <v/>
      </c>
      <c r="M5233" s="32" t="s">
        <v/>
      </c>
      <c r="N5233" s="32" t="s">
        <v/>
      </c>
      <!--$VAR_NUOVA_CELLA_PREZZI$-->
    </row>
    <row r="5234" spans="1:16" ht="10.5" customHeight="1" thickTop="1" thickBot="1">
      <c r="B5234" s="32" t="s">
        <v/>
      </c>
      <c r="C5234" s="23" t="s">
        <v/>
      </c>
      <c r="D5234" s="32" t="s">
        <v>28344</v>
      </c>
      <c r="E5234" s="32">
        <v/>
      </c>
      <c r="F5234" s="33">
        <v/>
      </c>
      <c r="G5234" s="34">
        <v/>
      </c>
      <c r="H5234" s="35">
        <v/>
      </c>
      <c r="I5234" s="36">
        <f/>
        <v/>
      </c>
      <c r="J5234" s="32">
        <v/>
      </c>
      <c r="K5234" s="32">
        <f/>
        <v/>
      </c>
      <c r="L5234" s="32" t="s">
        <v/>
      </c>
      <c r="M5234" s="32" t="s">
        <v/>
      </c>
      <c r="N5234" s="32" t="s">
        <v/>
      </c>
      <!--$VAR_NUOVA_CELLA_PREZZI$-->
    </row>
    <row r="5235" spans="1:16" ht="55.8333333333333" customHeight="1" thickTop="1" thickBot="1">
      <c r="B5235" s="32" t="s">
        <v>28345</v>
      </c>
      <c r="C5235" s="23" t="s">
        <v>28346</v>
      </c>
      <c r="D5235" s="62" t="s">
        <v>28347</v>
      </c>
      <c r="E5235" s="32">
        <v/>
      </c>
      <c r="F5235" s="33">
        <v/>
      </c>
      <c r="G5235" s="34">
        <v/>
      </c>
      <c r="H5235" s="35">
        <v/>
      </c>
      <c r="I5235" s="36">
        <f/>
        <v/>
      </c>
      <c r="J5235" s="32">
        <v/>
      </c>
      <c r="K5235" s="32">
        <f/>
        <v/>
      </c>
      <c r="L5235" s="32" t="s">
        <v/>
      </c>
      <c r="M5235" s="32" t="s">
        <v/>
      </c>
      <c r="N5235" s="32" t="s">
        <v/>
      </c>
      <!--$VAR_NUOVA_CELLA_PREZZI$-->
    </row>
    <row r="5236" spans="1:16" ht="10.5" customHeight="1" thickTop="1" thickBot="1">
      <c r="B5236" s="32" t="s">
        <v/>
      </c>
      <c r="C5236" s="23" t="s">
        <v/>
      </c>
      <c r="D5236" s="23" t="s">
        <v>28348</v>
      </c>
      <c r="E5236" s="32">
        <v/>
      </c>
      <c r="F5236" s="33">
        <v/>
      </c>
      <c r="G5236" s="34">
        <v/>
      </c>
      <c r="H5236" s="35">
        <v/>
      </c>
      <c r="I5236" s="36">
        <f/>
        <v/>
      </c>
      <c r="J5236" s="32">
        <v/>
      </c>
      <c r="K5236" s="32">
        <f/>
        <v/>
      </c>
      <c r="L5236" s="32" t="s">
        <v/>
      </c>
      <c r="M5236" s="32" t="s">
        <v/>
      </c>
      <c r="N5236" s="32" t="s">
        <v/>
      </c>
      <!--$VAR_NUOVA_CELLA_PREZZI$-->
    </row>
    <row r="5237" spans="1:16" ht="10.5" customHeight="1" thickTop="1" thickBot="1">
      <c r="B5237" s="32" t="s">
        <v/>
      </c>
      <c r="C5237" s="23" t="s">
        <v/>
      </c>
      <c r="D5237" s="23" t="s">
        <v>28349</v>
      </c>
      <c r="E5237" s="32">
        <v>2.00</v>
      </c>
      <c r="F5237" s="33">
        <v/>
      </c>
      <c r="G5237" s="34">
        <v/>
      </c>
      <c r="H5237" s="35">
        <v/>
      </c>
      <c r="I5237" s="36">
        <f>ROUND(PRODUCT(E5237:H5237),2)</f>
        <v>2.00</v>
      </c>
      <c r="J5237" s="32">
        <v/>
      </c>
      <c r="K5237" s="32">
        <f/>
        <v/>
      </c>
      <c r="L5237" s="32" t="s">
        <v/>
      </c>
      <c r="M5237" s="32" t="s">
        <v/>
      </c>
      <c r="N5237" s="32" t="s">
        <v/>
      </c>
      <!--$VAR_NUOVA_CELLA_PREZZI$-->
    </row>
    <row r="5238" spans="1:16" ht="10.5" customHeight="1" thickTop="1" thickBot="1">
      <c r="B5238" s="32" t="s">
        <v/>
      </c>
      <c r="C5238" s="23" t="s">
        <v/>
      </c>
      <c r="D5238" s="32" t="s">
        <v/>
      </c>
      <c r="E5238" s="32">
        <v/>
      </c>
      <c r="F5238" s="33">
        <v/>
      </c>
      <c r="G5238" s="34">
        <v/>
      </c>
      <c r="H5238" s="35">
        <v/>
      </c>
      <c r="I5238" s="36">
        <f/>
        <v/>
      </c>
      <c r="J5238" s="32">
        <v/>
      </c>
      <c r="K5238" s="32">
        <f/>
        <v/>
      </c>
      <c r="L5238" s="32" t="s">
        <v/>
      </c>
      <c r="M5238" s="32" t="s">
        <v/>
      </c>
      <c r="N5238" s="32" t="s">
        <v>28356</v>
      </c>
      <!--$VAR_NUOVA_CELLA_PREZZI$-->
    </row>
    <row r="5239" spans="1:16" ht="10.5" customHeight="1" thickTop="1" thickBot="1">
      <c r="B5239" s="32" t="s">
        <v/>
      </c>
      <c r="C5239" s="23" t="s">
        <v/>
      </c>
      <c r="D5239" s="32" t="s">
        <v>28357</v>
      </c>
      <c r="E5239" s="32">
        <v/>
      </c>
      <c r="F5239" s="33">
        <v/>
      </c>
      <c r="G5239" s="34">
        <v/>
      </c>
      <c r="H5239" s="35">
        <v/>
      </c>
      <c r="I5239" s="36">
        <f>ROUND(SUM(I5236:I5238),2)</f>
        <v>2.00</v>
      </c>
      <c r="J5239" s="32">
        <v>112.60</v>
      </c>
      <c r="K5239" s="32">
        <f>ROUND(PRODUCT(I5239:J5239),2)</f>
        <v>225.20</v>
      </c>
      <c r="L5239" s="32" t="s">
        <v/>
      </c>
      <c r="M5239" s="32" t="s">
        <v/>
      </c>
      <c r="N5239" s="32" t="s">
        <v/>
      </c>
      <!--$VAR_NUOVA_CELLA_PREZZI$-->
    </row>
    <row r="5240" spans="1:16" ht="10.5" customHeight="1" thickTop="1" thickBot="1">
      <c r="B5240" s="32" t="s">
        <v/>
      </c>
      <c r="C5240" s="23" t="s">
        <v/>
      </c>
      <c r="D5240" s="32" t="s">
        <v>28363</v>
      </c>
      <c r="E5240" s="32">
        <v/>
      </c>
      <c r="F5240" s="33">
        <v/>
      </c>
      <c r="G5240" s="34">
        <v/>
      </c>
      <c r="H5240" s="35">
        <v/>
      </c>
      <c r="I5240" s="36">
        <f/>
        <v/>
      </c>
      <c r="J5240" s="32">
        <v/>
      </c>
      <c r="K5240" s="32">
        <f/>
        <v/>
      </c>
      <c r="L5240" s="32" t="s">
        <v/>
      </c>
      <c r="M5240" s="32" t="s">
        <v/>
      </c>
      <c r="N5240" s="32" t="s">
        <v/>
      </c>
      <!--$VAR_NUOVA_CELLA_PREZZI$-->
    </row>
    <row r="5241" spans="1:16" ht="41.3333333333333" customHeight="1" thickTop="1" thickBot="1">
      <c r="B5241" s="32" t="s">
        <v>28364</v>
      </c>
      <c r="C5241" s="23" t="s">
        <v>28365</v>
      </c>
      <c r="D5241" s="62" t="s">
        <v>28366</v>
      </c>
      <c r="E5241" s="32">
        <v/>
      </c>
      <c r="F5241" s="33">
        <v/>
      </c>
      <c r="G5241" s="34">
        <v/>
      </c>
      <c r="H5241" s="35">
        <v/>
      </c>
      <c r="I5241" s="36">
        <f/>
        <v/>
      </c>
      <c r="J5241" s="32">
        <v/>
      </c>
      <c r="K5241" s="32">
        <f/>
        <v/>
      </c>
      <c r="L5241" s="32" t="s">
        <v/>
      </c>
      <c r="M5241" s="32" t="s">
        <v/>
      </c>
      <c r="N5241" s="32" t="s">
        <v/>
      </c>
      <!--$VAR_NUOVA_CELLA_PREZZI$-->
    </row>
    <row r="5242" spans="1:16" ht="10.5" customHeight="1" thickTop="1" thickBot="1">
      <c r="B5242" s="32" t="s">
        <v/>
      </c>
      <c r="C5242" s="23" t="s">
        <v/>
      </c>
      <c r="D5242" s="23" t="s">
        <v>28367</v>
      </c>
      <c r="E5242" s="32">
        <v/>
      </c>
      <c r="F5242" s="33">
        <v/>
      </c>
      <c r="G5242" s="34">
        <v/>
      </c>
      <c r="H5242" s="35">
        <v/>
      </c>
      <c r="I5242" s="36">
        <f/>
        <v/>
      </c>
      <c r="J5242" s="32">
        <v/>
      </c>
      <c r="K5242" s="32">
        <f/>
        <v/>
      </c>
      <c r="L5242" s="32" t="s">
        <v/>
      </c>
      <c r="M5242" s="32" t="s">
        <v/>
      </c>
      <c r="N5242" s="32" t="s">
        <v/>
      </c>
      <!--$VAR_NUOVA_CELLA_PREZZI$-->
    </row>
    <row r="5243" spans="1:16" ht="10.5" customHeight="1" thickTop="1" thickBot="1">
      <c r="B5243" s="32" t="s">
        <v/>
      </c>
      <c r="C5243" s="23" t="s">
        <v/>
      </c>
      <c r="D5243" s="23" t="s">
        <v>28368</v>
      </c>
      <c r="E5243" s="32">
        <v>1.00</v>
      </c>
      <c r="F5243" s="33">
        <v/>
      </c>
      <c r="G5243" s="34">
        <v/>
      </c>
      <c r="H5243" s="35">
        <v/>
      </c>
      <c r="I5243" s="36">
        <f>ROUND(PRODUCT(E5243:H5243),2)</f>
        <v>1.00</v>
      </c>
      <c r="J5243" s="32">
        <v/>
      </c>
      <c r="K5243" s="32">
        <f/>
        <v/>
      </c>
      <c r="L5243" s="32" t="s">
        <v/>
      </c>
      <c r="M5243" s="32" t="s">
        <v/>
      </c>
      <c r="N5243" s="32" t="s">
        <v/>
      </c>
      <!--$VAR_NUOVA_CELLA_PREZZI$-->
    </row>
    <row r="5244" spans="1:16" ht="10.5" customHeight="1" thickTop="1" thickBot="1">
      <c r="B5244" s="32" t="s">
        <v/>
      </c>
      <c r="C5244" s="23" t="s">
        <v/>
      </c>
      <c r="D5244" s="32" t="s">
        <v/>
      </c>
      <c r="E5244" s="32">
        <v/>
      </c>
      <c r="F5244" s="33">
        <v/>
      </c>
      <c r="G5244" s="34">
        <v/>
      </c>
      <c r="H5244" s="35">
        <v/>
      </c>
      <c r="I5244" s="36">
        <f/>
        <v/>
      </c>
      <c r="J5244" s="32">
        <v/>
      </c>
      <c r="K5244" s="32">
        <f/>
        <v/>
      </c>
      <c r="L5244" s="32" t="s">
        <v/>
      </c>
      <c r="M5244" s="32" t="s">
        <v/>
      </c>
      <c r="N5244" s="32" t="s">
        <v>28375</v>
      </c>
      <!--$VAR_NUOVA_CELLA_PREZZI$-->
    </row>
    <row r="5245" spans="1:16" ht="10.5" customHeight="1" thickTop="1" thickBot="1">
      <c r="B5245" s="32" t="s">
        <v/>
      </c>
      <c r="C5245" s="23" t="s">
        <v/>
      </c>
      <c r="D5245" s="32" t="s">
        <v>28376</v>
      </c>
      <c r="E5245" s="32">
        <v/>
      </c>
      <c r="F5245" s="33">
        <v/>
      </c>
      <c r="G5245" s="34">
        <v/>
      </c>
      <c r="H5245" s="35">
        <v/>
      </c>
      <c r="I5245" s="36">
        <f>ROUND(SUM(I5242:I5244),2)</f>
        <v>1.00</v>
      </c>
      <c r="J5245" s="32">
        <v>63.05</v>
      </c>
      <c r="K5245" s="32">
        <f>ROUND(PRODUCT(I5245:J5245),2)</f>
        <v>63.05</v>
      </c>
      <c r="L5245" s="32" t="s">
        <v/>
      </c>
      <c r="M5245" s="32" t="s">
        <v/>
      </c>
      <c r="N5245" s="32" t="s">
        <v/>
      </c>
      <!--$VAR_NUOVA_CELLA_PREZZI$-->
    </row>
    <row r="5246" spans="1:16" ht="10.5" customHeight="1" thickTop="1" thickBot="1">
      <c r="B5246" s="32" t="s">
        <v/>
      </c>
      <c r="C5246" s="23" t="s">
        <v/>
      </c>
      <c r="D5246" s="32" t="s">
        <v>28382</v>
      </c>
      <c r="E5246" s="32">
        <v/>
      </c>
      <c r="F5246" s="33">
        <v/>
      </c>
      <c r="G5246" s="34">
        <v/>
      </c>
      <c r="H5246" s="35">
        <v/>
      </c>
      <c r="I5246" s="36">
        <f/>
        <v/>
      </c>
      <c r="J5246" s="32">
        <v/>
      </c>
      <c r="K5246" s="32">
        <f/>
        <v/>
      </c>
      <c r="L5246" s="32" t="s">
        <v/>
      </c>
      <c r="M5246" s="32" t="s">
        <v/>
      </c>
      <c r="N5246" s="32" t="s">
        <v/>
      </c>
      <!--$VAR_NUOVA_CELLA_PREZZI$-->
    </row>
    <row r="5247" spans="1:16" ht="174.666666666667" customHeight="1" thickTop="1" thickBot="1">
      <c r="B5247" s="32" t="s">
        <v>28383</v>
      </c>
      <c r="C5247" s="23" t="s">
        <v>28384</v>
      </c>
      <c r="D5247" s="62" t="s">
        <v>28385</v>
      </c>
      <c r="E5247" s="32">
        <v/>
      </c>
      <c r="F5247" s="33">
        <v/>
      </c>
      <c r="G5247" s="34">
        <v/>
      </c>
      <c r="H5247" s="35">
        <v/>
      </c>
      <c r="I5247" s="36">
        <f/>
        <v/>
      </c>
      <c r="J5247" s="32">
        <v/>
      </c>
      <c r="K5247" s="32">
        <f/>
        <v/>
      </c>
      <c r="L5247" s="32" t="s">
        <v/>
      </c>
      <c r="M5247" s="32" t="s">
        <v/>
      </c>
      <c r="N5247" s="32" t="s">
        <v/>
      </c>
      <!--$VAR_NUOVA_CELLA_PREZZI$-->
    </row>
    <row r="5248" spans="1:16" ht="10.5" customHeight="1" thickTop="1" thickBot="1">
      <c r="B5248" s="32" t="s">
        <v/>
      </c>
      <c r="C5248" s="23" t="s">
        <v/>
      </c>
      <c r="D5248" s="23" t="s">
        <v>28386</v>
      </c>
      <c r="E5248" s="32">
        <v/>
      </c>
      <c r="F5248" s="33">
        <v/>
      </c>
      <c r="G5248" s="34">
        <v/>
      </c>
      <c r="H5248" s="35">
        <v/>
      </c>
      <c r="I5248" s="36">
        <f/>
        <v/>
      </c>
      <c r="J5248" s="32">
        <v/>
      </c>
      <c r="K5248" s="32">
        <f/>
        <v/>
      </c>
      <c r="L5248" s="32" t="s">
        <v/>
      </c>
      <c r="M5248" s="32" t="s">
        <v/>
      </c>
      <c r="N5248" s="32" t="s">
        <v/>
      </c>
      <!--$VAR_NUOVA_CELLA_PREZZI$-->
    </row>
    <row r="5249" spans="1:16" ht="10.5" customHeight="1" thickTop="1" thickBot="1">
      <c r="B5249" s="32" t="s">
        <v/>
      </c>
      <c r="C5249" s="23" t="s">
        <v/>
      </c>
      <c r="D5249" s="23" t="s">
        <v>28387</v>
      </c>
      <c r="E5249" s="32">
        <v>1.00</v>
      </c>
      <c r="F5249" s="33">
        <v/>
      </c>
      <c r="G5249" s="34">
        <v/>
      </c>
      <c r="H5249" s="35">
        <v/>
      </c>
      <c r="I5249" s="36">
        <f>ROUND(PRODUCT(E5249:H5249),2)</f>
        <v>1.00</v>
      </c>
      <c r="J5249" s="32">
        <v/>
      </c>
      <c r="K5249" s="32">
        <f/>
        <v/>
      </c>
      <c r="L5249" s="32" t="s">
        <v/>
      </c>
      <c r="M5249" s="32" t="s">
        <v/>
      </c>
      <c r="N5249" s="32" t="s">
        <v/>
      </c>
      <!--$VAR_NUOVA_CELLA_PREZZI$-->
    </row>
    <row r="5250" spans="1:16" ht="10.5" customHeight="1" thickTop="1" thickBot="1">
      <c r="B5250" s="32" t="s">
        <v/>
      </c>
      <c r="C5250" s="23" t="s">
        <v/>
      </c>
      <c r="D5250" s="32" t="s">
        <v/>
      </c>
      <c r="E5250" s="32">
        <v/>
      </c>
      <c r="F5250" s="33">
        <v/>
      </c>
      <c r="G5250" s="34">
        <v/>
      </c>
      <c r="H5250" s="35">
        <v/>
      </c>
      <c r="I5250" s="36">
        <f/>
        <v/>
      </c>
      <c r="J5250" s="32">
        <v/>
      </c>
      <c r="K5250" s="32">
        <f/>
        <v/>
      </c>
      <c r="L5250" s="32" t="s">
        <v/>
      </c>
      <c r="M5250" s="32" t="s">
        <v/>
      </c>
      <c r="N5250" s="32" t="s">
        <v>28394</v>
      </c>
      <!--$VAR_NUOVA_CELLA_PREZZI$-->
    </row>
    <row r="5251" spans="1:16" ht="10.5" customHeight="1" thickTop="1" thickBot="1">
      <c r="B5251" s="32" t="s">
        <v/>
      </c>
      <c r="C5251" s="23" t="s">
        <v/>
      </c>
      <c r="D5251" s="32" t="s">
        <v>28395</v>
      </c>
      <c r="E5251" s="32">
        <v/>
      </c>
      <c r="F5251" s="33">
        <v/>
      </c>
      <c r="G5251" s="34">
        <v/>
      </c>
      <c r="H5251" s="35">
        <v/>
      </c>
      <c r="I5251" s="36">
        <f>ROUND(SUM(I5248:I5250),2)</f>
        <v>1.00</v>
      </c>
      <c r="J5251" s="32">
        <v>1667.72</v>
      </c>
      <c r="K5251" s="32">
        <f>ROUND(PRODUCT(I5251:J5251),2)</f>
        <v>1667.72</v>
      </c>
      <c r="L5251" s="32" t="s">
        <v/>
      </c>
      <c r="M5251" s="32" t="s">
        <v/>
      </c>
      <c r="N5251" s="32" t="s">
        <v/>
      </c>
      <!--$VAR_NUOVA_CELLA_PREZZI$-->
    </row>
    <row r="5252" spans="1:16" ht="10.5" customHeight="1" thickTop="1" thickBot="1">
      <c r="B5252" s="32" t="s">
        <v/>
      </c>
      <c r="C5252" s="23" t="s">
        <v/>
      </c>
      <c r="D5252" s="32" t="s">
        <v>28401</v>
      </c>
      <c r="E5252" s="32">
        <v/>
      </c>
      <c r="F5252" s="33">
        <v/>
      </c>
      <c r="G5252" s="34">
        <v/>
      </c>
      <c r="H5252" s="35">
        <v/>
      </c>
      <c r="I5252" s="36">
        <f/>
        <v/>
      </c>
      <c r="J5252" s="32">
        <v/>
      </c>
      <c r="K5252" s="32">
        <f/>
        <v/>
      </c>
      <c r="L5252" s="32" t="s">
        <v/>
      </c>
      <c r="M5252" s="32" t="s">
        <v/>
      </c>
      <c r="N5252" s="32" t="s">
        <v/>
      </c>
      <!--$VAR_NUOVA_CELLA_PREZZI$-->
    </row>
    <row r="5253" spans="1:16" ht="23.8333333333333" customHeight="1" thickTop="1" thickBot="1">
      <c r="B5253" s="32" t="s">
        <v>28402</v>
      </c>
      <c r="C5253" s="23" t="s">
        <v>28403</v>
      </c>
      <c r="D5253" s="62" t="s">
        <v>28404</v>
      </c>
      <c r="E5253" s="32">
        <v/>
      </c>
      <c r="F5253" s="33">
        <v/>
      </c>
      <c r="G5253" s="34">
        <v/>
      </c>
      <c r="H5253" s="35">
        <v/>
      </c>
      <c r="I5253" s="36">
        <f/>
        <v/>
      </c>
      <c r="J5253" s="32">
        <v/>
      </c>
      <c r="K5253" s="32">
        <f/>
        <v/>
      </c>
      <c r="L5253" s="32" t="s">
        <v/>
      </c>
      <c r="M5253" s="32" t="s">
        <v/>
      </c>
      <c r="N5253" s="32" t="s">
        <v/>
      </c>
      <!--$VAR_NUOVA_CELLA_PREZZI$-->
    </row>
    <row r="5254" spans="1:16" ht="10.5" customHeight="1" thickTop="1" thickBot="1">
      <c r="B5254" s="32" t="s">
        <v/>
      </c>
      <c r="C5254" s="23" t="s">
        <v/>
      </c>
      <c r="D5254" s="23" t="s">
        <v>28405</v>
      </c>
      <c r="E5254" s="32">
        <v/>
      </c>
      <c r="F5254" s="33">
        <v/>
      </c>
      <c r="G5254" s="34">
        <v/>
      </c>
      <c r="H5254" s="35">
        <v/>
      </c>
      <c r="I5254" s="36">
        <f/>
        <v/>
      </c>
      <c r="J5254" s="32">
        <v/>
      </c>
      <c r="K5254" s="32">
        <f/>
        <v/>
      </c>
      <c r="L5254" s="32" t="s">
        <v/>
      </c>
      <c r="M5254" s="32" t="s">
        <v/>
      </c>
      <c r="N5254" s="32" t="s">
        <v/>
      </c>
      <!--$VAR_NUOVA_CELLA_PREZZI$-->
    </row>
    <row r="5255" spans="1:16" ht="10.5" customHeight="1" thickTop="1" thickBot="1">
      <c r="B5255" s="32" t="s">
        <v/>
      </c>
      <c r="C5255" s="23" t="s">
        <v/>
      </c>
      <c r="D5255" s="23" t="s">
        <v>28406</v>
      </c>
      <c r="E5255" s="32">
        <v>1.00</v>
      </c>
      <c r="F5255" s="33">
        <v/>
      </c>
      <c r="G5255" s="34">
        <v/>
      </c>
      <c r="H5255" s="35">
        <v/>
      </c>
      <c r="I5255" s="36">
        <f>ROUND(PRODUCT(E5255:H5255),2)</f>
        <v>1.00</v>
      </c>
      <c r="J5255" s="32">
        <v/>
      </c>
      <c r="K5255" s="32">
        <f/>
        <v/>
      </c>
      <c r="L5255" s="32" t="s">
        <v/>
      </c>
      <c r="M5255" s="32" t="s">
        <v/>
      </c>
      <c r="N5255" s="32" t="s">
        <v/>
      </c>
      <!--$VAR_NUOVA_CELLA_PREZZI$-->
    </row>
    <row r="5256" spans="1:16" ht="10.5" customHeight="1" thickTop="1" thickBot="1">
      <c r="B5256" s="32" t="s">
        <v/>
      </c>
      <c r="C5256" s="23" t="s">
        <v/>
      </c>
      <c r="D5256" s="32" t="s">
        <v/>
      </c>
      <c r="E5256" s="32">
        <v/>
      </c>
      <c r="F5256" s="33">
        <v/>
      </c>
      <c r="G5256" s="34">
        <v/>
      </c>
      <c r="H5256" s="35">
        <v/>
      </c>
      <c r="I5256" s="36">
        <f/>
        <v/>
      </c>
      <c r="J5256" s="32">
        <v/>
      </c>
      <c r="K5256" s="32">
        <f/>
        <v/>
      </c>
      <c r="L5256" s="32" t="s">
        <v/>
      </c>
      <c r="M5256" s="32" t="s">
        <v/>
      </c>
      <c r="N5256" s="32" t="s">
        <v>28413</v>
      </c>
      <!--$VAR_NUOVA_CELLA_PREZZI$-->
    </row>
    <row r="5257" spans="1:16" ht="10.5" customHeight="1" thickTop="1" thickBot="1">
      <c r="B5257" s="32" t="s">
        <v/>
      </c>
      <c r="C5257" s="23" t="s">
        <v/>
      </c>
      <c r="D5257" s="32" t="s">
        <v>28414</v>
      </c>
      <c r="E5257" s="32">
        <v/>
      </c>
      <c r="F5257" s="33">
        <v/>
      </c>
      <c r="G5257" s="34">
        <v/>
      </c>
      <c r="H5257" s="35">
        <v/>
      </c>
      <c r="I5257" s="36">
        <f>ROUND(SUM(I5254:I5256),2)</f>
        <v>1.00</v>
      </c>
      <c r="J5257" s="32">
        <v>301.33</v>
      </c>
      <c r="K5257" s="32">
        <f>ROUND(PRODUCT(I5257:J5257),2)</f>
        <v>301.33</v>
      </c>
      <c r="L5257" s="32" t="s">
        <v/>
      </c>
      <c r="M5257" s="32" t="s">
        <v/>
      </c>
      <c r="N5257" s="32" t="s">
        <v/>
      </c>
      <!--$VAR_NUOVA_CELLA_PREZZI$-->
    </row>
    <row r="5258" spans="1:16" ht="10.5" customHeight="1" thickTop="1" thickBot="1">
      <c r="B5258" s="32" t="s">
        <v/>
      </c>
      <c r="C5258" s="23" t="s">
        <v/>
      </c>
      <c r="D5258" s="32" t="s">
        <v>28420</v>
      </c>
      <c r="E5258" s="32">
        <v/>
      </c>
      <c r="F5258" s="33">
        <v/>
      </c>
      <c r="G5258" s="34">
        <v/>
      </c>
      <c r="H5258" s="35">
        <v/>
      </c>
      <c r="I5258" s="36">
        <f/>
        <v/>
      </c>
      <c r="J5258" s="32">
        <v/>
      </c>
      <c r="K5258" s="32">
        <f/>
        <v/>
      </c>
      <c r="L5258" s="32" t="s">
        <v/>
      </c>
      <c r="M5258" s="32" t="s">
        <v/>
      </c>
      <c r="N5258" s="32" t="s">
        <v/>
      </c>
      <!--$VAR_NUOVA_CELLA_PREZZI$-->
    </row>
    <row r="5259" spans="1:16" ht="85.6666666666667" customHeight="1" thickTop="1" thickBot="1">
      <c r="B5259" s="32" t="s">
        <v>28421</v>
      </c>
      <c r="C5259" s="23" t="s">
        <v>28422</v>
      </c>
      <c r="D5259" s="62" t="s">
        <v>28423</v>
      </c>
      <c r="E5259" s="32">
        <v/>
      </c>
      <c r="F5259" s="33">
        <v/>
      </c>
      <c r="G5259" s="34">
        <v/>
      </c>
      <c r="H5259" s="35">
        <v/>
      </c>
      <c r="I5259" s="36">
        <f/>
        <v/>
      </c>
      <c r="J5259" s="32">
        <v/>
      </c>
      <c r="K5259" s="32">
        <f/>
        <v/>
      </c>
      <c r="L5259" s="32" t="s">
        <v/>
      </c>
      <c r="M5259" s="32" t="s">
        <v/>
      </c>
      <c r="N5259" s="32" t="s">
        <v/>
      </c>
      <!--$VAR_NUOVA_CELLA_PREZZI$-->
    </row>
    <row r="5260" spans="1:16" ht="10.5" customHeight="1" thickTop="1" thickBot="1">
      <c r="B5260" s="32" t="s">
        <v/>
      </c>
      <c r="C5260" s="23" t="s">
        <v/>
      </c>
      <c r="D5260" s="23" t="s">
        <v>28424</v>
      </c>
      <c r="E5260" s="32">
        <v/>
      </c>
      <c r="F5260" s="33">
        <v/>
      </c>
      <c r="G5260" s="34">
        <v/>
      </c>
      <c r="H5260" s="35">
        <v/>
      </c>
      <c r="I5260" s="36">
        <f/>
        <v/>
      </c>
      <c r="J5260" s="32">
        <v/>
      </c>
      <c r="K5260" s="32">
        <f/>
        <v/>
      </c>
      <c r="L5260" s="32" t="s">
        <v/>
      </c>
      <c r="M5260" s="32" t="s">
        <v/>
      </c>
      <c r="N5260" s="32" t="s">
        <v/>
      </c>
      <!--$VAR_NUOVA_CELLA_PREZZI$-->
    </row>
    <row r="5261" spans="1:16" ht="10.5" customHeight="1" thickTop="1" thickBot="1">
      <c r="B5261" s="32" t="s">
        <v/>
      </c>
      <c r="C5261" s="23" t="s">
        <v/>
      </c>
      <c r="D5261" s="23" t="s">
        <v>28425</v>
      </c>
      <c r="E5261" s="32">
        <v>1.00</v>
      </c>
      <c r="F5261" s="33">
        <v/>
      </c>
      <c r="G5261" s="34">
        <v/>
      </c>
      <c r="H5261" s="35">
        <v/>
      </c>
      <c r="I5261" s="36">
        <f>ROUND(PRODUCT(E5261:H5261),2)</f>
        <v>1.00</v>
      </c>
      <c r="J5261" s="32">
        <v/>
      </c>
      <c r="K5261" s="32">
        <f/>
        <v/>
      </c>
      <c r="L5261" s="32" t="s">
        <v/>
      </c>
      <c r="M5261" s="32" t="s">
        <v/>
      </c>
      <c r="N5261" s="32" t="s">
        <v/>
      </c>
      <!--$VAR_NUOVA_CELLA_PREZZI$-->
    </row>
    <row r="5262" spans="1:16" ht="10.5" customHeight="1" thickTop="1" thickBot="1">
      <c r="B5262" s="32" t="s">
        <v/>
      </c>
      <c r="C5262" s="23" t="s">
        <v/>
      </c>
      <c r="D5262" s="32" t="s">
        <v/>
      </c>
      <c r="E5262" s="32">
        <v/>
      </c>
      <c r="F5262" s="33">
        <v/>
      </c>
      <c r="G5262" s="34">
        <v/>
      </c>
      <c r="H5262" s="35">
        <v/>
      </c>
      <c r="I5262" s="36">
        <f/>
        <v/>
      </c>
      <c r="J5262" s="32">
        <v/>
      </c>
      <c r="K5262" s="32">
        <f/>
        <v/>
      </c>
      <c r="L5262" s="32" t="s">
        <v/>
      </c>
      <c r="M5262" s="32" t="s">
        <v/>
      </c>
      <c r="N5262" s="32" t="s">
        <v>28432</v>
      </c>
      <!--$VAR_NUOVA_CELLA_PREZZI$-->
    </row>
    <row r="5263" spans="1:16" ht="10.5" customHeight="1" thickTop="1" thickBot="1">
      <c r="B5263" s="32" t="s">
        <v/>
      </c>
      <c r="C5263" s="23" t="s">
        <v/>
      </c>
      <c r="D5263" s="32" t="s">
        <v>28433</v>
      </c>
      <c r="E5263" s="32">
        <v/>
      </c>
      <c r="F5263" s="33">
        <v/>
      </c>
      <c r="G5263" s="34">
        <v/>
      </c>
      <c r="H5263" s="35">
        <v/>
      </c>
      <c r="I5263" s="36">
        <f>ROUND(SUM(I5260:I5262),2)</f>
        <v>1.00</v>
      </c>
      <c r="J5263" s="32">
        <v>445.10</v>
      </c>
      <c r="K5263" s="32">
        <f>ROUND(PRODUCT(I5263:J5263),2)</f>
        <v>445.10</v>
      </c>
      <c r="L5263" s="32" t="s">
        <v/>
      </c>
      <c r="M5263" s="32" t="s">
        <v/>
      </c>
      <c r="N5263" s="32" t="s">
        <v/>
      </c>
      <!--$VAR_NUOVA_CELLA_PREZZI$-->
    </row>
    <row r="5264" spans="1:16" ht="10.5" customHeight="1" thickTop="1" thickBot="1">
      <c r="B5264" s="32" t="s">
        <v/>
      </c>
      <c r="C5264" s="23" t="s">
        <v/>
      </c>
      <c r="D5264" s="32" t="s">
        <v>28439</v>
      </c>
      <c r="E5264" s="32">
        <v/>
      </c>
      <c r="F5264" s="33">
        <v/>
      </c>
      <c r="G5264" s="34">
        <v/>
      </c>
      <c r="H5264" s="35">
        <v/>
      </c>
      <c r="I5264" s="36">
        <f/>
        <v/>
      </c>
      <c r="J5264" s="32">
        <v/>
      </c>
      <c r="K5264" s="32">
        <f/>
        <v/>
      </c>
      <c r="L5264" s="32" t="s">
        <v/>
      </c>
      <c r="M5264" s="32" t="s">
        <v/>
      </c>
      <c r="N5264" s="32" t="s">
        <v/>
      </c>
      <!--$VAR_NUOVA_CELLA_PREZZI$-->
    </row>
    <row r="5265" spans="1:16" ht="81.8333333333333" customHeight="1" thickTop="1" thickBot="1">
      <c r="B5265" s="32" t="s">
        <v>28440</v>
      </c>
      <c r="C5265" s="23" t="s">
        <v>28441</v>
      </c>
      <c r="D5265" s="62" t="s">
        <v>28442</v>
      </c>
      <c r="E5265" s="32">
        <v/>
      </c>
      <c r="F5265" s="33">
        <v/>
      </c>
      <c r="G5265" s="34">
        <v/>
      </c>
      <c r="H5265" s="35">
        <v/>
      </c>
      <c r="I5265" s="36">
        <f/>
        <v/>
      </c>
      <c r="J5265" s="32">
        <v/>
      </c>
      <c r="K5265" s="32">
        <f/>
        <v/>
      </c>
      <c r="L5265" s="32" t="s">
        <v/>
      </c>
      <c r="M5265" s="32" t="s">
        <v/>
      </c>
      <c r="N5265" s="32" t="s">
        <v/>
      </c>
      <!--$VAR_NUOVA_CELLA_PREZZI$-->
    </row>
    <row r="5266" spans="1:16" ht="10.5" customHeight="1" thickTop="1" thickBot="1">
      <c r="B5266" s="32" t="s">
        <v/>
      </c>
      <c r="C5266" s="23" t="s">
        <v/>
      </c>
      <c r="D5266" s="23" t="s">
        <v>28443</v>
      </c>
      <c r="E5266" s="32">
        <v/>
      </c>
      <c r="F5266" s="33">
        <v/>
      </c>
      <c r="G5266" s="34">
        <v/>
      </c>
      <c r="H5266" s="35">
        <v/>
      </c>
      <c r="I5266" s="36">
        <f/>
        <v/>
      </c>
      <c r="J5266" s="32">
        <v/>
      </c>
      <c r="K5266" s="32">
        <f/>
        <v/>
      </c>
      <c r="L5266" s="32" t="s">
        <v/>
      </c>
      <c r="M5266" s="32" t="s">
        <v/>
      </c>
      <c r="N5266" s="32" t="s">
        <v/>
      </c>
      <!--$VAR_NUOVA_CELLA_PREZZI$-->
    </row>
    <row r="5267" spans="1:16" ht="10.5" customHeight="1" thickTop="1" thickBot="1">
      <c r="B5267" s="32" t="s">
        <v/>
      </c>
      <c r="C5267" s="23" t="s">
        <v/>
      </c>
      <c r="D5267" s="23" t="s">
        <v>28444</v>
      </c>
      <c r="E5267" s="32">
        <v>42.00</v>
      </c>
      <c r="F5267" s="33">
        <v/>
      </c>
      <c r="G5267" s="34">
        <v/>
      </c>
      <c r="H5267" s="35">
        <v/>
      </c>
      <c r="I5267" s="36">
        <f>ROUND(PRODUCT(E5267:H5267),2)</f>
        <v>42.00</v>
      </c>
      <c r="J5267" s="32">
        <v/>
      </c>
      <c r="K5267" s="32">
        <f/>
        <v/>
      </c>
      <c r="L5267" s="32" t="s">
        <v/>
      </c>
      <c r="M5267" s="32" t="s">
        <v/>
      </c>
      <c r="N5267" s="32" t="s">
        <v/>
      </c>
      <!--$VAR_NUOVA_CELLA_PREZZI$-->
    </row>
    <row r="5268" spans="1:16" ht="10.5" customHeight="1" thickTop="1" thickBot="1">
      <c r="B5268" s="32" t="s">
        <v/>
      </c>
      <c r="C5268" s="23" t="s">
        <v/>
      </c>
      <c r="D5268" s="32" t="s">
        <v/>
      </c>
      <c r="E5268" s="32">
        <v/>
      </c>
      <c r="F5268" s="33">
        <v/>
      </c>
      <c r="G5268" s="34">
        <v/>
      </c>
      <c r="H5268" s="35">
        <v/>
      </c>
      <c r="I5268" s="36">
        <f/>
        <v/>
      </c>
      <c r="J5268" s="32">
        <v/>
      </c>
      <c r="K5268" s="32">
        <f/>
        <v/>
      </c>
      <c r="L5268" s="32" t="s">
        <v/>
      </c>
      <c r="M5268" s="32" t="s">
        <v/>
      </c>
      <c r="N5268" s="32" t="s">
        <v>28451</v>
      </c>
      <!--$VAR_NUOVA_CELLA_PREZZI$-->
    </row>
    <row r="5269" spans="1:16" ht="10.5" customHeight="1" thickTop="1" thickBot="1">
      <c r="B5269" s="32" t="s">
        <v/>
      </c>
      <c r="C5269" s="23" t="s">
        <v/>
      </c>
      <c r="D5269" s="32" t="s">
        <v>28452</v>
      </c>
      <c r="E5269" s="32">
        <v/>
      </c>
      <c r="F5269" s="33">
        <v/>
      </c>
      <c r="G5269" s="34">
        <v/>
      </c>
      <c r="H5269" s="35">
        <v/>
      </c>
      <c r="I5269" s="36">
        <f>ROUND(SUM(I5266:I5268),2)</f>
        <v>42.00</v>
      </c>
      <c r="J5269" s="32">
        <v>98.35</v>
      </c>
      <c r="K5269" s="32">
        <f>ROUND(PRODUCT(I5269:J5269),2)</f>
        <v>4130.70</v>
      </c>
      <c r="L5269" s="32" t="s">
        <v/>
      </c>
      <c r="M5269" s="32" t="s">
        <v/>
      </c>
      <c r="N5269" s="32" t="s">
        <v/>
      </c>
      <!--$VAR_NUOVA_CELLA_PREZZI$-->
    </row>
    <row r="5270" spans="1:16" ht="10.5" customHeight="1" thickTop="1" thickBot="1">
      <c r="B5270" s="32" t="s">
        <v/>
      </c>
      <c r="C5270" s="23" t="s">
        <v/>
      </c>
      <c r="D5270" s="32" t="s">
        <v>28458</v>
      </c>
      <c r="E5270" s="32">
        <v/>
      </c>
      <c r="F5270" s="33">
        <v/>
      </c>
      <c r="G5270" s="34">
        <v/>
      </c>
      <c r="H5270" s="35">
        <v/>
      </c>
      <c r="I5270" s="36">
        <f/>
        <v/>
      </c>
      <c r="J5270" s="32">
        <v/>
      </c>
      <c r="K5270" s="32">
        <f/>
        <v/>
      </c>
      <c r="L5270" s="32" t="s">
        <v/>
      </c>
      <c r="M5270" s="32" t="s">
        <v/>
      </c>
      <c r="N5270" s="32" t="s">
        <v/>
      </c>
      <!--$VAR_NUOVA_CELLA_PREZZI$-->
    </row>
    <row r="5271" spans="1:16" ht="109.666666666667" customHeight="1" thickTop="1" thickBot="1">
      <c r="B5271" s="32" t="s">
        <v>28459</v>
      </c>
      <c r="C5271" s="23" t="s">
        <v>28460</v>
      </c>
      <c r="D5271" s="62" t="s">
        <v>28461</v>
      </c>
      <c r="E5271" s="32">
        <v/>
      </c>
      <c r="F5271" s="33">
        <v/>
      </c>
      <c r="G5271" s="34">
        <v/>
      </c>
      <c r="H5271" s="35">
        <v/>
      </c>
      <c r="I5271" s="36">
        <f/>
        <v/>
      </c>
      <c r="J5271" s="32">
        <v/>
      </c>
      <c r="K5271" s="32">
        <f/>
        <v/>
      </c>
      <c r="L5271" s="32" t="s">
        <v/>
      </c>
      <c r="M5271" s="32" t="s">
        <v/>
      </c>
      <c r="N5271" s="32" t="s">
        <v/>
      </c>
      <!--$VAR_NUOVA_CELLA_PREZZI$-->
    </row>
    <row r="5272" spans="1:16" ht="10.5" customHeight="1" thickTop="1" thickBot="1">
      <c r="B5272" s="32" t="s">
        <v/>
      </c>
      <c r="C5272" s="23" t="s">
        <v/>
      </c>
      <c r="D5272" s="23" t="s">
        <v>28462</v>
      </c>
      <c r="E5272" s="32">
        <v/>
      </c>
      <c r="F5272" s="33">
        <v/>
      </c>
      <c r="G5272" s="34">
        <v/>
      </c>
      <c r="H5272" s="35">
        <v/>
      </c>
      <c r="I5272" s="36">
        <f/>
        <v/>
      </c>
      <c r="J5272" s="32">
        <v/>
      </c>
      <c r="K5272" s="32">
        <f/>
        <v/>
      </c>
      <c r="L5272" s="32" t="s">
        <v/>
      </c>
      <c r="M5272" s="32" t="s">
        <v/>
      </c>
      <c r="N5272" s="32" t="s">
        <v/>
      </c>
      <!--$VAR_NUOVA_CELLA_PREZZI$-->
    </row>
    <row r="5273" spans="1:16" ht="10.5" customHeight="1" thickTop="1" thickBot="1">
      <c r="B5273" s="32" t="s">
        <v/>
      </c>
      <c r="C5273" s="23" t="s">
        <v/>
      </c>
      <c r="D5273" s="23" t="s">
        <v>28463</v>
      </c>
      <c r="E5273" s="32">
        <v>1.00</v>
      </c>
      <c r="F5273" s="33">
        <v/>
      </c>
      <c r="G5273" s="34">
        <v/>
      </c>
      <c r="H5273" s="35">
        <v/>
      </c>
      <c r="I5273" s="36">
        <f>ROUND(PRODUCT(E5273:H5273),2)</f>
        <v>1.00</v>
      </c>
      <c r="J5273" s="32">
        <v/>
      </c>
      <c r="K5273" s="32">
        <f/>
        <v/>
      </c>
      <c r="L5273" s="32" t="s">
        <v/>
      </c>
      <c r="M5273" s="32" t="s">
        <v/>
      </c>
      <c r="N5273" s="32" t="s">
        <v/>
      </c>
      <!--$VAR_NUOVA_CELLA_PREZZI$-->
    </row>
    <row r="5274" spans="1:16" ht="10.5" customHeight="1" thickTop="1" thickBot="1">
      <c r="B5274" s="32" t="s">
        <v/>
      </c>
      <c r="C5274" s="23" t="s">
        <v/>
      </c>
      <c r="D5274" s="32" t="s">
        <v/>
      </c>
      <c r="E5274" s="32">
        <v/>
      </c>
      <c r="F5274" s="33">
        <v/>
      </c>
      <c r="G5274" s="34">
        <v/>
      </c>
      <c r="H5274" s="35">
        <v/>
      </c>
      <c r="I5274" s="36">
        <f/>
        <v/>
      </c>
      <c r="J5274" s="32">
        <v/>
      </c>
      <c r="K5274" s="32">
        <f/>
        <v/>
      </c>
      <c r="L5274" s="32" t="s">
        <v/>
      </c>
      <c r="M5274" s="32" t="s">
        <v/>
      </c>
      <c r="N5274" s="32" t="s">
        <v>28470</v>
      </c>
      <!--$VAR_NUOVA_CELLA_PREZZI$-->
    </row>
    <row r="5275" spans="1:16" ht="10.5" customHeight="1" thickTop="1" thickBot="1">
      <c r="B5275" s="32" t="s">
        <v/>
      </c>
      <c r="C5275" s="23" t="s">
        <v/>
      </c>
      <c r="D5275" s="32" t="s">
        <v>28471</v>
      </c>
      <c r="E5275" s="32">
        <v/>
      </c>
      <c r="F5275" s="33">
        <v/>
      </c>
      <c r="G5275" s="34">
        <v/>
      </c>
      <c r="H5275" s="35">
        <v/>
      </c>
      <c r="I5275" s="36">
        <f>ROUND(SUM(I5272:I5274),2)</f>
        <v>1.00</v>
      </c>
      <c r="J5275" s="32">
        <v>123.16</v>
      </c>
      <c r="K5275" s="32">
        <f>ROUND(PRODUCT(I5275:J5275),2)</f>
        <v>123.16</v>
      </c>
      <c r="L5275" s="32" t="s">
        <v/>
      </c>
      <c r="M5275" s="32" t="s">
        <v/>
      </c>
      <c r="N5275" s="32" t="s">
        <v/>
      </c>
      <!--$VAR_NUOVA_CELLA_PREZZI$-->
    </row>
    <row r="5276" spans="1:16" ht="10.5" customHeight="1" thickTop="1" thickBot="1">
      <c r="B5276" s="32" t="s">
        <v/>
      </c>
      <c r="C5276" s="23" t="s">
        <v/>
      </c>
      <c r="D5276" s="32" t="s">
        <v>28477</v>
      </c>
      <c r="E5276" s="32">
        <v/>
      </c>
      <c r="F5276" s="33">
        <v/>
      </c>
      <c r="G5276" s="34">
        <v/>
      </c>
      <c r="H5276" s="35">
        <v/>
      </c>
      <c r="I5276" s="36">
        <f/>
        <v/>
      </c>
      <c r="J5276" s="32">
        <v/>
      </c>
      <c r="K5276" s="32">
        <f/>
        <v/>
      </c>
      <c r="L5276" s="32" t="s">
        <v/>
      </c>
      <c r="M5276" s="32" t="s">
        <v/>
      </c>
      <c r="N5276" s="32" t="s">
        <v/>
      </c>
      <!--$VAR_NUOVA_CELLA_PREZZI$-->
    </row>
    <row r="5277" spans="1:16" ht="83.3333333333333" customHeight="1" thickTop="1" thickBot="1">
      <c r="B5277" s="32" t="s">
        <v>28478</v>
      </c>
      <c r="C5277" s="23" t="s">
        <v>28479</v>
      </c>
      <c r="D5277" s="62" t="s">
        <v>28480</v>
      </c>
      <c r="E5277" s="32">
        <v/>
      </c>
      <c r="F5277" s="33">
        <v/>
      </c>
      <c r="G5277" s="34">
        <v/>
      </c>
      <c r="H5277" s="35">
        <v/>
      </c>
      <c r="I5277" s="36">
        <f/>
        <v/>
      </c>
      <c r="J5277" s="32">
        <v/>
      </c>
      <c r="K5277" s="32">
        <f/>
        <v/>
      </c>
      <c r="L5277" s="32" t="s">
        <v/>
      </c>
      <c r="M5277" s="32" t="s">
        <v/>
      </c>
      <c r="N5277" s="32" t="s">
        <v/>
      </c>
      <!--$VAR_NUOVA_CELLA_PREZZI$-->
    </row>
    <row r="5278" spans="1:16" ht="10.5" customHeight="1" thickTop="1" thickBot="1">
      <c r="B5278" s="32" t="s">
        <v/>
      </c>
      <c r="C5278" s="23" t="s">
        <v/>
      </c>
      <c r="D5278" s="23" t="s">
        <v>28481</v>
      </c>
      <c r="E5278" s="32">
        <v/>
      </c>
      <c r="F5278" s="33">
        <v/>
      </c>
      <c r="G5278" s="34">
        <v/>
      </c>
      <c r="H5278" s="35">
        <v/>
      </c>
      <c r="I5278" s="36">
        <f/>
        <v/>
      </c>
      <c r="J5278" s="32">
        <v/>
      </c>
      <c r="K5278" s="32">
        <f/>
        <v/>
      </c>
      <c r="L5278" s="32" t="s">
        <v/>
      </c>
      <c r="M5278" s="32" t="s">
        <v/>
      </c>
      <c r="N5278" s="32" t="s">
        <v/>
      </c>
      <!--$VAR_NUOVA_CELLA_PREZZI$-->
    </row>
    <row r="5279" spans="1:16" ht="10.5" customHeight="1" thickTop="1" thickBot="1">
      <c r="B5279" s="32" t="s">
        <v/>
      </c>
      <c r="C5279" s="23" t="s">
        <v/>
      </c>
      <c r="D5279" s="23" t="s">
        <v>28482</v>
      </c>
      <c r="E5279" s="32">
        <v>7.00</v>
      </c>
      <c r="F5279" s="33">
        <v/>
      </c>
      <c r="G5279" s="34">
        <v/>
      </c>
      <c r="H5279" s="35">
        <v/>
      </c>
      <c r="I5279" s="36">
        <f>ROUND(PRODUCT(E5279:H5279),2)</f>
        <v>7.00</v>
      </c>
      <c r="J5279" s="32">
        <v/>
      </c>
      <c r="K5279" s="32">
        <f/>
        <v/>
      </c>
      <c r="L5279" s="32" t="s">
        <v/>
      </c>
      <c r="M5279" s="32" t="s">
        <v/>
      </c>
      <c r="N5279" s="32" t="s">
        <v/>
      </c>
      <!--$VAR_NUOVA_CELLA_PREZZI$-->
    </row>
    <row r="5280" spans="1:16" ht="10.5" customHeight="1" thickTop="1" thickBot="1">
      <c r="B5280" s="32" t="s">
        <v/>
      </c>
      <c r="C5280" s="23" t="s">
        <v/>
      </c>
      <c r="D5280" s="32" t="s">
        <v/>
      </c>
      <c r="E5280" s="32">
        <v/>
      </c>
      <c r="F5280" s="33">
        <v/>
      </c>
      <c r="G5280" s="34">
        <v/>
      </c>
      <c r="H5280" s="35">
        <v/>
      </c>
      <c r="I5280" s="36">
        <f/>
        <v/>
      </c>
      <c r="J5280" s="32">
        <v/>
      </c>
      <c r="K5280" s="32">
        <f/>
        <v/>
      </c>
      <c r="L5280" s="32" t="s">
        <v/>
      </c>
      <c r="M5280" s="32" t="s">
        <v/>
      </c>
      <c r="N5280" s="32" t="s">
        <v>28489</v>
      </c>
      <!--$VAR_NUOVA_CELLA_PREZZI$-->
    </row>
    <row r="5281" spans="1:16" ht="10.5" customHeight="1" thickTop="1" thickBot="1">
      <c r="B5281" s="32" t="s">
        <v/>
      </c>
      <c r="C5281" s="23" t="s">
        <v/>
      </c>
      <c r="D5281" s="32" t="s">
        <v>28490</v>
      </c>
      <c r="E5281" s="32">
        <v/>
      </c>
      <c r="F5281" s="33">
        <v/>
      </c>
      <c r="G5281" s="34">
        <v/>
      </c>
      <c r="H5281" s="35">
        <v/>
      </c>
      <c r="I5281" s="36">
        <f>ROUND(SUM(I5278:I5280),2)</f>
        <v>7.00</v>
      </c>
      <c r="J5281" s="32">
        <v>119.32</v>
      </c>
      <c r="K5281" s="32">
        <f>ROUND(PRODUCT(I5281:J5281),2)</f>
        <v>835.24</v>
      </c>
      <c r="L5281" s="32" t="s">
        <v/>
      </c>
      <c r="M5281" s="32" t="s">
        <v/>
      </c>
      <c r="N5281" s="32" t="s">
        <v/>
      </c>
      <!--$VAR_NUOVA_CELLA_PREZZI$-->
    </row>
    <row r="5282" spans="1:16" ht="10.5" customHeight="1" thickTop="1" thickBot="1">
      <c r="B5282" s="32" t="s">
        <v/>
      </c>
      <c r="C5282" s="23" t="s">
        <v/>
      </c>
      <c r="D5282" s="32" t="s">
        <v>28496</v>
      </c>
      <c r="E5282" s="32">
        <v/>
      </c>
      <c r="F5282" s="33">
        <v/>
      </c>
      <c r="G5282" s="34">
        <v/>
      </c>
      <c r="H5282" s="35">
        <v/>
      </c>
      <c r="I5282" s="36">
        <f/>
        <v/>
      </c>
      <c r="J5282" s="32">
        <v/>
      </c>
      <c r="K5282" s="32">
        <f/>
        <v/>
      </c>
      <c r="L5282" s="32" t="s">
        <v/>
      </c>
      <c r="M5282" s="32" t="s">
        <v/>
      </c>
      <c r="N5282" s="32" t="s">
        <v/>
      </c>
      <!--$VAR_NUOVA_CELLA_PREZZI$-->
    </row>
    <row r="5283" spans="1:16" ht="47.6666666666667" customHeight="1" thickTop="1" thickBot="1">
      <c r="B5283" s="32" t="s">
        <v>28497</v>
      </c>
      <c r="C5283" s="23" t="s">
        <v>28498</v>
      </c>
      <c r="D5283" s="62" t="s">
        <v>28499</v>
      </c>
      <c r="E5283" s="32">
        <v/>
      </c>
      <c r="F5283" s="33">
        <v/>
      </c>
      <c r="G5283" s="34">
        <v/>
      </c>
      <c r="H5283" s="35">
        <v/>
      </c>
      <c r="I5283" s="36">
        <f/>
        <v/>
      </c>
      <c r="J5283" s="32">
        <v/>
      </c>
      <c r="K5283" s="32">
        <f/>
        <v/>
      </c>
      <c r="L5283" s="32" t="s">
        <v/>
      </c>
      <c r="M5283" s="32" t="s">
        <v/>
      </c>
      <c r="N5283" s="32" t="s">
        <v/>
      </c>
      <!--$VAR_NUOVA_CELLA_PREZZI$-->
    </row>
    <row r="5284" spans="1:16" ht="10.5" customHeight="1" thickTop="1" thickBot="1">
      <c r="B5284" s="32" t="s">
        <v/>
      </c>
      <c r="C5284" s="23" t="s">
        <v/>
      </c>
      <c r="D5284" s="23" t="s">
        <v>28500</v>
      </c>
      <c r="E5284" s="32">
        <v/>
      </c>
      <c r="F5284" s="33">
        <v/>
      </c>
      <c r="G5284" s="34">
        <v/>
      </c>
      <c r="H5284" s="35">
        <v/>
      </c>
      <c r="I5284" s="36">
        <f/>
        <v/>
      </c>
      <c r="J5284" s="32">
        <v/>
      </c>
      <c r="K5284" s="32">
        <f/>
        <v/>
      </c>
      <c r="L5284" s="32" t="s">
        <v/>
      </c>
      <c r="M5284" s="32" t="s">
        <v/>
      </c>
      <c r="N5284" s="32" t="s">
        <v/>
      </c>
      <!--$VAR_NUOVA_CELLA_PREZZI$-->
    </row>
    <row r="5285" spans="1:16" ht="10.5" customHeight="1" thickTop="1" thickBot="1">
      <c r="B5285" s="32" t="s">
        <v/>
      </c>
      <c r="C5285" s="23" t="s">
        <v/>
      </c>
      <c r="D5285" s="23" t="s">
        <v>28501</v>
      </c>
      <c r="E5285" s="32">
        <v>19.00</v>
      </c>
      <c r="F5285" s="33">
        <v/>
      </c>
      <c r="G5285" s="34">
        <v/>
      </c>
      <c r="H5285" s="35">
        <v/>
      </c>
      <c r="I5285" s="36">
        <f>ROUND(PRODUCT(E5285:H5285),2)</f>
        <v>19.00</v>
      </c>
      <c r="J5285" s="32">
        <v/>
      </c>
      <c r="K5285" s="32">
        <f/>
        <v/>
      </c>
      <c r="L5285" s="32" t="s">
        <v/>
      </c>
      <c r="M5285" s="32" t="s">
        <v/>
      </c>
      <c r="N5285" s="32" t="s">
        <v/>
      </c>
      <!--$VAR_NUOVA_CELLA_PREZZI$-->
    </row>
    <row r="5286" spans="1:16" ht="10.5" customHeight="1" thickTop="1" thickBot="1">
      <c r="B5286" s="32" t="s">
        <v/>
      </c>
      <c r="C5286" s="23" t="s">
        <v/>
      </c>
      <c r="D5286" s="32" t="s">
        <v/>
      </c>
      <c r="E5286" s="32">
        <v/>
      </c>
      <c r="F5286" s="33">
        <v/>
      </c>
      <c r="G5286" s="34">
        <v/>
      </c>
      <c r="H5286" s="35">
        <v/>
      </c>
      <c r="I5286" s="36">
        <f/>
        <v/>
      </c>
      <c r="J5286" s="32">
        <v/>
      </c>
      <c r="K5286" s="32">
        <f/>
        <v/>
      </c>
      <c r="L5286" s="32" t="s">
        <v/>
      </c>
      <c r="M5286" s="32" t="s">
        <v/>
      </c>
      <c r="N5286" s="32" t="s">
        <v>28508</v>
      </c>
      <!--$VAR_NUOVA_CELLA_PREZZI$-->
    </row>
    <row r="5287" spans="1:16" ht="10.5" customHeight="1" thickTop="1" thickBot="1">
      <c r="B5287" s="32" t="s">
        <v/>
      </c>
      <c r="C5287" s="23" t="s">
        <v/>
      </c>
      <c r="D5287" s="32" t="s">
        <v>28509</v>
      </c>
      <c r="E5287" s="32">
        <v/>
      </c>
      <c r="F5287" s="33">
        <v/>
      </c>
      <c r="G5287" s="34">
        <v/>
      </c>
      <c r="H5287" s="35">
        <v/>
      </c>
      <c r="I5287" s="36">
        <f>ROUND(SUM(I5284:I5286),2)</f>
        <v>19.00</v>
      </c>
      <c r="J5287" s="32">
        <v>161.04</v>
      </c>
      <c r="K5287" s="32">
        <f>ROUND(PRODUCT(I5287:J5287),2)</f>
        <v>3059.76</v>
      </c>
      <c r="L5287" s="32" t="s">
        <v/>
      </c>
      <c r="M5287" s="32" t="s">
        <v/>
      </c>
      <c r="N5287" s="32" t="s">
        <v/>
      </c>
      <!--$VAR_NUOVA_CELLA_PREZZI$-->
    </row>
    <row r="5288" spans="1:16" ht="10.5" customHeight="1" thickTop="1" thickBot="1">
      <c r="B5288" s="32" t="s">
        <v/>
      </c>
      <c r="C5288" s="23" t="s">
        <v/>
      </c>
      <c r="D5288" s="32" t="s">
        <v>28515</v>
      </c>
      <c r="E5288" s="32">
        <v/>
      </c>
      <c r="F5288" s="33">
        <v/>
      </c>
      <c r="G5288" s="34">
        <v/>
      </c>
      <c r="H5288" s="35">
        <v/>
      </c>
      <c r="I5288" s="36">
        <f/>
        <v/>
      </c>
      <c r="J5288" s="32">
        <v/>
      </c>
      <c r="K5288" s="32">
        <f/>
        <v/>
      </c>
      <c r="L5288" s="32" t="s">
        <v/>
      </c>
      <c r="M5288" s="32" t="s">
        <v/>
      </c>
      <c r="N5288" s="32" t="s">
        <v/>
      </c>
      <!--$VAR_NUOVA_CELLA_PREZZI$-->
    </row>
    <row r="5289" spans="1:16" ht="26.1666666666667" customHeight="1" thickTop="1" thickBot="1">
      <c r="B5289" s="32" t="s">
        <v>28516</v>
      </c>
      <c r="C5289" s="23" t="s">
        <v>28517</v>
      </c>
      <c r="D5289" s="62" t="s">
        <v>28518</v>
      </c>
      <c r="E5289" s="32">
        <v/>
      </c>
      <c r="F5289" s="33">
        <v/>
      </c>
      <c r="G5289" s="34">
        <v/>
      </c>
      <c r="H5289" s="35">
        <v/>
      </c>
      <c r="I5289" s="36">
        <f/>
        <v/>
      </c>
      <c r="J5289" s="32">
        <v/>
      </c>
      <c r="K5289" s="32">
        <f/>
        <v/>
      </c>
      <c r="L5289" s="32" t="s">
        <v/>
      </c>
      <c r="M5289" s="32" t="s">
        <v/>
      </c>
      <c r="N5289" s="32" t="s">
        <v/>
      </c>
      <!--$VAR_NUOVA_CELLA_PREZZI$-->
    </row>
    <row r="5290" spans="1:16" ht="10.5" customHeight="1" thickTop="1" thickBot="1">
      <c r="B5290" s="32" t="s">
        <v/>
      </c>
      <c r="C5290" s="23" t="s">
        <v/>
      </c>
      <c r="D5290" s="23" t="s">
        <v>28519</v>
      </c>
      <c r="E5290" s="32">
        <v/>
      </c>
      <c r="F5290" s="33">
        <v/>
      </c>
      <c r="G5290" s="34">
        <v/>
      </c>
      <c r="H5290" s="35">
        <v/>
      </c>
      <c r="I5290" s="36">
        <f/>
        <v/>
      </c>
      <c r="J5290" s="32">
        <v/>
      </c>
      <c r="K5290" s="32">
        <f/>
        <v/>
      </c>
      <c r="L5290" s="32" t="s">
        <v/>
      </c>
      <c r="M5290" s="32" t="s">
        <v/>
      </c>
      <c r="N5290" s="32" t="s">
        <v/>
      </c>
      <!--$VAR_NUOVA_CELLA_PREZZI$-->
    </row>
    <row r="5291" spans="1:16" ht="10.5" customHeight="1" thickTop="1" thickBot="1">
      <c r="B5291" s="32" t="s">
        <v/>
      </c>
      <c r="C5291" s="23" t="s">
        <v/>
      </c>
      <c r="D5291" s="23" t="s">
        <v>28520</v>
      </c>
      <c r="E5291" s="32">
        <v>1.00</v>
      </c>
      <c r="F5291" s="33">
        <v/>
      </c>
      <c r="G5291" s="34">
        <v/>
      </c>
      <c r="H5291" s="35">
        <v/>
      </c>
      <c r="I5291" s="36">
        <f>ROUND(PRODUCT(E5291:H5291),2)</f>
        <v>1.00</v>
      </c>
      <c r="J5291" s="32">
        <v/>
      </c>
      <c r="K5291" s="32">
        <f/>
        <v/>
      </c>
      <c r="L5291" s="32" t="s">
        <v/>
      </c>
      <c r="M5291" s="32" t="s">
        <v/>
      </c>
      <c r="N5291" s="32" t="s">
        <v/>
      </c>
      <!--$VAR_NUOVA_CELLA_PREZZI$-->
    </row>
    <row r="5292" spans="1:16" ht="10.5" customHeight="1" thickTop="1" thickBot="1">
      <c r="B5292" s="32" t="s">
        <v/>
      </c>
      <c r="C5292" s="23" t="s">
        <v/>
      </c>
      <c r="D5292" s="32" t="s">
        <v/>
      </c>
      <c r="E5292" s="32">
        <v/>
      </c>
      <c r="F5292" s="33">
        <v/>
      </c>
      <c r="G5292" s="34">
        <v/>
      </c>
      <c r="H5292" s="35">
        <v/>
      </c>
      <c r="I5292" s="36">
        <f/>
        <v/>
      </c>
      <c r="J5292" s="32">
        <v/>
      </c>
      <c r="K5292" s="32">
        <f/>
        <v/>
      </c>
      <c r="L5292" s="32" t="s">
        <v/>
      </c>
      <c r="M5292" s="32" t="s">
        <v/>
      </c>
      <c r="N5292" s="32" t="s">
        <v>28527</v>
      </c>
      <!--$VAR_NUOVA_CELLA_PREZZI$-->
    </row>
    <row r="5293" spans="1:16" ht="10.5" customHeight="1" thickTop="1" thickBot="1">
      <c r="B5293" s="32" t="s">
        <v/>
      </c>
      <c r="C5293" s="23" t="s">
        <v/>
      </c>
      <c r="D5293" s="32" t="s">
        <v>28528</v>
      </c>
      <c r="E5293" s="32">
        <v/>
      </c>
      <c r="F5293" s="33">
        <v/>
      </c>
      <c r="G5293" s="34">
        <v/>
      </c>
      <c r="H5293" s="35">
        <v/>
      </c>
      <c r="I5293" s="36">
        <f>ROUND(SUM(I5290:I5292),2)</f>
        <v>1.00</v>
      </c>
      <c r="J5293" s="32">
        <v>21.11</v>
      </c>
      <c r="K5293" s="32">
        <f>ROUND(PRODUCT(I5293:J5293),2)</f>
        <v>21.11</v>
      </c>
      <c r="L5293" s="32" t="s">
        <v/>
      </c>
      <c r="M5293" s="32" t="s">
        <v/>
      </c>
      <c r="N5293" s="32" t="s">
        <v/>
      </c>
      <!--$VAR_NUOVA_CELLA_PREZZI$-->
    </row>
    <row r="5294" spans="1:16" ht="10.5" customHeight="1" thickTop="1" thickBot="1">
      <c r="B5294" s="32" t="s">
        <v/>
      </c>
      <c r="C5294" s="23" t="s">
        <v/>
      </c>
      <c r="D5294" s="32" t="s">
        <v>28534</v>
      </c>
      <c r="E5294" s="32">
        <v/>
      </c>
      <c r="F5294" s="33">
        <v/>
      </c>
      <c r="G5294" s="34">
        <v/>
      </c>
      <c r="H5294" s="35">
        <v/>
      </c>
      <c r="I5294" s="36">
        <f/>
        <v/>
      </c>
      <c r="J5294" s="32">
        <v/>
      </c>
      <c r="K5294" s="32">
        <f/>
        <v/>
      </c>
      <c r="L5294" s="32" t="s">
        <v/>
      </c>
      <c r="M5294" s="32" t="s">
        <v/>
      </c>
      <c r="N5294" s="32" t="s">
        <v/>
      </c>
      <!--$VAR_NUOVA_CELLA_PREZZI$-->
    </row>
    <row r="5295" spans="1:16" ht="149" customHeight="1" thickTop="1" thickBot="1">
      <c r="B5295" s="32" t="s">
        <v>28535</v>
      </c>
      <c r="C5295" s="23" t="s">
        <v>28536</v>
      </c>
      <c r="D5295" s="62" t="s">
        <v>28537</v>
      </c>
      <c r="E5295" s="32">
        <v/>
      </c>
      <c r="F5295" s="33">
        <v/>
      </c>
      <c r="G5295" s="34">
        <v/>
      </c>
      <c r="H5295" s="35">
        <v/>
      </c>
      <c r="I5295" s="36">
        <f/>
        <v/>
      </c>
      <c r="J5295" s="32">
        <v/>
      </c>
      <c r="K5295" s="32">
        <f/>
        <v/>
      </c>
      <c r="L5295" s="32" t="s">
        <v/>
      </c>
      <c r="M5295" s="32" t="s">
        <v/>
      </c>
      <c r="N5295" s="32" t="s">
        <v/>
      </c>
      <!--$VAR_NUOVA_CELLA_PREZZI$-->
    </row>
    <row r="5296" spans="1:16" ht="10.5" customHeight="1" thickTop="1" thickBot="1">
      <c r="B5296" s="32" t="s">
        <v/>
      </c>
      <c r="C5296" s="23" t="s">
        <v/>
      </c>
      <c r="D5296" s="23" t="s">
        <v>28538</v>
      </c>
      <c r="E5296" s="32">
        <v/>
      </c>
      <c r="F5296" s="33">
        <v/>
      </c>
      <c r="G5296" s="34">
        <v/>
      </c>
      <c r="H5296" s="35">
        <v/>
      </c>
      <c r="I5296" s="36">
        <f/>
        <v/>
      </c>
      <c r="J5296" s="32">
        <v/>
      </c>
      <c r="K5296" s="32">
        <f/>
        <v/>
      </c>
      <c r="L5296" s="32" t="s">
        <v/>
      </c>
      <c r="M5296" s="32" t="s">
        <v/>
      </c>
      <c r="N5296" s="32" t="s">
        <v/>
      </c>
      <!--$VAR_NUOVA_CELLA_PREZZI$-->
    </row>
    <row r="5297" spans="1:16" ht="10.5" customHeight="1" thickTop="1" thickBot="1">
      <c r="B5297" s="32" t="s">
        <v/>
      </c>
      <c r="C5297" s="23" t="s">
        <v/>
      </c>
      <c r="D5297" s="23" t="s">
        <v>28539</v>
      </c>
      <c r="E5297" s="32">
        <v>1.00</v>
      </c>
      <c r="F5297" s="33">
        <v/>
      </c>
      <c r="G5297" s="34">
        <v/>
      </c>
      <c r="H5297" s="35">
        <v/>
      </c>
      <c r="I5297" s="36">
        <f>ROUND(PRODUCT(E5297:H5297),2)</f>
        <v>1.00</v>
      </c>
      <c r="J5297" s="32">
        <v/>
      </c>
      <c r="K5297" s="32">
        <f/>
        <v/>
      </c>
      <c r="L5297" s="32" t="s">
        <v/>
      </c>
      <c r="M5297" s="32" t="s">
        <v/>
      </c>
      <c r="N5297" s="32" t="s">
        <v/>
      </c>
      <!--$VAR_NUOVA_CELLA_PREZZI$-->
    </row>
    <row r="5298" spans="1:16" ht="10.5" customHeight="1" thickTop="1" thickBot="1">
      <c r="B5298" s="32" t="s">
        <v/>
      </c>
      <c r="C5298" s="23" t="s">
        <v/>
      </c>
      <c r="D5298" s="32" t="s">
        <v/>
      </c>
      <c r="E5298" s="32">
        <v/>
      </c>
      <c r="F5298" s="33">
        <v/>
      </c>
      <c r="G5298" s="34">
        <v/>
      </c>
      <c r="H5298" s="35">
        <v/>
      </c>
      <c r="I5298" s="36">
        <f/>
        <v/>
      </c>
      <c r="J5298" s="32">
        <v/>
      </c>
      <c r="K5298" s="32">
        <f/>
        <v/>
      </c>
      <c r="L5298" s="32" t="s">
        <v/>
      </c>
      <c r="M5298" s="32" t="s">
        <v/>
      </c>
      <c r="N5298" s="32" t="s">
        <v>28546</v>
      </c>
      <!--$VAR_NUOVA_CELLA_PREZZI$-->
    </row>
    <row r="5299" spans="1:16" ht="10.5" customHeight="1" thickTop="1" thickBot="1">
      <c r="B5299" s="32" t="s">
        <v/>
      </c>
      <c r="C5299" s="23" t="s">
        <v/>
      </c>
      <c r="D5299" s="32" t="s">
        <v>28547</v>
      </c>
      <c r="E5299" s="32">
        <v/>
      </c>
      <c r="F5299" s="33">
        <v/>
      </c>
      <c r="G5299" s="34">
        <v/>
      </c>
      <c r="H5299" s="35">
        <v/>
      </c>
      <c r="I5299" s="36">
        <f>ROUND(SUM(I5296:I5298),2)</f>
        <v>1.00</v>
      </c>
      <c r="J5299" s="32">
        <v>1143.46</v>
      </c>
      <c r="K5299" s="32">
        <f>ROUND(PRODUCT(I5299:J5299),2)</f>
        <v>1143.46</v>
      </c>
      <c r="L5299" s="32" t="s">
        <v/>
      </c>
      <c r="M5299" s="32" t="s">
        <v/>
      </c>
      <c r="N5299" s="32" t="s">
        <v/>
      </c>
      <!--$VAR_NUOVA_CELLA_PREZZI$-->
    </row>
    <row r="5300" spans="1:16" ht="10.5" customHeight="1" thickTop="1" thickBot="1">
      <c r="B5300" s="32" t="s">
        <v/>
      </c>
      <c r="C5300" s="23" t="s">
        <v/>
      </c>
      <c r="D5300" s="32" t="s">
        <v>28553</v>
      </c>
      <c r="E5300" s="32">
        <v/>
      </c>
      <c r="F5300" s="33">
        <v/>
      </c>
      <c r="G5300" s="34">
        <v/>
      </c>
      <c r="H5300" s="35">
        <v/>
      </c>
      <c r="I5300" s="36">
        <f/>
        <v/>
      </c>
      <c r="J5300" s="32">
        <v/>
      </c>
      <c r="K5300" s="32">
        <f/>
        <v/>
      </c>
      <c r="L5300" s="32" t="s">
        <v/>
      </c>
      <c r="M5300" s="32" t="s">
        <v/>
      </c>
      <c r="N5300" s="32" t="s">
        <v/>
      </c>
      <!--$VAR_NUOVA_CELLA_PREZZI$-->
    </row>
    <row r="5301" spans="1:16" ht="121.333333333333" customHeight="1" thickTop="1" thickBot="1">
      <c r="B5301" s="32" t="s">
        <v>28554</v>
      </c>
      <c r="C5301" s="23" t="s">
        <v>28555</v>
      </c>
      <c r="D5301" s="62" t="s">
        <v>28556</v>
      </c>
      <c r="E5301" s="32">
        <v/>
      </c>
      <c r="F5301" s="33">
        <v/>
      </c>
      <c r="G5301" s="34">
        <v/>
      </c>
      <c r="H5301" s="35">
        <v/>
      </c>
      <c r="I5301" s="36">
        <f/>
        <v/>
      </c>
      <c r="J5301" s="32">
        <v/>
      </c>
      <c r="K5301" s="32">
        <f/>
        <v/>
      </c>
      <c r="L5301" s="32" t="s">
        <v/>
      </c>
      <c r="M5301" s="32" t="s">
        <v/>
      </c>
      <c r="N5301" s="32" t="s">
        <v/>
      </c>
      <!--$VAR_NUOVA_CELLA_PREZZI$-->
    </row>
    <row r="5302" spans="1:16" ht="10.5" customHeight="1" thickTop="1" thickBot="1">
      <c r="B5302" s="32" t="s">
        <v/>
      </c>
      <c r="C5302" s="23" t="s">
        <v/>
      </c>
      <c r="D5302" s="23" t="s">
        <v>28557</v>
      </c>
      <c r="E5302" s="32">
        <v/>
      </c>
      <c r="F5302" s="33">
        <v/>
      </c>
      <c r="G5302" s="34">
        <v/>
      </c>
      <c r="H5302" s="35">
        <v/>
      </c>
      <c r="I5302" s="36">
        <f/>
        <v/>
      </c>
      <c r="J5302" s="32">
        <v/>
      </c>
      <c r="K5302" s="32">
        <f/>
        <v/>
      </c>
      <c r="L5302" s="32" t="s">
        <v/>
      </c>
      <c r="M5302" s="32" t="s">
        <v/>
      </c>
      <c r="N5302" s="32" t="s">
        <v/>
      </c>
      <!--$VAR_NUOVA_CELLA_PREZZI$-->
    </row>
    <row r="5303" spans="1:16" ht="10.5" customHeight="1" thickTop="1" thickBot="1">
      <c r="B5303" s="32" t="s">
        <v/>
      </c>
      <c r="C5303" s="23" t="s">
        <v/>
      </c>
      <c r="D5303" s="23" t="s">
        <v>28558</v>
      </c>
      <c r="E5303" s="32">
        <v>4.00</v>
      </c>
      <c r="F5303" s="33">
        <v/>
      </c>
      <c r="G5303" s="34">
        <v/>
      </c>
      <c r="H5303" s="35">
        <v/>
      </c>
      <c r="I5303" s="36">
        <f>ROUND(PRODUCT(E5303:H5303),2)</f>
        <v>4.00</v>
      </c>
      <c r="J5303" s="32">
        <v/>
      </c>
      <c r="K5303" s="32">
        <f/>
        <v/>
      </c>
      <c r="L5303" s="32" t="s">
        <v/>
      </c>
      <c r="M5303" s="32" t="s">
        <v/>
      </c>
      <c r="N5303" s="32" t="s">
        <v/>
      </c>
      <!--$VAR_NUOVA_CELLA_PREZZI$-->
    </row>
    <row r="5304" spans="1:16" ht="10.5" customHeight="1" thickTop="1" thickBot="1">
      <c r="B5304" s="32" t="s">
        <v/>
      </c>
      <c r="C5304" s="23" t="s">
        <v/>
      </c>
      <c r="D5304" s="32" t="s">
        <v/>
      </c>
      <c r="E5304" s="32">
        <v/>
      </c>
      <c r="F5304" s="33">
        <v/>
      </c>
      <c r="G5304" s="34">
        <v/>
      </c>
      <c r="H5304" s="35">
        <v/>
      </c>
      <c r="I5304" s="36">
        <f/>
        <v/>
      </c>
      <c r="J5304" s="32">
        <v/>
      </c>
      <c r="K5304" s="32">
        <f/>
        <v/>
      </c>
      <c r="L5304" s="32" t="s">
        <v/>
      </c>
      <c r="M5304" s="32" t="s">
        <v/>
      </c>
      <c r="N5304" s="32" t="s">
        <v>28565</v>
      </c>
      <!--$VAR_NUOVA_CELLA_PREZZI$-->
    </row>
    <row r="5305" spans="1:16" ht="10.5" customHeight="1" thickTop="1" thickBot="1">
      <c r="B5305" s="32" t="s">
        <v/>
      </c>
      <c r="C5305" s="23" t="s">
        <v/>
      </c>
      <c r="D5305" s="32" t="s">
        <v>28566</v>
      </c>
      <c r="E5305" s="32">
        <v/>
      </c>
      <c r="F5305" s="33">
        <v/>
      </c>
      <c r="G5305" s="34">
        <v/>
      </c>
      <c r="H5305" s="35">
        <v/>
      </c>
      <c r="I5305" s="36">
        <f>ROUND(SUM(I5302:I5304),2)</f>
        <v>4.00</v>
      </c>
      <c r="J5305" s="32">
        <v>159.72</v>
      </c>
      <c r="K5305" s="32">
        <f>ROUND(PRODUCT(I5305:J5305),2)</f>
        <v>638.88</v>
      </c>
      <c r="L5305" s="32" t="s">
        <v/>
      </c>
      <c r="M5305" s="32" t="s">
        <v/>
      </c>
      <c r="N5305" s="32" t="s">
        <v/>
      </c>
      <!--$VAR_NUOVA_CELLA_PREZZI$-->
    </row>
    <row r="5306" spans="1:16" ht="10.5" customHeight="1" thickTop="1" thickBot="1">
      <c r="B5306" s="32" t="s">
        <v/>
      </c>
      <c r="C5306" s="23" t="s">
        <v/>
      </c>
      <c r="D5306" s="32" t="s">
        <v>28572</v>
      </c>
      <c r="E5306" s="32">
        <v/>
      </c>
      <c r="F5306" s="33">
        <v/>
      </c>
      <c r="G5306" s="34">
        <v/>
      </c>
      <c r="H5306" s="35">
        <v/>
      </c>
      <c r="I5306" s="36">
        <f/>
        <v/>
      </c>
      <c r="J5306" s="32">
        <v/>
      </c>
      <c r="K5306" s="32">
        <f/>
        <v/>
      </c>
      <c r="L5306" s="32" t="s">
        <v/>
      </c>
      <c r="M5306" s="32" t="s">
        <v/>
      </c>
      <c r="N5306" s="32" t="s">
        <v/>
      </c>
      <!--$VAR_NUOVA_CELLA_PREZZI$-->
    </row>
    <row r="5307" spans="1:16" ht="141.5" customHeight="1" thickTop="1" thickBot="1">
      <c r="B5307" s="32" t="s">
        <v>28573</v>
      </c>
      <c r="C5307" s="23" t="s">
        <v>28574</v>
      </c>
      <c r="D5307" s="62" t="s">
        <v>28575</v>
      </c>
      <c r="E5307" s="32">
        <v/>
      </c>
      <c r="F5307" s="33">
        <v/>
      </c>
      <c r="G5307" s="34">
        <v/>
      </c>
      <c r="H5307" s="35">
        <v/>
      </c>
      <c r="I5307" s="36">
        <f/>
        <v/>
      </c>
      <c r="J5307" s="32">
        <v/>
      </c>
      <c r="K5307" s="32">
        <f/>
        <v/>
      </c>
      <c r="L5307" s="32" t="s">
        <v/>
      </c>
      <c r="M5307" s="32" t="s">
        <v/>
      </c>
      <c r="N5307" s="32" t="s">
        <v/>
      </c>
      <!--$VAR_NUOVA_CELLA_PREZZI$-->
    </row>
    <row r="5308" spans="1:16" ht="10.5" customHeight="1" thickTop="1" thickBot="1">
      <c r="B5308" s="32" t="s">
        <v/>
      </c>
      <c r="C5308" s="23" t="s">
        <v/>
      </c>
      <c r="D5308" s="23" t="s">
        <v>28576</v>
      </c>
      <c r="E5308" s="32">
        <v/>
      </c>
      <c r="F5308" s="33">
        <v/>
      </c>
      <c r="G5308" s="34">
        <v/>
      </c>
      <c r="H5308" s="35">
        <v/>
      </c>
      <c r="I5308" s="36">
        <f/>
        <v/>
      </c>
      <c r="J5308" s="32">
        <v/>
      </c>
      <c r="K5308" s="32">
        <f/>
        <v/>
      </c>
      <c r="L5308" s="32" t="s">
        <v/>
      </c>
      <c r="M5308" s="32" t="s">
        <v/>
      </c>
      <c r="N5308" s="32" t="s">
        <v/>
      </c>
      <!--$VAR_NUOVA_CELLA_PREZZI$-->
    </row>
    <row r="5309" spans="1:16" ht="10.5" customHeight="1" thickTop="1" thickBot="1">
      <c r="B5309" s="32" t="s">
        <v/>
      </c>
      <c r="C5309" s="23" t="s">
        <v/>
      </c>
      <c r="D5309" s="23" t="s">
        <v>28577</v>
      </c>
      <c r="E5309" s="32">
        <v>4.00</v>
      </c>
      <c r="F5309" s="33">
        <v/>
      </c>
      <c r="G5309" s="34">
        <v/>
      </c>
      <c r="H5309" s="35">
        <v/>
      </c>
      <c r="I5309" s="36">
        <f>ROUND(PRODUCT(E5309:H5309),2)</f>
        <v>4.00</v>
      </c>
      <c r="J5309" s="32">
        <v/>
      </c>
      <c r="K5309" s="32">
        <f/>
        <v/>
      </c>
      <c r="L5309" s="32" t="s">
        <v/>
      </c>
      <c r="M5309" s="32" t="s">
        <v/>
      </c>
      <c r="N5309" s="32" t="s">
        <v/>
      </c>
      <!--$VAR_NUOVA_CELLA_PREZZI$-->
    </row>
    <row r="5310" spans="1:16" ht="10.5" customHeight="1" thickTop="1" thickBot="1">
      <c r="B5310" s="32" t="s">
        <v/>
      </c>
      <c r="C5310" s="23" t="s">
        <v/>
      </c>
      <c r="D5310" s="32" t="s">
        <v/>
      </c>
      <c r="E5310" s="32">
        <v/>
      </c>
      <c r="F5310" s="33">
        <v/>
      </c>
      <c r="G5310" s="34">
        <v/>
      </c>
      <c r="H5310" s="35">
        <v/>
      </c>
      <c r="I5310" s="36">
        <f/>
        <v/>
      </c>
      <c r="J5310" s="32">
        <v/>
      </c>
      <c r="K5310" s="32">
        <f/>
        <v/>
      </c>
      <c r="L5310" s="32" t="s">
        <v/>
      </c>
      <c r="M5310" s="32" t="s">
        <v/>
      </c>
      <c r="N5310" s="32" t="s">
        <v>28584</v>
      </c>
      <!--$VAR_NUOVA_CELLA_PREZZI$-->
    </row>
    <row r="5311" spans="1:16" ht="10.5" customHeight="1" thickTop="1" thickBot="1">
      <c r="B5311" s="32" t="s">
        <v/>
      </c>
      <c r="C5311" s="23" t="s">
        <v/>
      </c>
      <c r="D5311" s="32" t="s">
        <v>28585</v>
      </c>
      <c r="E5311" s="32">
        <v/>
      </c>
      <c r="F5311" s="33">
        <v/>
      </c>
      <c r="G5311" s="34">
        <v/>
      </c>
      <c r="H5311" s="35">
        <v/>
      </c>
      <c r="I5311" s="36">
        <f>ROUND(SUM(I5308:I5310),2)</f>
        <v>4.00</v>
      </c>
      <c r="J5311" s="32">
        <v>151.99</v>
      </c>
      <c r="K5311" s="32">
        <f>ROUND(PRODUCT(I5311:J5311),2)</f>
        <v>607.96</v>
      </c>
      <c r="L5311" s="32" t="s">
        <v/>
      </c>
      <c r="M5311" s="32" t="s">
        <v/>
      </c>
      <c r="N5311" s="32" t="s">
        <v/>
      </c>
      <!--$VAR_NUOVA_CELLA_PREZZI$-->
    </row>
    <row r="5312" spans="1:16" ht="10.5" customHeight="1" thickTop="1" thickBot="1">
      <c r="B5312" s="32" t="s">
        <v/>
      </c>
      <c r="C5312" s="23" t="s">
        <v/>
      </c>
      <c r="D5312" s="32" t="s">
        <v>28591</v>
      </c>
      <c r="E5312" s="32">
        <v/>
      </c>
      <c r="F5312" s="33">
        <v/>
      </c>
      <c r="G5312" s="34">
        <v/>
      </c>
      <c r="H5312" s="35">
        <v/>
      </c>
      <c r="I5312" s="36">
        <f/>
        <v/>
      </c>
      <c r="J5312" s="32">
        <v/>
      </c>
      <c r="K5312" s="32">
        <f/>
        <v/>
      </c>
      <c r="L5312" s="32" t="s">
        <v/>
      </c>
      <c r="M5312" s="32" t="s">
        <v/>
      </c>
      <c r="N5312" s="32" t="s">
        <v/>
      </c>
      <!--$VAR_NUOVA_CELLA_PREZZI$-->
    </row>
    <row r="5313" spans="1:16" ht="138.5" customHeight="1" thickTop="1" thickBot="1">
      <c r="B5313" s="32" t="s">
        <v>28592</v>
      </c>
      <c r="C5313" s="23" t="s">
        <v>28593</v>
      </c>
      <c r="D5313" s="62" t="s">
        <v>28594</v>
      </c>
      <c r="E5313" s="32">
        <v/>
      </c>
      <c r="F5313" s="33">
        <v/>
      </c>
      <c r="G5313" s="34">
        <v/>
      </c>
      <c r="H5313" s="35">
        <v/>
      </c>
      <c r="I5313" s="36">
        <f/>
        <v/>
      </c>
      <c r="J5313" s="32">
        <v/>
      </c>
      <c r="K5313" s="32">
        <f/>
        <v/>
      </c>
      <c r="L5313" s="32" t="s">
        <v/>
      </c>
      <c r="M5313" s="32" t="s">
        <v/>
      </c>
      <c r="N5313" s="32" t="s">
        <v/>
      </c>
      <!--$VAR_NUOVA_CELLA_PREZZI$-->
    </row>
    <row r="5314" spans="1:16" ht="10.5" customHeight="1" thickTop="1" thickBot="1">
      <c r="B5314" s="32" t="s">
        <v/>
      </c>
      <c r="C5314" s="23" t="s">
        <v/>
      </c>
      <c r="D5314" s="23" t="s">
        <v>28595</v>
      </c>
      <c r="E5314" s="32">
        <v/>
      </c>
      <c r="F5314" s="33">
        <v/>
      </c>
      <c r="G5314" s="34">
        <v/>
      </c>
      <c r="H5314" s="35">
        <v/>
      </c>
      <c r="I5314" s="36">
        <f/>
        <v/>
      </c>
      <c r="J5314" s="32">
        <v/>
      </c>
      <c r="K5314" s="32">
        <f/>
        <v/>
      </c>
      <c r="L5314" s="32" t="s">
        <v/>
      </c>
      <c r="M5314" s="32" t="s">
        <v/>
      </c>
      <c r="N5314" s="32" t="s">
        <v/>
      </c>
      <!--$VAR_NUOVA_CELLA_PREZZI$-->
    </row>
    <row r="5315" spans="1:16" ht="10.5" customHeight="1" thickTop="1" thickBot="1">
      <c r="B5315" s="32" t="s">
        <v/>
      </c>
      <c r="C5315" s="23" t="s">
        <v/>
      </c>
      <c r="D5315" s="23" t="s">
        <v>28596</v>
      </c>
      <c r="E5315" s="32">
        <v>2.00</v>
      </c>
      <c r="F5315" s="33">
        <v/>
      </c>
      <c r="G5315" s="34">
        <v/>
      </c>
      <c r="H5315" s="35">
        <v/>
      </c>
      <c r="I5315" s="36">
        <f>ROUND(PRODUCT(E5315:H5315),2)</f>
        <v>2.00</v>
      </c>
      <c r="J5315" s="32">
        <v/>
      </c>
      <c r="K5315" s="32">
        <f/>
        <v/>
      </c>
      <c r="L5315" s="32" t="s">
        <v/>
      </c>
      <c r="M5315" s="32" t="s">
        <v/>
      </c>
      <c r="N5315" s="32" t="s">
        <v/>
      </c>
      <!--$VAR_NUOVA_CELLA_PREZZI$-->
    </row>
    <row r="5316" spans="1:16" ht="10.5" customHeight="1" thickTop="1" thickBot="1">
      <c r="B5316" s="32" t="s">
        <v/>
      </c>
      <c r="C5316" s="23" t="s">
        <v/>
      </c>
      <c r="D5316" s="32" t="s">
        <v/>
      </c>
      <c r="E5316" s="32">
        <v/>
      </c>
      <c r="F5316" s="33">
        <v/>
      </c>
      <c r="G5316" s="34">
        <v/>
      </c>
      <c r="H5316" s="35">
        <v/>
      </c>
      <c r="I5316" s="36">
        <f/>
        <v/>
      </c>
      <c r="J5316" s="32">
        <v/>
      </c>
      <c r="K5316" s="32">
        <f/>
        <v/>
      </c>
      <c r="L5316" s="32" t="s">
        <v/>
      </c>
      <c r="M5316" s="32" t="s">
        <v/>
      </c>
      <c r="N5316" s="32" t="s">
        <v>28603</v>
      </c>
      <!--$VAR_NUOVA_CELLA_PREZZI$-->
    </row>
    <row r="5317" spans="1:16" ht="10.5" customHeight="1" thickTop="1" thickBot="1">
      <c r="B5317" s="32" t="s">
        <v/>
      </c>
      <c r="C5317" s="23" t="s">
        <v/>
      </c>
      <c r="D5317" s="32" t="s">
        <v>28604</v>
      </c>
      <c r="E5317" s="32">
        <v/>
      </c>
      <c r="F5317" s="33">
        <v/>
      </c>
      <c r="G5317" s="34">
        <v/>
      </c>
      <c r="H5317" s="35">
        <v/>
      </c>
      <c r="I5317" s="36">
        <f>ROUND(SUM(I5314:I5316),2)</f>
        <v>2.00</v>
      </c>
      <c r="J5317" s="32">
        <v>110.00</v>
      </c>
      <c r="K5317" s="32">
        <f>ROUND(PRODUCT(I5317:J5317),2)</f>
        <v>220.00</v>
      </c>
      <c r="L5317" s="32" t="s">
        <v/>
      </c>
      <c r="M5317" s="32" t="s">
        <v/>
      </c>
      <c r="N5317" s="32" t="s">
        <v/>
      </c>
      <!--$VAR_NUOVA_CELLA_PREZZI$-->
    </row>
    <row r="5318" spans="1:16" ht="10.5" customHeight="1" thickTop="1" thickBot="1">
      <c r="B5318" s="32" t="s">
        <v/>
      </c>
      <c r="C5318" s="23" t="s">
        <v/>
      </c>
      <c r="D5318" s="32" t="s">
        <v>28610</v>
      </c>
      <c r="E5318" s="32">
        <v/>
      </c>
      <c r="F5318" s="33">
        <v/>
      </c>
      <c r="G5318" s="34">
        <v/>
      </c>
      <c r="H5318" s="35">
        <v/>
      </c>
      <c r="I5318" s="36">
        <f/>
        <v/>
      </c>
      <c r="J5318" s="32">
        <v/>
      </c>
      <c r="K5318" s="32">
        <f/>
        <v/>
      </c>
      <c r="L5318" s="32" t="s">
        <v/>
      </c>
      <c r="M5318" s="32" t="s">
        <v/>
      </c>
      <c r="N5318" s="32" t="s">
        <v/>
      </c>
      <!--$VAR_NUOVA_CELLA_PREZZI$-->
    </row>
    <row r="5319" spans="1:16" ht="128.333333333333" customHeight="1" thickTop="1" thickBot="1">
      <c r="B5319" s="32" t="s">
        <v>28611</v>
      </c>
      <c r="C5319" s="23" t="s">
        <v>28612</v>
      </c>
      <c r="D5319" s="62" t="s">
        <v>28613</v>
      </c>
      <c r="E5319" s="32">
        <v/>
      </c>
      <c r="F5319" s="33">
        <v/>
      </c>
      <c r="G5319" s="34">
        <v/>
      </c>
      <c r="H5319" s="35">
        <v/>
      </c>
      <c r="I5319" s="36">
        <f/>
        <v/>
      </c>
      <c r="J5319" s="32">
        <v/>
      </c>
      <c r="K5319" s="32">
        <f/>
        <v/>
      </c>
      <c r="L5319" s="32" t="s">
        <v/>
      </c>
      <c r="M5319" s="32" t="s">
        <v/>
      </c>
      <c r="N5319" s="32" t="s">
        <v/>
      </c>
      <!--$VAR_NUOVA_CELLA_PREZZI$-->
    </row>
    <row r="5320" spans="1:16" ht="10.5" customHeight="1" thickTop="1" thickBot="1">
      <c r="B5320" s="32" t="s">
        <v/>
      </c>
      <c r="C5320" s="23" t="s">
        <v/>
      </c>
      <c r="D5320" s="23" t="s">
        <v>28614</v>
      </c>
      <c r="E5320" s="32">
        <v/>
      </c>
      <c r="F5320" s="33">
        <v/>
      </c>
      <c r="G5320" s="34">
        <v/>
      </c>
      <c r="H5320" s="35">
        <v/>
      </c>
      <c r="I5320" s="36">
        <f/>
        <v/>
      </c>
      <c r="J5320" s="32">
        <v/>
      </c>
      <c r="K5320" s="32">
        <f/>
        <v/>
      </c>
      <c r="L5320" s="32" t="s">
        <v/>
      </c>
      <c r="M5320" s="32" t="s">
        <v/>
      </c>
      <c r="N5320" s="32" t="s">
        <v/>
      </c>
      <!--$VAR_NUOVA_CELLA_PREZZI$-->
    </row>
    <row r="5321" spans="1:16" ht="10.5" customHeight="1" thickTop="1" thickBot="1">
      <c r="B5321" s="32" t="s">
        <v/>
      </c>
      <c r="C5321" s="23" t="s">
        <v/>
      </c>
      <c r="D5321" s="23" t="s">
        <v>28615</v>
      </c>
      <c r="E5321" s="32">
        <v>1.00</v>
      </c>
      <c r="F5321" s="33">
        <v/>
      </c>
      <c r="G5321" s="34">
        <v/>
      </c>
      <c r="H5321" s="35">
        <v/>
      </c>
      <c r="I5321" s="36">
        <f>ROUND(PRODUCT(E5321:H5321),2)</f>
        <v>1.00</v>
      </c>
      <c r="J5321" s="32">
        <v/>
      </c>
      <c r="K5321" s="32">
        <f/>
        <v/>
      </c>
      <c r="L5321" s="32" t="s">
        <v/>
      </c>
      <c r="M5321" s="32" t="s">
        <v/>
      </c>
      <c r="N5321" s="32" t="s">
        <v/>
      </c>
      <!--$VAR_NUOVA_CELLA_PREZZI$-->
    </row>
    <row r="5322" spans="1:16" ht="10.5" customHeight="1" thickTop="1" thickBot="1">
      <c r="B5322" s="32" t="s">
        <v/>
      </c>
      <c r="C5322" s="23" t="s">
        <v/>
      </c>
      <c r="D5322" s="32" t="s">
        <v/>
      </c>
      <c r="E5322" s="32">
        <v/>
      </c>
      <c r="F5322" s="33">
        <v/>
      </c>
      <c r="G5322" s="34">
        <v/>
      </c>
      <c r="H5322" s="35">
        <v/>
      </c>
      <c r="I5322" s="36">
        <f/>
        <v/>
      </c>
      <c r="J5322" s="32">
        <v/>
      </c>
      <c r="K5322" s="32">
        <f/>
        <v/>
      </c>
      <c r="L5322" s="32" t="s">
        <v/>
      </c>
      <c r="M5322" s="32" t="s">
        <v/>
      </c>
      <c r="N5322" s="32" t="s">
        <v>28622</v>
      </c>
      <!--$VAR_NUOVA_CELLA_PREZZI$-->
    </row>
    <row r="5323" spans="1:16" ht="10.5" customHeight="1" thickTop="1" thickBot="1">
      <c r="B5323" s="32" t="s">
        <v/>
      </c>
      <c r="C5323" s="23" t="s">
        <v/>
      </c>
      <c r="D5323" s="32" t="s">
        <v>28623</v>
      </c>
      <c r="E5323" s="32">
        <v/>
      </c>
      <c r="F5323" s="33">
        <v/>
      </c>
      <c r="G5323" s="34">
        <v/>
      </c>
      <c r="H5323" s="35">
        <v/>
      </c>
      <c r="I5323" s="36">
        <f>ROUND(SUM(I5320:I5322),2)</f>
        <v>1.00</v>
      </c>
      <c r="J5323" s="32">
        <v>438.00</v>
      </c>
      <c r="K5323" s="32">
        <f>ROUND(PRODUCT(I5323:J5323),2)</f>
        <v>438.00</v>
      </c>
      <c r="L5323" s="32" t="s">
        <v/>
      </c>
      <c r="M5323" s="32" t="s">
        <v/>
      </c>
      <c r="N5323" s="32" t="s">
        <v/>
      </c>
      <!--$VAR_NUOVA_CELLA_PREZZI$-->
    </row>
    <row r="5324" spans="1:16" ht="10.5" customHeight="1" thickTop="1" thickBot="1">
      <c r="B5324" s="32" t="s">
        <v/>
      </c>
      <c r="C5324" s="23" t="s">
        <v/>
      </c>
      <c r="D5324" s="32" t="s">
        <v>28629</v>
      </c>
      <c r="E5324" s="32">
        <v/>
      </c>
      <c r="F5324" s="33">
        <v/>
      </c>
      <c r="G5324" s="34">
        <v/>
      </c>
      <c r="H5324" s="35">
        <v/>
      </c>
      <c r="I5324" s="36">
        <f/>
        <v/>
      </c>
      <c r="J5324" s="32">
        <v/>
      </c>
      <c r="K5324" s="32">
        <f/>
        <v/>
      </c>
      <c r="L5324" s="32" t="s">
        <v/>
      </c>
      <c r="M5324" s="32" t="s">
        <v/>
      </c>
      <c r="N5324" s="32" t="s">
        <v/>
      </c>
      <!--$VAR_NUOVA_CELLA_PREZZI$-->
    </row>
    <row r="5325" spans="1:16" ht="39.1666666666667" customHeight="1" thickTop="1" thickBot="1">
      <c r="B5325" s="32" t="s">
        <v>28630</v>
      </c>
      <c r="C5325" s="23" t="s">
        <v>28631</v>
      </c>
      <c r="D5325" s="62" t="s">
        <v>28632</v>
      </c>
      <c r="E5325" s="32">
        <v/>
      </c>
      <c r="F5325" s="33">
        <v/>
      </c>
      <c r="G5325" s="34">
        <v/>
      </c>
      <c r="H5325" s="35">
        <v/>
      </c>
      <c r="I5325" s="36">
        <f/>
        <v/>
      </c>
      <c r="J5325" s="32">
        <v/>
      </c>
      <c r="K5325" s="32">
        <f/>
        <v/>
      </c>
      <c r="L5325" s="32" t="s">
        <v/>
      </c>
      <c r="M5325" s="32" t="s">
        <v/>
      </c>
      <c r="N5325" s="32" t="s">
        <v/>
      </c>
      <!--$VAR_NUOVA_CELLA_PREZZI$-->
    </row>
    <row r="5326" spans="1:16" ht="10.5" customHeight="1" thickTop="1" thickBot="1">
      <c r="B5326" s="32" t="s">
        <v/>
      </c>
      <c r="C5326" s="23" t="s">
        <v/>
      </c>
      <c r="D5326" s="23" t="s">
        <v>28633</v>
      </c>
      <c r="E5326" s="32">
        <v/>
      </c>
      <c r="F5326" s="33">
        <v/>
      </c>
      <c r="G5326" s="34">
        <v/>
      </c>
      <c r="H5326" s="35">
        <v/>
      </c>
      <c r="I5326" s="36">
        <f/>
        <v/>
      </c>
      <c r="J5326" s="32">
        <v/>
      </c>
      <c r="K5326" s="32">
        <f/>
        <v/>
      </c>
      <c r="L5326" s="32" t="s">
        <v/>
      </c>
      <c r="M5326" s="32" t="s">
        <v/>
      </c>
      <c r="N5326" s="32" t="s">
        <v/>
      </c>
      <!--$VAR_NUOVA_CELLA_PREZZI$-->
    </row>
    <row r="5327" spans="1:16" ht="10.5" customHeight="1" thickTop="1" thickBot="1">
      <c r="B5327" s="32" t="s">
        <v/>
      </c>
      <c r="C5327" s="23" t="s">
        <v/>
      </c>
      <c r="D5327" s="23" t="s">
        <v>28634</v>
      </c>
      <c r="E5327" s="32">
        <v>1170.00</v>
      </c>
      <c r="F5327" s="33">
        <v/>
      </c>
      <c r="G5327" s="34">
        <v/>
      </c>
      <c r="H5327" s="35">
        <v/>
      </c>
      <c r="I5327" s="36">
        <f>ROUND(PRODUCT(E5327:H5327),2)</f>
        <v>1170.00</v>
      </c>
      <c r="J5327" s="32">
        <v/>
      </c>
      <c r="K5327" s="32">
        <f/>
        <v/>
      </c>
      <c r="L5327" s="32" t="s">
        <v/>
      </c>
      <c r="M5327" s="32" t="s">
        <v/>
      </c>
      <c r="N5327" s="32" t="s">
        <v/>
      </c>
      <!--$VAR_NUOVA_CELLA_PREZZI$-->
    </row>
    <row r="5328" spans="1:16" ht="10.5" customHeight="1" thickTop="1" thickBot="1">
      <c r="B5328" s="32" t="s">
        <v/>
      </c>
      <c r="C5328" s="23" t="s">
        <v/>
      </c>
      <c r="D5328" s="23" t="s">
        <v>28641</v>
      </c>
      <c r="E5328" s="32">
        <v>165.00</v>
      </c>
      <c r="F5328" s="33">
        <v/>
      </c>
      <c r="G5328" s="34">
        <v/>
      </c>
      <c r="H5328" s="35">
        <v/>
      </c>
      <c r="I5328" s="36">
        <f>ROUND(PRODUCT(E5328:H5328),2)</f>
        <v>165.00</v>
      </c>
      <c r="J5328" s="32">
        <v/>
      </c>
      <c r="K5328" s="32">
        <f/>
        <v/>
      </c>
      <c r="L5328" s="32" t="s">
        <v/>
      </c>
      <c r="M5328" s="32" t="s">
        <v/>
      </c>
      <c r="N5328" s="32" t="s">
        <v/>
      </c>
      <!--$VAR_NUOVA_CELLA_PREZZI$-->
    </row>
    <row r="5329" spans="1:16" ht="10.5" customHeight="1" thickTop="1" thickBot="1">
      <c r="B5329" s="32" t="s">
        <v/>
      </c>
      <c r="C5329" s="23" t="s">
        <v/>
      </c>
      <c r="D5329" s="32" t="s">
        <v/>
      </c>
      <c r="E5329" s="32">
        <v/>
      </c>
      <c r="F5329" s="33">
        <v/>
      </c>
      <c r="G5329" s="34">
        <v/>
      </c>
      <c r="H5329" s="35">
        <v/>
      </c>
      <c r="I5329" s="36">
        <f/>
        <v/>
      </c>
      <c r="J5329" s="32">
        <v/>
      </c>
      <c r="K5329" s="32">
        <f/>
        <v/>
      </c>
      <c r="L5329" s="32" t="s">
        <v/>
      </c>
      <c r="M5329" s="32" t="s">
        <v/>
      </c>
      <c r="N5329" s="32" t="s">
        <v>28648</v>
      </c>
      <!--$VAR_NUOVA_CELLA_PREZZI$-->
    </row>
    <row r="5330" spans="1:16" ht="10.5" customHeight="1" thickTop="1" thickBot="1">
      <c r="B5330" s="32" t="s">
        <v/>
      </c>
      <c r="C5330" s="23" t="s">
        <v/>
      </c>
      <c r="D5330" s="32" t="s">
        <v>28649</v>
      </c>
      <c r="E5330" s="32">
        <v/>
      </c>
      <c r="F5330" s="33">
        <v/>
      </c>
      <c r="G5330" s="34">
        <v/>
      </c>
      <c r="H5330" s="35">
        <v/>
      </c>
      <c r="I5330" s="36">
        <f>ROUND(SUM(I5326:I5329),2)</f>
        <v>1335.00</v>
      </c>
      <c r="J5330" s="32">
        <v>4.35</v>
      </c>
      <c r="K5330" s="32">
        <f>ROUND(PRODUCT(I5330:J5330),2)</f>
        <v>5807.25</v>
      </c>
      <c r="L5330" s="32" t="s">
        <v/>
      </c>
      <c r="M5330" s="32" t="s">
        <v/>
      </c>
      <c r="N5330" s="32" t="s">
        <v/>
      </c>
      <!--$VAR_NUOVA_CELLA_PREZZI$-->
    </row>
    <row r="5331" spans="1:16" ht="10.5" customHeight="1" thickTop="1" thickBot="1">
      <c r="B5331" s="32" t="s">
        <v/>
      </c>
      <c r="C5331" s="23" t="s">
        <v/>
      </c>
      <c r="D5331" s="32" t="s">
        <v>28655</v>
      </c>
      <c r="E5331" s="32">
        <v/>
      </c>
      <c r="F5331" s="33">
        <v/>
      </c>
      <c r="G5331" s="34">
        <v/>
      </c>
      <c r="H5331" s="35">
        <v/>
      </c>
      <c r="I5331" s="36">
        <f/>
        <v/>
      </c>
      <c r="J5331" s="32">
        <v/>
      </c>
      <c r="K5331" s="32">
        <f/>
        <v/>
      </c>
      <c r="L5331" s="32" t="s">
        <v/>
      </c>
      <c r="M5331" s="32" t="s">
        <v/>
      </c>
      <c r="N5331" s="32" t="s">
        <v/>
      </c>
      <!--$VAR_NUOVA_CELLA_PREZZI$-->
    </row>
    <row r="5332" spans="1:16" ht="144.5" customHeight="1" thickTop="1" thickBot="1">
      <c r="B5332" s="32" t="s">
        <v>28656</v>
      </c>
      <c r="C5332" s="23" t="s">
        <v>28657</v>
      </c>
      <c r="D5332" s="62" t="s">
        <v>28658</v>
      </c>
      <c r="E5332" s="32">
        <v/>
      </c>
      <c r="F5332" s="33">
        <v/>
      </c>
      <c r="G5332" s="34">
        <v/>
      </c>
      <c r="H5332" s="35">
        <v/>
      </c>
      <c r="I5332" s="36">
        <f/>
        <v/>
      </c>
      <c r="J5332" s="32">
        <v/>
      </c>
      <c r="K5332" s="32">
        <f/>
        <v/>
      </c>
      <c r="L5332" s="32" t="s">
        <v/>
      </c>
      <c r="M5332" s="32" t="s">
        <v/>
      </c>
      <c r="N5332" s="32" t="s">
        <v/>
      </c>
      <!--$VAR_NUOVA_CELLA_PREZZI$-->
    </row>
    <row r="5333" spans="1:16" ht="10.5" customHeight="1" thickTop="1" thickBot="1">
      <c r="B5333" s="32" t="s">
        <v/>
      </c>
      <c r="C5333" s="23" t="s">
        <v/>
      </c>
      <c r="D5333" s="23" t="s">
        <v>28659</v>
      </c>
      <c r="E5333" s="32">
        <v/>
      </c>
      <c r="F5333" s="33">
        <v/>
      </c>
      <c r="G5333" s="34">
        <v/>
      </c>
      <c r="H5333" s="35">
        <v/>
      </c>
      <c r="I5333" s="36">
        <f/>
        <v/>
      </c>
      <c r="J5333" s="32">
        <v/>
      </c>
      <c r="K5333" s="32">
        <f/>
        <v/>
      </c>
      <c r="L5333" s="32" t="s">
        <v/>
      </c>
      <c r="M5333" s="32" t="s">
        <v/>
      </c>
      <c r="N5333" s="32" t="s">
        <v/>
      </c>
      <!--$VAR_NUOVA_CELLA_PREZZI$-->
    </row>
    <row r="5334" spans="1:16" ht="10.5" customHeight="1" thickTop="1" thickBot="1">
      <c r="B5334" s="32" t="s">
        <v/>
      </c>
      <c r="C5334" s="23" t="s">
        <v/>
      </c>
      <c r="D5334" s="23" t="s">
        <v>28660</v>
      </c>
      <c r="E5334" s="32">
        <v>1.00</v>
      </c>
      <c r="F5334" s="33">
        <v/>
      </c>
      <c r="G5334" s="34">
        <v/>
      </c>
      <c r="H5334" s="35">
        <v/>
      </c>
      <c r="I5334" s="36">
        <f>ROUND(PRODUCT(E5334:H5334),2)</f>
        <v>1.00</v>
      </c>
      <c r="J5334" s="32">
        <v/>
      </c>
      <c r="K5334" s="32">
        <f/>
        <v/>
      </c>
      <c r="L5334" s="32" t="s">
        <v/>
      </c>
      <c r="M5334" s="32" t="s">
        <v/>
      </c>
      <c r="N5334" s="32" t="s">
        <v/>
      </c>
      <!--$VAR_NUOVA_CELLA_PREZZI$-->
    </row>
    <row r="5335" spans="1:16" ht="10.5" customHeight="1" thickTop="1" thickBot="1">
      <c r="B5335" s="32" t="s">
        <v/>
      </c>
      <c r="C5335" s="23" t="s">
        <v/>
      </c>
      <c r="D5335" s="32" t="s">
        <v/>
      </c>
      <c r="E5335" s="32">
        <v/>
      </c>
      <c r="F5335" s="33">
        <v/>
      </c>
      <c r="G5335" s="34">
        <v/>
      </c>
      <c r="H5335" s="35">
        <v/>
      </c>
      <c r="I5335" s="36">
        <f/>
        <v/>
      </c>
      <c r="J5335" s="32">
        <v/>
      </c>
      <c r="K5335" s="32">
        <f/>
        <v/>
      </c>
      <c r="L5335" s="32" t="s">
        <v/>
      </c>
      <c r="M5335" s="32" t="s">
        <v/>
      </c>
      <c r="N5335" s="32" t="s">
        <v>28667</v>
      </c>
      <!--$VAR_NUOVA_CELLA_PREZZI$-->
    </row>
    <row r="5336" spans="1:16" ht="10.5" customHeight="1" thickTop="1" thickBot="1">
      <c r="B5336" s="32" t="s">
        <v/>
      </c>
      <c r="C5336" s="23" t="s">
        <v/>
      </c>
      <c r="D5336" s="32" t="s">
        <v>28668</v>
      </c>
      <c r="E5336" s="32">
        <v/>
      </c>
      <c r="F5336" s="33">
        <v/>
      </c>
      <c r="G5336" s="34">
        <v/>
      </c>
      <c r="H5336" s="35">
        <v/>
      </c>
      <c r="I5336" s="36">
        <f>ROUND(SUM(I5333:I5335),2)</f>
        <v>1.00</v>
      </c>
      <c r="J5336" s="32">
        <v>461.36</v>
      </c>
      <c r="K5336" s="32">
        <f>ROUND(PRODUCT(I5336:J5336),2)</f>
        <v>461.36</v>
      </c>
      <c r="L5336" s="32" t="s">
        <v/>
      </c>
      <c r="M5336" s="32" t="s">
        <v/>
      </c>
      <c r="N5336" s="32" t="s">
        <v/>
      </c>
      <!--$VAR_NUOVA_CELLA_PREZZI$-->
    </row>
    <row r="5337" spans="1:16" ht="10.5" customHeight="1" thickTop="1" thickBot="1">
      <c r="B5337" s="32" t="s">
        <v/>
      </c>
      <c r="C5337" s="23" t="s">
        <v/>
      </c>
      <c r="D5337" s="32" t="s">
        <v>28674</v>
      </c>
      <c r="E5337" s="32">
        <v/>
      </c>
      <c r="F5337" s="33">
        <v/>
      </c>
      <c r="G5337" s="34">
        <v/>
      </c>
      <c r="H5337" s="35">
        <v/>
      </c>
      <c r="I5337" s="36">
        <f/>
        <v/>
      </c>
      <c r="J5337" s="32">
        <v/>
      </c>
      <c r="K5337" s="32">
        <f/>
        <v/>
      </c>
      <c r="L5337" s="32" t="s">
        <v/>
      </c>
      <c r="M5337" s="32" t="s">
        <v/>
      </c>
      <c r="N5337" s="32" t="s">
        <v/>
      </c>
      <!--$VAR_NUOVA_CELLA_PREZZI$-->
    </row>
    <row r="5338" spans="1:16" ht="239.333333333333" customHeight="1" thickTop="1" thickBot="1">
      <c r="B5338" s="32" t="s">
        <v>28675</v>
      </c>
      <c r="C5338" s="23" t="s">
        <v>28676</v>
      </c>
      <c r="D5338" s="62" t="s">
        <v>28677</v>
      </c>
      <c r="E5338" s="32">
        <v/>
      </c>
      <c r="F5338" s="33">
        <v/>
      </c>
      <c r="G5338" s="34">
        <v/>
      </c>
      <c r="H5338" s="35">
        <v/>
      </c>
      <c r="I5338" s="36">
        <f/>
        <v/>
      </c>
      <c r="J5338" s="32">
        <v/>
      </c>
      <c r="K5338" s="32">
        <f/>
        <v/>
      </c>
      <c r="L5338" s="32" t="s">
        <v/>
      </c>
      <c r="M5338" s="32" t="s">
        <v/>
      </c>
      <c r="N5338" s="32" t="s">
        <v/>
      </c>
      <!--$VAR_NUOVA_CELLA_PREZZI$-->
    </row>
    <row r="5339" spans="1:16" ht="10.5" customHeight="1" thickTop="1" thickBot="1">
      <c r="B5339" s="32" t="s">
        <v/>
      </c>
      <c r="C5339" s="23" t="s">
        <v/>
      </c>
      <c r="D5339" s="23" t="s">
        <v>28678</v>
      </c>
      <c r="E5339" s="32">
        <v/>
      </c>
      <c r="F5339" s="33">
        <v/>
      </c>
      <c r="G5339" s="34">
        <v/>
      </c>
      <c r="H5339" s="35">
        <v/>
      </c>
      <c r="I5339" s="36">
        <f/>
        <v/>
      </c>
      <c r="J5339" s="32">
        <v/>
      </c>
      <c r="K5339" s="32">
        <f/>
        <v/>
      </c>
      <c r="L5339" s="32" t="s">
        <v/>
      </c>
      <c r="M5339" s="32" t="s">
        <v/>
      </c>
      <c r="N5339" s="32" t="s">
        <v/>
      </c>
      <!--$VAR_NUOVA_CELLA_PREZZI$-->
    </row>
    <row r="5340" spans="1:16" ht="10.5" customHeight="1" thickTop="1" thickBot="1">
      <c r="B5340" s="32" t="s">
        <v/>
      </c>
      <c r="C5340" s="23" t="s">
        <v/>
      </c>
      <c r="D5340" s="23" t="s">
        <v>28679</v>
      </c>
      <c r="E5340" s="32">
        <v>1.00</v>
      </c>
      <c r="F5340" s="33">
        <v/>
      </c>
      <c r="G5340" s="34">
        <v/>
      </c>
      <c r="H5340" s="35">
        <v/>
      </c>
      <c r="I5340" s="36">
        <f>ROUND(PRODUCT(E5340:H5340),2)</f>
        <v>1.00</v>
      </c>
      <c r="J5340" s="32">
        <v/>
      </c>
      <c r="K5340" s="32">
        <f/>
        <v/>
      </c>
      <c r="L5340" s="32" t="s">
        <v/>
      </c>
      <c r="M5340" s="32" t="s">
        <v/>
      </c>
      <c r="N5340" s="32" t="s">
        <v/>
      </c>
      <!--$VAR_NUOVA_CELLA_PREZZI$-->
    </row>
    <row r="5341" spans="1:16" ht="10.5" customHeight="1" thickTop="1" thickBot="1">
      <c r="B5341" s="32" t="s">
        <v/>
      </c>
      <c r="C5341" s="23" t="s">
        <v/>
      </c>
      <c r="D5341" s="32" t="s">
        <v/>
      </c>
      <c r="E5341" s="32">
        <v/>
      </c>
      <c r="F5341" s="33">
        <v/>
      </c>
      <c r="G5341" s="34">
        <v/>
      </c>
      <c r="H5341" s="35">
        <v/>
      </c>
      <c r="I5341" s="36">
        <f/>
        <v/>
      </c>
      <c r="J5341" s="32">
        <v/>
      </c>
      <c r="K5341" s="32">
        <f/>
        <v/>
      </c>
      <c r="L5341" s="32" t="s">
        <v/>
      </c>
      <c r="M5341" s="32" t="s">
        <v/>
      </c>
      <c r="N5341" s="32" t="s">
        <v>28686</v>
      </c>
      <!--$VAR_NUOVA_CELLA_PREZZI$-->
    </row>
    <row r="5342" spans="1:16" ht="10.5" customHeight="1" thickTop="1" thickBot="1">
      <c r="B5342" s="32" t="s">
        <v/>
      </c>
      <c r="C5342" s="23" t="s">
        <v/>
      </c>
      <c r="D5342" s="32" t="s">
        <v>28687</v>
      </c>
      <c r="E5342" s="32">
        <v/>
      </c>
      <c r="F5342" s="33">
        <v/>
      </c>
      <c r="G5342" s="34">
        <v/>
      </c>
      <c r="H5342" s="35">
        <v/>
      </c>
      <c r="I5342" s="36">
        <f>ROUND(SUM(I5339:I5341),2)</f>
        <v>1.00</v>
      </c>
      <c r="J5342" s="32">
        <v>659.22</v>
      </c>
      <c r="K5342" s="32">
        <f>ROUND(PRODUCT(I5342:J5342),2)</f>
        <v>659.22</v>
      </c>
      <c r="L5342" s="32" t="s">
        <v/>
      </c>
      <c r="M5342" s="32" t="s">
        <v/>
      </c>
      <c r="N5342" s="32" t="s">
        <v/>
      </c>
      <!--$VAR_NUOVA_CELLA_PREZZI$-->
    </row>
    <row r="5343" spans="1:16" ht="10.5" customHeight="1" thickTop="1" thickBot="1">
      <c r="B5343" s="32" t="s">
        <v/>
      </c>
      <c r="C5343" s="23" t="s">
        <v/>
      </c>
      <c r="D5343" s="32" t="s">
        <v>28693</v>
      </c>
      <c r="E5343" s="32">
        <v/>
      </c>
      <c r="F5343" s="33">
        <v/>
      </c>
      <c r="G5343" s="34">
        <v/>
      </c>
      <c r="H5343" s="35">
        <v/>
      </c>
      <c r="I5343" s="36">
        <f/>
        <v/>
      </c>
      <c r="J5343" s="32">
        <v/>
      </c>
      <c r="K5343" s="32">
        <f/>
        <v/>
      </c>
      <c r="L5343" s="32" t="s">
        <v/>
      </c>
      <c r="M5343" s="32" t="s">
        <v/>
      </c>
      <c r="N5343" s="32" t="s">
        <v/>
      </c>
      <!--$VAR_NUOVA_CELLA_PREZZI$-->
    </row>
    <row r="5344" spans="1:16" ht="118" customHeight="1" thickTop="1" thickBot="1">
      <c r="B5344" s="32" t="s">
        <v>28694</v>
      </c>
      <c r="C5344" s="23" t="s">
        <v>28695</v>
      </c>
      <c r="D5344" s="62" t="s">
        <v>28696</v>
      </c>
      <c r="E5344" s="32">
        <v/>
      </c>
      <c r="F5344" s="33">
        <v/>
      </c>
      <c r="G5344" s="34">
        <v/>
      </c>
      <c r="H5344" s="35">
        <v/>
      </c>
      <c r="I5344" s="36">
        <f/>
        <v/>
      </c>
      <c r="J5344" s="32">
        <v/>
      </c>
      <c r="K5344" s="32">
        <f/>
        <v/>
      </c>
      <c r="L5344" s="32" t="s">
        <v/>
      </c>
      <c r="M5344" s="32" t="s">
        <v/>
      </c>
      <c r="N5344" s="32" t="s">
        <v/>
      </c>
      <!--$VAR_NUOVA_CELLA_PREZZI$-->
    </row>
    <row r="5345" spans="1:16" ht="10.5" customHeight="1" thickTop="1" thickBot="1">
      <c r="B5345" s="32" t="s">
        <v/>
      </c>
      <c r="C5345" s="23" t="s">
        <v/>
      </c>
      <c r="D5345" s="23" t="s">
        <v>28697</v>
      </c>
      <c r="E5345" s="32">
        <v/>
      </c>
      <c r="F5345" s="33">
        <v/>
      </c>
      <c r="G5345" s="34">
        <v/>
      </c>
      <c r="H5345" s="35">
        <v/>
      </c>
      <c r="I5345" s="36">
        <f/>
        <v/>
      </c>
      <c r="J5345" s="32">
        <v/>
      </c>
      <c r="K5345" s="32">
        <f/>
        <v/>
      </c>
      <c r="L5345" s="32" t="s">
        <v/>
      </c>
      <c r="M5345" s="32" t="s">
        <v/>
      </c>
      <c r="N5345" s="32" t="s">
        <v/>
      </c>
      <!--$VAR_NUOVA_CELLA_PREZZI$-->
    </row>
    <row r="5346" spans="1:16" ht="10.5" customHeight="1" thickTop="1" thickBot="1">
      <c r="B5346" s="32" t="s">
        <v/>
      </c>
      <c r="C5346" s="23" t="s">
        <v/>
      </c>
      <c r="D5346" s="23" t="s">
        <v>28698</v>
      </c>
      <c r="E5346" s="32">
        <v>1.00</v>
      </c>
      <c r="F5346" s="33">
        <v/>
      </c>
      <c r="G5346" s="34">
        <v/>
      </c>
      <c r="H5346" s="35">
        <v/>
      </c>
      <c r="I5346" s="36">
        <f>ROUND(PRODUCT(E5346:H5346),2)</f>
        <v>1.00</v>
      </c>
      <c r="J5346" s="32">
        <v/>
      </c>
      <c r="K5346" s="32">
        <f/>
        <v/>
      </c>
      <c r="L5346" s="32" t="s">
        <v/>
      </c>
      <c r="M5346" s="32" t="s">
        <v/>
      </c>
      <c r="N5346" s="32" t="s">
        <v/>
      </c>
      <!--$VAR_NUOVA_CELLA_PREZZI$-->
    </row>
    <row r="5347" spans="1:16" ht="10.5" customHeight="1" thickTop="1" thickBot="1">
      <c r="B5347" s="32" t="s">
        <v/>
      </c>
      <c r="C5347" s="23" t="s">
        <v/>
      </c>
      <c r="D5347" s="32" t="s">
        <v/>
      </c>
      <c r="E5347" s="32">
        <v/>
      </c>
      <c r="F5347" s="33">
        <v/>
      </c>
      <c r="G5347" s="34">
        <v/>
      </c>
      <c r="H5347" s="35">
        <v/>
      </c>
      <c r="I5347" s="36">
        <f/>
        <v/>
      </c>
      <c r="J5347" s="32">
        <v/>
      </c>
      <c r="K5347" s="32">
        <f/>
        <v/>
      </c>
      <c r="L5347" s="32" t="s">
        <v/>
      </c>
      <c r="M5347" s="32" t="s">
        <v/>
      </c>
      <c r="N5347" s="32" t="s">
        <v>28705</v>
      </c>
      <!--$VAR_NUOVA_CELLA_PREZZI$-->
    </row>
    <row r="5348" spans="1:16" ht="10.5" customHeight="1" thickTop="1" thickBot="1">
      <c r="B5348" s="32" t="s">
        <v/>
      </c>
      <c r="C5348" s="23" t="s">
        <v/>
      </c>
      <c r="D5348" s="32" t="s">
        <v>28706</v>
      </c>
      <c r="E5348" s="32">
        <v/>
      </c>
      <c r="F5348" s="33">
        <v/>
      </c>
      <c r="G5348" s="34">
        <v/>
      </c>
      <c r="H5348" s="35">
        <v/>
      </c>
      <c r="I5348" s="36">
        <f>ROUND(SUM(I5345:I5347),2)</f>
        <v>1.00</v>
      </c>
      <c r="J5348" s="32">
        <v>599.64</v>
      </c>
      <c r="K5348" s="32">
        <f>ROUND(PRODUCT(I5348:J5348),2)</f>
        <v>599.64</v>
      </c>
      <c r="L5348" s="32" t="s">
        <v/>
      </c>
      <c r="M5348" s="32" t="s">
        <v/>
      </c>
      <c r="N5348" s="32" t="s">
        <v/>
      </c>
      <!--$VAR_NUOVA_CELLA_PREZZI$-->
    </row>
    <row r="5349" spans="1:16" ht="10.5" customHeight="1" thickTop="1" thickBot="1">
      <c r="B5349" s="32" t="s">
        <v/>
      </c>
      <c r="C5349" s="23" t="s">
        <v/>
      </c>
      <c r="D5349" s="32" t="s">
        <v>28712</v>
      </c>
      <c r="E5349" s="32">
        <v/>
      </c>
      <c r="F5349" s="33">
        <v/>
      </c>
      <c r="G5349" s="34">
        <v/>
      </c>
      <c r="H5349" s="35">
        <v/>
      </c>
      <c r="I5349" s="36">
        <f/>
        <v/>
      </c>
      <c r="J5349" s="32">
        <v/>
      </c>
      <c r="K5349" s="32">
        <f/>
        <v/>
      </c>
      <c r="L5349" s="32" t="s">
        <v/>
      </c>
      <c r="M5349" s="32" t="s">
        <v/>
      </c>
      <c r="N5349" s="32" t="s">
        <v/>
      </c>
      <!--$VAR_NUOVA_CELLA_PREZZI$-->
    </row>
    <row r="5350" spans="1:16" ht="137.333333333333" customHeight="1" thickTop="1" thickBot="1">
      <c r="B5350" s="32" t="s">
        <v>28713</v>
      </c>
      <c r="C5350" s="23" t="s">
        <v>28714</v>
      </c>
      <c r="D5350" s="62" t="s">
        <v>28715</v>
      </c>
      <c r="E5350" s="32">
        <v/>
      </c>
      <c r="F5350" s="33">
        <v/>
      </c>
      <c r="G5350" s="34">
        <v/>
      </c>
      <c r="H5350" s="35">
        <v/>
      </c>
      <c r="I5350" s="36">
        <f/>
        <v/>
      </c>
      <c r="J5350" s="32">
        <v/>
      </c>
      <c r="K5350" s="32">
        <f/>
        <v/>
      </c>
      <c r="L5350" s="32" t="s">
        <v/>
      </c>
      <c r="M5350" s="32" t="s">
        <v/>
      </c>
      <c r="N5350" s="32" t="s">
        <v/>
      </c>
      <!--$VAR_NUOVA_CELLA_PREZZI$-->
    </row>
    <row r="5351" spans="1:16" ht="10.5" customHeight="1" thickTop="1" thickBot="1">
      <c r="B5351" s="32" t="s">
        <v/>
      </c>
      <c r="C5351" s="23" t="s">
        <v/>
      </c>
      <c r="D5351" s="23" t="s">
        <v>28716</v>
      </c>
      <c r="E5351" s="32">
        <v/>
      </c>
      <c r="F5351" s="33">
        <v/>
      </c>
      <c r="G5351" s="34">
        <v/>
      </c>
      <c r="H5351" s="35">
        <v/>
      </c>
      <c r="I5351" s="36">
        <f/>
        <v/>
      </c>
      <c r="J5351" s="32">
        <v/>
      </c>
      <c r="K5351" s="32">
        <f/>
        <v/>
      </c>
      <c r="L5351" s="32" t="s">
        <v/>
      </c>
      <c r="M5351" s="32" t="s">
        <v/>
      </c>
      <c r="N5351" s="32" t="s">
        <v/>
      </c>
      <!--$VAR_NUOVA_CELLA_PREZZI$-->
    </row>
    <row r="5352" spans="1:16" ht="10.5" customHeight="1" thickTop="1" thickBot="1">
      <c r="B5352" s="32" t="s">
        <v/>
      </c>
      <c r="C5352" s="23" t="s">
        <v/>
      </c>
      <c r="D5352" s="23" t="s">
        <v>28717</v>
      </c>
      <c r="E5352" s="32">
        <v>1.00</v>
      </c>
      <c r="F5352" s="33">
        <v/>
      </c>
      <c r="G5352" s="34">
        <v/>
      </c>
      <c r="H5352" s="35">
        <v/>
      </c>
      <c r="I5352" s="36">
        <f>ROUND(PRODUCT(E5352:H5352),2)</f>
        <v>1.00</v>
      </c>
      <c r="J5352" s="32">
        <v/>
      </c>
      <c r="K5352" s="32">
        <f/>
        <v/>
      </c>
      <c r="L5352" s="32" t="s">
        <v/>
      </c>
      <c r="M5352" s="32" t="s">
        <v/>
      </c>
      <c r="N5352" s="32" t="s">
        <v/>
      </c>
      <!--$VAR_NUOVA_CELLA_PREZZI$-->
    </row>
    <row r="5353" spans="1:16" ht="10.5" customHeight="1" thickTop="1" thickBot="1">
      <c r="B5353" s="32" t="s">
        <v/>
      </c>
      <c r="C5353" s="23" t="s">
        <v/>
      </c>
      <c r="D5353" s="32" t="s">
        <v/>
      </c>
      <c r="E5353" s="32">
        <v/>
      </c>
      <c r="F5353" s="33">
        <v/>
      </c>
      <c r="G5353" s="34">
        <v/>
      </c>
      <c r="H5353" s="35">
        <v/>
      </c>
      <c r="I5353" s="36">
        <f/>
        <v/>
      </c>
      <c r="J5353" s="32">
        <v/>
      </c>
      <c r="K5353" s="32">
        <f/>
        <v/>
      </c>
      <c r="L5353" s="32" t="s">
        <v/>
      </c>
      <c r="M5353" s="32" t="s">
        <v/>
      </c>
      <c r="N5353" s="32" t="s">
        <v>28724</v>
      </c>
      <!--$VAR_NUOVA_CELLA_PREZZI$-->
    </row>
    <row r="5354" spans="1:16" ht="10.5" customHeight="1" thickTop="1" thickBot="1">
      <c r="B5354" s="32" t="s">
        <v/>
      </c>
      <c r="C5354" s="23" t="s">
        <v/>
      </c>
      <c r="D5354" s="32" t="s">
        <v>28725</v>
      </c>
      <c r="E5354" s="32">
        <v/>
      </c>
      <c r="F5354" s="33">
        <v/>
      </c>
      <c r="G5354" s="34">
        <v/>
      </c>
      <c r="H5354" s="35">
        <v/>
      </c>
      <c r="I5354" s="36">
        <f>ROUND(SUM(I5351:I5353),2)</f>
        <v>1.00</v>
      </c>
      <c r="J5354" s="32">
        <v>794.57</v>
      </c>
      <c r="K5354" s="32">
        <f>ROUND(PRODUCT(I5354:J5354),2)</f>
        <v>794.57</v>
      </c>
      <c r="L5354" s="32" t="s">
        <v/>
      </c>
      <c r="M5354" s="32" t="s">
        <v/>
      </c>
      <c r="N5354" s="32" t="s">
        <v/>
      </c>
      <!--$VAR_NUOVA_CELLA_PREZZI$-->
    </row>
    <row r="5355" spans="1:16" ht="10.5" customHeight="1" thickTop="1" thickBot="1">
      <c r="B5355" s="32" t="s">
        <v/>
      </c>
      <c r="C5355" s="23" t="s">
        <v/>
      </c>
      <c r="D5355" s="32" t="s">
        <v>28731</v>
      </c>
      <c r="E5355" s="32">
        <v/>
      </c>
      <c r="F5355" s="33">
        <v/>
      </c>
      <c r="G5355" s="34">
        <v/>
      </c>
      <c r="H5355" s="35">
        <v/>
      </c>
      <c r="I5355" s="36">
        <f/>
        <v/>
      </c>
      <c r="J5355" s="32">
        <v/>
      </c>
      <c r="K5355" s="32">
        <f/>
        <v/>
      </c>
      <c r="L5355" s="32" t="s">
        <v/>
      </c>
      <c r="M5355" s="32" t="s">
        <v/>
      </c>
      <c r="N5355" s="32" t="s">
        <v/>
      </c>
      <!--$VAR_NUOVA_CELLA_PREZZI$-->
    </row>
    <row r="5356" spans="1:16" ht="30.8333333333333" customHeight="1" thickTop="1" thickBot="1">
      <c r="B5356" s="32" t="s">
        <v>28732</v>
      </c>
      <c r="C5356" s="23" t="s">
        <v>28733</v>
      </c>
      <c r="D5356" s="62" t="s">
        <v>28734</v>
      </c>
      <c r="E5356" s="32">
        <v/>
      </c>
      <c r="F5356" s="33">
        <v/>
      </c>
      <c r="G5356" s="34">
        <v/>
      </c>
      <c r="H5356" s="35">
        <v/>
      </c>
      <c r="I5356" s="36">
        <f/>
        <v/>
      </c>
      <c r="J5356" s="32">
        <v/>
      </c>
      <c r="K5356" s="32">
        <f/>
        <v/>
      </c>
      <c r="L5356" s="32" t="s">
        <v/>
      </c>
      <c r="M5356" s="32" t="s">
        <v/>
      </c>
      <c r="N5356" s="32" t="s">
        <v/>
      </c>
      <!--$VAR_NUOVA_CELLA_PREZZI$-->
    </row>
    <row r="5357" spans="1:16" ht="10.5" customHeight="1" thickTop="1" thickBot="1">
      <c r="B5357" s="32" t="s">
        <v/>
      </c>
      <c r="C5357" s="23" t="s">
        <v/>
      </c>
      <c r="D5357" s="23" t="s">
        <v>28735</v>
      </c>
      <c r="E5357" s="32">
        <v/>
      </c>
      <c r="F5357" s="33">
        <v/>
      </c>
      <c r="G5357" s="34">
        <v/>
      </c>
      <c r="H5357" s="35">
        <v/>
      </c>
      <c r="I5357" s="36">
        <f/>
        <v/>
      </c>
      <c r="J5357" s="32">
        <v/>
      </c>
      <c r="K5357" s="32">
        <f/>
        <v/>
      </c>
      <c r="L5357" s="32" t="s">
        <v/>
      </c>
      <c r="M5357" s="32" t="s">
        <v/>
      </c>
      <c r="N5357" s="32" t="s">
        <v/>
      </c>
      <!--$VAR_NUOVA_CELLA_PREZZI$-->
    </row>
    <row r="5358" spans="1:16" ht="10.5" customHeight="1" thickTop="1" thickBot="1">
      <c r="B5358" s="32" t="s">
        <v/>
      </c>
      <c r="C5358" s="23" t="s">
        <v/>
      </c>
      <c r="D5358" s="23" t="s">
        <v>28736</v>
      </c>
      <c r="E5358" s="32">
        <v>1.00</v>
      </c>
      <c r="F5358" s="33">
        <v/>
      </c>
      <c r="G5358" s="34">
        <v/>
      </c>
      <c r="H5358" s="35">
        <v/>
      </c>
      <c r="I5358" s="36">
        <f>ROUND(PRODUCT(E5358:H5358),2)</f>
        <v>1.00</v>
      </c>
      <c r="J5358" s="32">
        <v/>
      </c>
      <c r="K5358" s="32">
        <f/>
        <v/>
      </c>
      <c r="L5358" s="32" t="s">
        <v/>
      </c>
      <c r="M5358" s="32" t="s">
        <v/>
      </c>
      <c r="N5358" s="32" t="s">
        <v/>
      </c>
      <!--$VAR_NUOVA_CELLA_PREZZI$-->
    </row>
    <row r="5359" spans="1:16" ht="10.5" customHeight="1" thickTop="1" thickBot="1">
      <c r="B5359" s="32" t="s">
        <v/>
      </c>
      <c r="C5359" s="23" t="s">
        <v/>
      </c>
      <c r="D5359" s="32" t="s">
        <v/>
      </c>
      <c r="E5359" s="32">
        <v/>
      </c>
      <c r="F5359" s="33">
        <v/>
      </c>
      <c r="G5359" s="34">
        <v/>
      </c>
      <c r="H5359" s="35">
        <v/>
      </c>
      <c r="I5359" s="36">
        <f/>
        <v/>
      </c>
      <c r="J5359" s="32">
        <v/>
      </c>
      <c r="K5359" s="32">
        <f/>
        <v/>
      </c>
      <c r="L5359" s="32" t="s">
        <v/>
      </c>
      <c r="M5359" s="32" t="s">
        <v/>
      </c>
      <c r="N5359" s="32" t="s">
        <v>28743</v>
      </c>
      <!--$VAR_NUOVA_CELLA_PREZZI$-->
    </row>
    <row r="5360" spans="1:16" ht="10.5" customHeight="1" thickTop="1" thickBot="1">
      <c r="B5360" s="32" t="s">
        <v/>
      </c>
      <c r="C5360" s="23" t="s">
        <v/>
      </c>
      <c r="D5360" s="32" t="s">
        <v>28744</v>
      </c>
      <c r="E5360" s="32">
        <v/>
      </c>
      <c r="F5360" s="33">
        <v/>
      </c>
      <c r="G5360" s="34">
        <v/>
      </c>
      <c r="H5360" s="35">
        <v/>
      </c>
      <c r="I5360" s="36">
        <f>ROUND(SUM(I5357:I5359),2)</f>
        <v>1.00</v>
      </c>
      <c r="J5360" s="32">
        <v>107.83</v>
      </c>
      <c r="K5360" s="32">
        <f>ROUND(PRODUCT(I5360:J5360),2)</f>
        <v>107.83</v>
      </c>
      <c r="L5360" s="32" t="s">
        <v/>
      </c>
      <c r="M5360" s="32" t="s">
        <v/>
      </c>
      <c r="N5360" s="32" t="s">
        <v/>
      </c>
      <!--$VAR_NUOVA_CELLA_PREZZI$-->
    </row>
    <row r="5361" spans="1:16" ht="10.5" customHeight="1" thickTop="1" thickBot="1">
      <c r="B5361" s="32" t="s">
        <v/>
      </c>
      <c r="C5361" s="23" t="s">
        <v/>
      </c>
      <c r="D5361" s="32" t="s">
        <v>28750</v>
      </c>
      <c r="E5361" s="32">
        <v/>
      </c>
      <c r="F5361" s="33">
        <v/>
      </c>
      <c r="G5361" s="34">
        <v/>
      </c>
      <c r="H5361" s="35">
        <v/>
      </c>
      <c r="I5361" s="36">
        <f/>
        <v/>
      </c>
      <c r="J5361" s="32">
        <v/>
      </c>
      <c r="K5361" s="32">
        <f/>
        <v/>
      </c>
      <c r="L5361" s="32" t="s">
        <v/>
      </c>
      <c r="M5361" s="32" t="s">
        <v/>
      </c>
      <c r="N5361" s="32" t="s">
        <v/>
      </c>
      <!--$VAR_NUOVA_CELLA_PREZZI$-->
    </row>
    <row r="5362" spans="1:16" ht="114.833333333333" customHeight="1" thickTop="1" thickBot="1">
      <c r="B5362" s="32" t="s">
        <v>28751</v>
      </c>
      <c r="C5362" s="23" t="s">
        <v>28752</v>
      </c>
      <c r="D5362" s="62" t="s">
        <v>28753</v>
      </c>
      <c r="E5362" s="32">
        <v/>
      </c>
      <c r="F5362" s="33">
        <v/>
      </c>
      <c r="G5362" s="34">
        <v/>
      </c>
      <c r="H5362" s="35">
        <v/>
      </c>
      <c r="I5362" s="36">
        <f/>
        <v/>
      </c>
      <c r="J5362" s="32">
        <v/>
      </c>
      <c r="K5362" s="32">
        <f/>
        <v/>
      </c>
      <c r="L5362" s="32" t="s">
        <v/>
      </c>
      <c r="M5362" s="32" t="s">
        <v/>
      </c>
      <c r="N5362" s="32" t="s">
        <v/>
      </c>
      <!--$VAR_NUOVA_CELLA_PREZZI$-->
    </row>
    <row r="5363" spans="1:16" ht="10.5" customHeight="1" thickTop="1" thickBot="1">
      <c r="B5363" s="32" t="s">
        <v/>
      </c>
      <c r="C5363" s="23" t="s">
        <v/>
      </c>
      <c r="D5363" s="23" t="s">
        <v>28754</v>
      </c>
      <c r="E5363" s="32">
        <v/>
      </c>
      <c r="F5363" s="33">
        <v/>
      </c>
      <c r="G5363" s="34">
        <v/>
      </c>
      <c r="H5363" s="35">
        <v/>
      </c>
      <c r="I5363" s="36">
        <f/>
        <v/>
      </c>
      <c r="J5363" s="32">
        <v/>
      </c>
      <c r="K5363" s="32">
        <f/>
        <v/>
      </c>
      <c r="L5363" s="32" t="s">
        <v/>
      </c>
      <c r="M5363" s="32" t="s">
        <v/>
      </c>
      <c r="N5363" s="32" t="s">
        <v/>
      </c>
      <!--$VAR_NUOVA_CELLA_PREZZI$-->
    </row>
    <row r="5364" spans="1:16" ht="10.5" customHeight="1" thickTop="1" thickBot="1">
      <c r="B5364" s="32" t="s">
        <v/>
      </c>
      <c r="C5364" s="23" t="s">
        <v/>
      </c>
      <c r="D5364" s="23" t="s">
        <v>28755</v>
      </c>
      <c r="E5364" s="32">
        <v>1.00</v>
      </c>
      <c r="F5364" s="33">
        <v/>
      </c>
      <c r="G5364" s="34">
        <v/>
      </c>
      <c r="H5364" s="35">
        <v/>
      </c>
      <c r="I5364" s="36">
        <f>ROUND(PRODUCT(E5364:H5364),2)</f>
        <v>1.00</v>
      </c>
      <c r="J5364" s="32">
        <v/>
      </c>
      <c r="K5364" s="32">
        <f/>
        <v/>
      </c>
      <c r="L5364" s="32" t="s">
        <v/>
      </c>
      <c r="M5364" s="32" t="s">
        <v/>
      </c>
      <c r="N5364" s="32" t="s">
        <v/>
      </c>
      <!--$VAR_NUOVA_CELLA_PREZZI$-->
    </row>
    <row r="5365" spans="1:16" ht="10.5" customHeight="1" thickTop="1" thickBot="1">
      <c r="B5365" s="32" t="s">
        <v/>
      </c>
      <c r="C5365" s="23" t="s">
        <v/>
      </c>
      <c r="D5365" s="32" t="s">
        <v/>
      </c>
      <c r="E5365" s="32">
        <v/>
      </c>
      <c r="F5365" s="33">
        <v/>
      </c>
      <c r="G5365" s="34">
        <v/>
      </c>
      <c r="H5365" s="35">
        <v/>
      </c>
      <c r="I5365" s="36">
        <f/>
        <v/>
      </c>
      <c r="J5365" s="32">
        <v/>
      </c>
      <c r="K5365" s="32">
        <f/>
        <v/>
      </c>
      <c r="L5365" s="32" t="s">
        <v/>
      </c>
      <c r="M5365" s="32" t="s">
        <v/>
      </c>
      <c r="N5365" s="32" t="s">
        <v>28762</v>
      </c>
      <!--$VAR_NUOVA_CELLA_PREZZI$-->
    </row>
    <row r="5366" spans="1:16" ht="10.5" customHeight="1" thickTop="1" thickBot="1">
      <c r="B5366" s="32" t="s">
        <v/>
      </c>
      <c r="C5366" s="23" t="s">
        <v/>
      </c>
      <c r="D5366" s="32" t="s">
        <v>28763</v>
      </c>
      <c r="E5366" s="32">
        <v/>
      </c>
      <c r="F5366" s="33">
        <v/>
      </c>
      <c r="G5366" s="34">
        <v/>
      </c>
      <c r="H5366" s="35">
        <v/>
      </c>
      <c r="I5366" s="36">
        <f>ROUND(SUM(I5363:I5365),2)</f>
        <v>1.00</v>
      </c>
      <c r="J5366" s="32">
        <v>421.00</v>
      </c>
      <c r="K5366" s="32">
        <f>ROUND(PRODUCT(I5366:J5366),2)</f>
        <v>421.00</v>
      </c>
      <c r="L5366" s="32" t="s">
        <v/>
      </c>
      <c r="M5366" s="32" t="s">
        <v/>
      </c>
      <c r="N5366" s="32" t="s">
        <v/>
      </c>
      <!--$VAR_NUOVA_CELLA_PREZZI$-->
    </row>
    <row r="5367" spans="1:16" ht="10.5" customHeight="1" thickTop="1" thickBot="1">
      <c r="B5367" s="32" t="s">
        <v/>
      </c>
      <c r="C5367" s="23" t="s">
        <v/>
      </c>
      <c r="D5367" s="32" t="s">
        <v>28769</v>
      </c>
      <c r="E5367" s="32">
        <v/>
      </c>
      <c r="F5367" s="33">
        <v/>
      </c>
      <c r="G5367" s="34">
        <v/>
      </c>
      <c r="H5367" s="35">
        <v/>
      </c>
      <c r="I5367" s="36">
        <f/>
        <v/>
      </c>
      <c r="J5367" s="32">
        <v/>
      </c>
      <c r="K5367" s="32">
        <f/>
        <v/>
      </c>
      <c r="L5367" s="32" t="s">
        <v/>
      </c>
      <c r="M5367" s="32" t="s">
        <v/>
      </c>
      <c r="N5367" s="32" t="s">
        <v/>
      </c>
      <!--$VAR_NUOVA_CELLA_PREZZI$-->
    </row>
    <row r="5368" spans="1:16" ht="159" customHeight="1" thickTop="1" thickBot="1">
      <c r="B5368" s="32" t="s">
        <v>28770</v>
      </c>
      <c r="C5368" s="23" t="s">
        <v>28771</v>
      </c>
      <c r="D5368" s="62" t="s">
        <v>28772</v>
      </c>
      <c r="E5368" s="32">
        <v/>
      </c>
      <c r="F5368" s="33">
        <v/>
      </c>
      <c r="G5368" s="34">
        <v/>
      </c>
      <c r="H5368" s="35">
        <v/>
      </c>
      <c r="I5368" s="36">
        <f/>
        <v/>
      </c>
      <c r="J5368" s="32">
        <v/>
      </c>
      <c r="K5368" s="32">
        <f/>
        <v/>
      </c>
      <c r="L5368" s="32" t="s">
        <v/>
      </c>
      <c r="M5368" s="32" t="s">
        <v/>
      </c>
      <c r="N5368" s="32" t="s">
        <v/>
      </c>
      <!--$VAR_NUOVA_CELLA_PREZZI$-->
    </row>
    <row r="5369" spans="1:16" ht="10.5" customHeight="1" thickTop="1" thickBot="1">
      <c r="B5369" s="32" t="s">
        <v/>
      </c>
      <c r="C5369" s="23" t="s">
        <v/>
      </c>
      <c r="D5369" s="23" t="s">
        <v>28773</v>
      </c>
      <c r="E5369" s="32">
        <v/>
      </c>
      <c r="F5369" s="33">
        <v/>
      </c>
      <c r="G5369" s="34">
        <v/>
      </c>
      <c r="H5369" s="35">
        <v/>
      </c>
      <c r="I5369" s="36">
        <f/>
        <v/>
      </c>
      <c r="J5369" s="32">
        <v/>
      </c>
      <c r="K5369" s="32">
        <f/>
        <v/>
      </c>
      <c r="L5369" s="32" t="s">
        <v/>
      </c>
      <c r="M5369" s="32" t="s">
        <v/>
      </c>
      <c r="N5369" s="32" t="s">
        <v/>
      </c>
      <!--$VAR_NUOVA_CELLA_PREZZI$-->
    </row>
    <row r="5370" spans="1:16" ht="10.5" customHeight="1" thickTop="1" thickBot="1">
      <c r="B5370" s="32" t="s">
        <v/>
      </c>
      <c r="C5370" s="23" t="s">
        <v/>
      </c>
      <c r="D5370" s="23" t="s">
        <v>28774</v>
      </c>
      <c r="E5370" s="32">
        <v>22.00</v>
      </c>
      <c r="F5370" s="33">
        <v/>
      </c>
      <c r="G5370" s="34">
        <v/>
      </c>
      <c r="H5370" s="35">
        <v/>
      </c>
      <c r="I5370" s="36">
        <f>ROUND(PRODUCT(E5370:H5370),2)</f>
        <v>22.00</v>
      </c>
      <c r="J5370" s="32">
        <v/>
      </c>
      <c r="K5370" s="32">
        <f/>
        <v/>
      </c>
      <c r="L5370" s="32" t="s">
        <v/>
      </c>
      <c r="M5370" s="32" t="s">
        <v/>
      </c>
      <c r="N5370" s="32" t="s">
        <v/>
      </c>
      <!--$VAR_NUOVA_CELLA_PREZZI$-->
    </row>
    <row r="5371" spans="1:16" ht="10.5" customHeight="1" thickTop="1" thickBot="1">
      <c r="B5371" s="32" t="s">
        <v/>
      </c>
      <c r="C5371" s="23" t="s">
        <v/>
      </c>
      <c r="D5371" s="32" t="s">
        <v/>
      </c>
      <c r="E5371" s="32">
        <v/>
      </c>
      <c r="F5371" s="33">
        <v/>
      </c>
      <c r="G5371" s="34">
        <v/>
      </c>
      <c r="H5371" s="35">
        <v/>
      </c>
      <c r="I5371" s="36">
        <f/>
        <v/>
      </c>
      <c r="J5371" s="32">
        <v/>
      </c>
      <c r="K5371" s="32">
        <f/>
        <v/>
      </c>
      <c r="L5371" s="32" t="s">
        <v/>
      </c>
      <c r="M5371" s="32" t="s">
        <v/>
      </c>
      <c r="N5371" s="32" t="s">
        <v>28781</v>
      </c>
      <!--$VAR_NUOVA_CELLA_PREZZI$-->
    </row>
    <row r="5372" spans="1:16" ht="10.5" customHeight="1" thickTop="1" thickBot="1">
      <c r="B5372" s="32" t="s">
        <v/>
      </c>
      <c r="C5372" s="23" t="s">
        <v/>
      </c>
      <c r="D5372" s="32" t="s">
        <v>28782</v>
      </c>
      <c r="E5372" s="32">
        <v/>
      </c>
      <c r="F5372" s="33">
        <v/>
      </c>
      <c r="G5372" s="34">
        <v/>
      </c>
      <c r="H5372" s="35">
        <v/>
      </c>
      <c r="I5372" s="36">
        <f>ROUND(SUM(I5369:I5371),2)</f>
        <v>22.00</v>
      </c>
      <c r="J5372" s="32">
        <v>116.01</v>
      </c>
      <c r="K5372" s="32">
        <f>ROUND(PRODUCT(I5372:J5372),2)</f>
        <v>2552.22</v>
      </c>
      <c r="L5372" s="32" t="s">
        <v/>
      </c>
      <c r="M5372" s="32" t="s">
        <v/>
      </c>
      <c r="N5372" s="32" t="s">
        <v/>
      </c>
      <!--$VAR_NUOVA_CELLA_PREZZI$-->
    </row>
    <row r="5373" spans="1:16" ht="10.5" customHeight="1" thickTop="1" thickBot="1">
      <c r="B5373" s="32" t="s">
        <v/>
      </c>
      <c r="C5373" s="23" t="s">
        <v/>
      </c>
      <c r="D5373" s="32" t="s">
        <v>28788</v>
      </c>
      <c r="E5373" s="32">
        <v/>
      </c>
      <c r="F5373" s="33">
        <v/>
      </c>
      <c r="G5373" s="34">
        <v/>
      </c>
      <c r="H5373" s="35">
        <v/>
      </c>
      <c r="I5373" s="36">
        <f/>
        <v/>
      </c>
      <c r="J5373" s="32">
        <v/>
      </c>
      <c r="K5373" s="32">
        <f/>
        <v/>
      </c>
      <c r="L5373" s="32" t="s">
        <v/>
      </c>
      <c r="M5373" s="32" t="s">
        <v/>
      </c>
      <c r="N5373" s="32" t="s">
        <v/>
      </c>
      <!--$VAR_NUOVA_CELLA_PREZZI$-->
    </row>
    <row r="5374" spans="1:16" ht="17" customHeight="1" thickTop="1" thickBot="1">
      <c r="B5374" s="32" t="s">
        <v>28789</v>
      </c>
      <c r="C5374" s="23" t="s">
        <v>28790</v>
      </c>
      <c r="D5374" s="62" t="s">
        <v>28791</v>
      </c>
      <c r="E5374" s="32">
        <v/>
      </c>
      <c r="F5374" s="33">
        <v/>
      </c>
      <c r="G5374" s="34">
        <v/>
      </c>
      <c r="H5374" s="35">
        <v/>
      </c>
      <c r="I5374" s="36">
        <f/>
        <v/>
      </c>
      <c r="J5374" s="32">
        <v/>
      </c>
      <c r="K5374" s="32">
        <f/>
        <v/>
      </c>
      <c r="L5374" s="32" t="s">
        <v/>
      </c>
      <c r="M5374" s="32" t="s">
        <v/>
      </c>
      <c r="N5374" s="32" t="s">
        <v/>
      </c>
      <!--$VAR_NUOVA_CELLA_PREZZI$-->
    </row>
    <row r="5375" spans="1:16" ht="10.5" customHeight="1" thickTop="1" thickBot="1">
      <c r="B5375" s="32" t="s">
        <v/>
      </c>
      <c r="C5375" s="23" t="s">
        <v/>
      </c>
      <c r="D5375" s="23" t="s">
        <v>28792</v>
      </c>
      <c r="E5375" s="32">
        <v/>
      </c>
      <c r="F5375" s="33">
        <v/>
      </c>
      <c r="G5375" s="34">
        <v/>
      </c>
      <c r="H5375" s="35">
        <v/>
      </c>
      <c r="I5375" s="36">
        <f/>
        <v/>
      </c>
      <c r="J5375" s="32">
        <v/>
      </c>
      <c r="K5375" s="32">
        <f/>
        <v/>
      </c>
      <c r="L5375" s="32" t="s">
        <v/>
      </c>
      <c r="M5375" s="32" t="s">
        <v/>
      </c>
      <c r="N5375" s="32" t="s">
        <v/>
      </c>
      <!--$VAR_NUOVA_CELLA_PREZZI$-->
    </row>
    <row r="5376" spans="1:16" ht="10.5" customHeight="1" thickTop="1" thickBot="1">
      <c r="B5376" s="32" t="s">
        <v/>
      </c>
      <c r="C5376" s="23" t="s">
        <v/>
      </c>
      <c r="D5376" s="23" t="s">
        <v>28793</v>
      </c>
      <c r="E5376" s="32">
        <v>50.00</v>
      </c>
      <c r="F5376" s="33">
        <v/>
      </c>
      <c r="G5376" s="34">
        <v/>
      </c>
      <c r="H5376" s="35">
        <v/>
      </c>
      <c r="I5376" s="36">
        <f>ROUND(PRODUCT(E5376:H5376),2)</f>
        <v>50.00</v>
      </c>
      <c r="J5376" s="32">
        <v/>
      </c>
      <c r="K5376" s="32">
        <f/>
        <v/>
      </c>
      <c r="L5376" s="32" t="s">
        <v/>
      </c>
      <c r="M5376" s="32" t="s">
        <v/>
      </c>
      <c r="N5376" s="32" t="s">
        <v/>
      </c>
      <!--$VAR_NUOVA_CELLA_PREZZI$-->
    </row>
    <row r="5377" spans="1:16" ht="10.5" customHeight="1" thickTop="1" thickBot="1">
      <c r="B5377" s="32" t="s">
        <v/>
      </c>
      <c r="C5377" s="23" t="s">
        <v/>
      </c>
      <c r="D5377" s="32" t="s">
        <v/>
      </c>
      <c r="E5377" s="32">
        <v/>
      </c>
      <c r="F5377" s="33">
        <v/>
      </c>
      <c r="G5377" s="34">
        <v/>
      </c>
      <c r="H5377" s="35">
        <v/>
      </c>
      <c r="I5377" s="36">
        <f/>
        <v/>
      </c>
      <c r="J5377" s="32">
        <v/>
      </c>
      <c r="K5377" s="32">
        <f/>
        <v/>
      </c>
      <c r="L5377" s="32" t="s">
        <v/>
      </c>
      <c r="M5377" s="32" t="s">
        <v/>
      </c>
      <c r="N5377" s="32" t="s">
        <v>28800</v>
      </c>
      <!--$VAR_NUOVA_CELLA_PREZZI$-->
    </row>
    <row r="5378" spans="1:16" ht="10.5" customHeight="1" thickTop="1" thickBot="1">
      <c r="B5378" s="32" t="s">
        <v/>
      </c>
      <c r="C5378" s="23" t="s">
        <v/>
      </c>
      <c r="D5378" s="32" t="s">
        <v>28801</v>
      </c>
      <c r="E5378" s="32">
        <v/>
      </c>
      <c r="F5378" s="33">
        <v/>
      </c>
      <c r="G5378" s="34">
        <v/>
      </c>
      <c r="H5378" s="35">
        <v/>
      </c>
      <c r="I5378" s="36">
        <f>ROUND(SUM(I5375:I5377),2)</f>
        <v>50.00</v>
      </c>
      <c r="J5378" s="32">
        <v>25.04</v>
      </c>
      <c r="K5378" s="32">
        <f>ROUND(PRODUCT(I5378:J5378),2)</f>
        <v>1252.00</v>
      </c>
      <c r="L5378" s="32" t="s">
        <v/>
      </c>
      <c r="M5378" s="32" t="s">
        <v/>
      </c>
      <c r="N5378" s="32" t="s">
        <v/>
      </c>
      <!--$VAR_NUOVA_CELLA_PREZZI$-->
    </row>
    <row r="5379" spans="1:16" ht="10.5" customHeight="1" thickTop="1" thickBot="1">
      <c r="B5379" s="32" t="s">
        <v/>
      </c>
      <c r="C5379" s="23" t="s">
        <v/>
      </c>
      <c r="D5379" s="32" t="s">
        <v>28807</v>
      </c>
      <c r="E5379" s="32">
        <v/>
      </c>
      <c r="F5379" s="33">
        <v/>
      </c>
      <c r="G5379" s="34">
        <v/>
      </c>
      <c r="H5379" s="35">
        <v/>
      </c>
      <c r="I5379" s="36">
        <f/>
        <v/>
      </c>
      <c r="J5379" s="32">
        <v/>
      </c>
      <c r="K5379" s="32">
        <f/>
        <v/>
      </c>
      <c r="L5379" s="32" t="s">
        <v/>
      </c>
      <c r="M5379" s="32" t="s">
        <v/>
      </c>
      <c r="N5379" s="32" t="s">
        <v/>
      </c>
      <!--$VAR_NUOVA_CELLA_PREZZI$-->
    </row>
    <row r="5380" spans="1:16" ht="13.8333333333333" customHeight="1" thickTop="1" thickBot="1">
      <c r="B5380" s="32" t="s">
        <v>28808</v>
      </c>
      <c r="C5380" s="23" t="s">
        <v>28809</v>
      </c>
      <c r="D5380" s="62" t="s">
        <v>28810</v>
      </c>
      <c r="E5380" s="32">
        <v/>
      </c>
      <c r="F5380" s="33">
        <v/>
      </c>
      <c r="G5380" s="34">
        <v/>
      </c>
      <c r="H5380" s="35">
        <v/>
      </c>
      <c r="I5380" s="36">
        <f/>
        <v/>
      </c>
      <c r="J5380" s="32">
        <v/>
      </c>
      <c r="K5380" s="32">
        <f/>
        <v/>
      </c>
      <c r="L5380" s="32" t="s">
        <v/>
      </c>
      <c r="M5380" s="32" t="s">
        <v/>
      </c>
      <c r="N5380" s="32" t="s">
        <v/>
      </c>
      <!--$VAR_NUOVA_CELLA_PREZZI$-->
    </row>
    <row r="5381" spans="1:16" ht="10.5" customHeight="1" thickTop="1" thickBot="1">
      <c r="B5381" s="32" t="s">
        <v/>
      </c>
      <c r="C5381" s="23" t="s">
        <v/>
      </c>
      <c r="D5381" s="23" t="s">
        <v>28811</v>
      </c>
      <c r="E5381" s="32">
        <v/>
      </c>
      <c r="F5381" s="33">
        <v/>
      </c>
      <c r="G5381" s="34">
        <v/>
      </c>
      <c r="H5381" s="35">
        <v/>
      </c>
      <c r="I5381" s="36">
        <f/>
        <v/>
      </c>
      <c r="J5381" s="32">
        <v/>
      </c>
      <c r="K5381" s="32">
        <f/>
        <v/>
      </c>
      <c r="L5381" s="32" t="s">
        <v/>
      </c>
      <c r="M5381" s="32" t="s">
        <v/>
      </c>
      <c r="N5381" s="32" t="s">
        <v/>
      </c>
      <!--$VAR_NUOVA_CELLA_PREZZI$-->
    </row>
    <row r="5382" spans="1:16" ht="10.5" customHeight="1" thickTop="1" thickBot="1">
      <c r="B5382" s="32" t="s">
        <v/>
      </c>
      <c r="C5382" s="23" t="s">
        <v/>
      </c>
      <c r="D5382" s="23" t="s">
        <v>28812</v>
      </c>
      <c r="E5382" s="32">
        <v>1750.00</v>
      </c>
      <c r="F5382" s="33">
        <v/>
      </c>
      <c r="G5382" s="34">
        <v/>
      </c>
      <c r="H5382" s="35">
        <v/>
      </c>
      <c r="I5382" s="36">
        <f>ROUND(PRODUCT(E5382:H5382),2)</f>
        <v>1750.00</v>
      </c>
      <c r="J5382" s="32">
        <v/>
      </c>
      <c r="K5382" s="32">
        <f/>
        <v/>
      </c>
      <c r="L5382" s="32" t="s">
        <v/>
      </c>
      <c r="M5382" s="32" t="s">
        <v/>
      </c>
      <c r="N5382" s="32" t="s">
        <v/>
      </c>
      <!--$VAR_NUOVA_CELLA_PREZZI$-->
    </row>
    <row r="5383" spans="1:16" ht="10.5" customHeight="1" thickTop="1" thickBot="1">
      <c r="B5383" s="32" t="s">
        <v/>
      </c>
      <c r="C5383" s="23" t="s">
        <v/>
      </c>
      <c r="D5383" s="32" t="s">
        <v/>
      </c>
      <c r="E5383" s="32">
        <v/>
      </c>
      <c r="F5383" s="33">
        <v/>
      </c>
      <c r="G5383" s="34">
        <v/>
      </c>
      <c r="H5383" s="35">
        <v/>
      </c>
      <c r="I5383" s="36">
        <f/>
        <v/>
      </c>
      <c r="J5383" s="32">
        <v/>
      </c>
      <c r="K5383" s="32">
        <f/>
        <v/>
      </c>
      <c r="L5383" s="32" t="s">
        <v/>
      </c>
      <c r="M5383" s="32" t="s">
        <v/>
      </c>
      <c r="N5383" s="32" t="s">
        <v>28819</v>
      </c>
      <!--$VAR_NUOVA_CELLA_PREZZI$-->
    </row>
    <row r="5384" spans="1:16" ht="10.5" customHeight="1" thickTop="1" thickBot="1">
      <c r="B5384" s="32" t="s">
        <v/>
      </c>
      <c r="C5384" s="23" t="s">
        <v/>
      </c>
      <c r="D5384" s="32" t="s">
        <v>28820</v>
      </c>
      <c r="E5384" s="32">
        <v/>
      </c>
      <c r="F5384" s="33">
        <v/>
      </c>
      <c r="G5384" s="34">
        <v/>
      </c>
      <c r="H5384" s="35">
        <v/>
      </c>
      <c r="I5384" s="36">
        <f>ROUND(SUM(I5381:I5383),2)</f>
        <v>1750.00</v>
      </c>
      <c r="J5384" s="32">
        <v>3.65</v>
      </c>
      <c r="K5384" s="32">
        <f>ROUND(PRODUCT(I5384:J5384),2)</f>
        <v>6387.50</v>
      </c>
      <c r="L5384" s="32" t="s">
        <v/>
      </c>
      <c r="M5384" s="32" t="s">
        <v/>
      </c>
      <c r="N5384" s="32" t="s">
        <v/>
      </c>
      <!--$VAR_NUOVA_CELLA_PREZZI$-->
    </row>
    <row r="5385" spans="1:16" ht="10.5" customHeight="1" thickTop="1" thickBot="1">
      <c r="B5385" s="32" t="s">
        <v/>
      </c>
      <c r="C5385" s="23" t="s">
        <v/>
      </c>
      <c r="D5385" s="32" t="s">
        <v>28826</v>
      </c>
      <c r="E5385" s="32">
        <v/>
      </c>
      <c r="F5385" s="33">
        <v/>
      </c>
      <c r="G5385" s="34">
        <v/>
      </c>
      <c r="H5385" s="35">
        <v/>
      </c>
      <c r="I5385" s="36">
        <f/>
        <v/>
      </c>
      <c r="J5385" s="32">
        <v/>
      </c>
      <c r="K5385" s="32">
        <f/>
        <v/>
      </c>
      <c r="L5385" s="32" t="s">
        <v/>
      </c>
      <c r="M5385" s="32" t="s">
        <v/>
      </c>
      <c r="N5385" s="32" t="s">
        <v/>
      </c>
      <!--$VAR_NUOVA_CELLA_PREZZI$-->
    </row>
    <row r="5386" spans="1:16" ht="15" customHeight="1" thickTop="1" thickBot="1">
      <c r="B5386" s="32" t="s">
        <v>28827</v>
      </c>
      <c r="C5386" s="23" t="s">
        <v>28828</v>
      </c>
      <c r="D5386" s="62" t="s">
        <v>28829</v>
      </c>
      <c r="E5386" s="32">
        <v/>
      </c>
      <c r="F5386" s="33">
        <v/>
      </c>
      <c r="G5386" s="34">
        <v/>
      </c>
      <c r="H5386" s="35">
        <v/>
      </c>
      <c r="I5386" s="36">
        <f/>
        <v/>
      </c>
      <c r="J5386" s="32">
        <v/>
      </c>
      <c r="K5386" s="32">
        <f/>
        <v/>
      </c>
      <c r="L5386" s="32" t="s">
        <v/>
      </c>
      <c r="M5386" s="32" t="s">
        <v/>
      </c>
      <c r="N5386" s="32" t="s">
        <v/>
      </c>
      <!--$VAR_NUOVA_CELLA_PREZZI$-->
    </row>
    <row r="5387" spans="1:16" ht="10.5" customHeight="1" thickTop="1" thickBot="1">
      <c r="B5387" s="32" t="s">
        <v/>
      </c>
      <c r="C5387" s="23" t="s">
        <v/>
      </c>
      <c r="D5387" s="23" t="s">
        <v>28830</v>
      </c>
      <c r="E5387" s="32">
        <v/>
      </c>
      <c r="F5387" s="33">
        <v/>
      </c>
      <c r="G5387" s="34">
        <v/>
      </c>
      <c r="H5387" s="35">
        <v/>
      </c>
      <c r="I5387" s="36">
        <f/>
        <v/>
      </c>
      <c r="J5387" s="32">
        <v/>
      </c>
      <c r="K5387" s="32">
        <f/>
        <v/>
      </c>
      <c r="L5387" s="32" t="s">
        <v/>
      </c>
      <c r="M5387" s="32" t="s">
        <v/>
      </c>
      <c r="N5387" s="32" t="s">
        <v/>
      </c>
      <!--$VAR_NUOVA_CELLA_PREZZI$-->
    </row>
    <row r="5388" spans="1:16" ht="10.5" customHeight="1" thickTop="1" thickBot="1">
      <c r="B5388" s="32" t="s">
        <v/>
      </c>
      <c r="C5388" s="23" t="s">
        <v/>
      </c>
      <c r="D5388" s="23" t="s">
        <v>28831</v>
      </c>
      <c r="E5388" s="32">
        <v>1100.00</v>
      </c>
      <c r="F5388" s="33">
        <v/>
      </c>
      <c r="G5388" s="34">
        <v/>
      </c>
      <c r="H5388" s="35">
        <v/>
      </c>
      <c r="I5388" s="36">
        <f>ROUND(PRODUCT(E5388:H5388),2)</f>
        <v>1100.00</v>
      </c>
      <c r="J5388" s="32">
        <v/>
      </c>
      <c r="K5388" s="32">
        <f/>
        <v/>
      </c>
      <c r="L5388" s="32" t="s">
        <v/>
      </c>
      <c r="M5388" s="32" t="s">
        <v/>
      </c>
      <c r="N5388" s="32" t="s">
        <v/>
      </c>
      <!--$VAR_NUOVA_CELLA_PREZZI$-->
    </row>
    <row r="5389" spans="1:16" ht="10.5" customHeight="1" thickTop="1" thickBot="1">
      <c r="B5389" s="32" t="s">
        <v/>
      </c>
      <c r="C5389" s="23" t="s">
        <v/>
      </c>
      <c r="D5389" s="32" t="s">
        <v/>
      </c>
      <c r="E5389" s="32">
        <v/>
      </c>
      <c r="F5389" s="33">
        <v/>
      </c>
      <c r="G5389" s="34">
        <v/>
      </c>
      <c r="H5389" s="35">
        <v/>
      </c>
      <c r="I5389" s="36">
        <f/>
        <v/>
      </c>
      <c r="J5389" s="32">
        <v/>
      </c>
      <c r="K5389" s="32">
        <f/>
        <v/>
      </c>
      <c r="L5389" s="32" t="s">
        <v/>
      </c>
      <c r="M5389" s="32" t="s">
        <v/>
      </c>
      <c r="N5389" s="32" t="s">
        <v>28838</v>
      </c>
      <!--$VAR_NUOVA_CELLA_PREZZI$-->
    </row>
    <row r="5390" spans="1:16" ht="10.5" customHeight="1" thickTop="1" thickBot="1">
      <c r="B5390" s="32" t="s">
        <v/>
      </c>
      <c r="C5390" s="23" t="s">
        <v/>
      </c>
      <c r="D5390" s="32" t="s">
        <v>28839</v>
      </c>
      <c r="E5390" s="32">
        <v/>
      </c>
      <c r="F5390" s="33">
        <v/>
      </c>
      <c r="G5390" s="34">
        <v/>
      </c>
      <c r="H5390" s="35">
        <v/>
      </c>
      <c r="I5390" s="36">
        <f>ROUND(SUM(I5387:I5389),2)</f>
        <v>1100.00</v>
      </c>
      <c r="J5390" s="32">
        <v>5.49</v>
      </c>
      <c r="K5390" s="32">
        <f>ROUND(PRODUCT(I5390:J5390),2)</f>
        <v>6039.00</v>
      </c>
      <c r="L5390" s="32" t="s">
        <v/>
      </c>
      <c r="M5390" s="32" t="s">
        <v/>
      </c>
      <c r="N5390" s="32" t="s">
        <v/>
      </c>
      <!--$VAR_NUOVA_CELLA_PREZZI$-->
    </row>
    <row r="5391" spans="1:16" ht="10.5" customHeight="1" thickTop="1" thickBot="1">
      <c r="B5391" s="32" t="s">
        <v/>
      </c>
      <c r="C5391" s="23" t="s">
        <v/>
      </c>
      <c r="D5391" s="32" t="s">
        <v>28845</v>
      </c>
      <c r="E5391" s="32">
        <v/>
      </c>
      <c r="F5391" s="33">
        <v/>
      </c>
      <c r="G5391" s="34">
        <v/>
      </c>
      <c r="H5391" s="35">
        <v/>
      </c>
      <c r="I5391" s="36">
        <f/>
        <v/>
      </c>
      <c r="J5391" s="32">
        <v/>
      </c>
      <c r="K5391" s="32">
        <f/>
        <v/>
      </c>
      <c r="L5391" s="32" t="s">
        <v/>
      </c>
      <c r="M5391" s="32" t="s">
        <v/>
      </c>
      <c r="N5391" s="32" t="s">
        <v/>
      </c>
      <!--$VAR_NUOVA_CELLA_PREZZI$-->
    </row>
    <row r="5392" spans="1:16" ht="44.3333333333333" customHeight="1" thickTop="1" thickBot="1">
      <c r="B5392" s="32" t="s">
        <v>28846</v>
      </c>
      <c r="C5392" s="23" t="s">
        <v>28847</v>
      </c>
      <c r="D5392" s="62" t="s">
        <v>28848</v>
      </c>
      <c r="E5392" s="32">
        <v/>
      </c>
      <c r="F5392" s="33">
        <v/>
      </c>
      <c r="G5392" s="34">
        <v/>
      </c>
      <c r="H5392" s="35">
        <v/>
      </c>
      <c r="I5392" s="36">
        <f/>
        <v/>
      </c>
      <c r="J5392" s="32">
        <v/>
      </c>
      <c r="K5392" s="32">
        <f/>
        <v/>
      </c>
      <c r="L5392" s="32" t="s">
        <v/>
      </c>
      <c r="M5392" s="32" t="s">
        <v/>
      </c>
      <c r="N5392" s="32" t="s">
        <v/>
      </c>
      <!--$VAR_NUOVA_CELLA_PREZZI$-->
    </row>
    <row r="5393" spans="1:16" ht="10.5" customHeight="1" thickTop="1" thickBot="1">
      <c r="B5393" s="32" t="s">
        <v/>
      </c>
      <c r="C5393" s="23" t="s">
        <v/>
      </c>
      <c r="D5393" s="23" t="s">
        <v>28849</v>
      </c>
      <c r="E5393" s="32">
        <v/>
      </c>
      <c r="F5393" s="33">
        <v/>
      </c>
      <c r="G5393" s="34">
        <v/>
      </c>
      <c r="H5393" s="35">
        <v/>
      </c>
      <c r="I5393" s="36">
        <f/>
        <v/>
      </c>
      <c r="J5393" s="32">
        <v/>
      </c>
      <c r="K5393" s="32">
        <f/>
        <v/>
      </c>
      <c r="L5393" s="32" t="s">
        <v/>
      </c>
      <c r="M5393" s="32" t="s">
        <v/>
      </c>
      <c r="N5393" s="32" t="s">
        <v/>
      </c>
      <!--$VAR_NUOVA_CELLA_PREZZI$-->
    </row>
    <row r="5394" spans="1:16" ht="10.5" customHeight="1" thickTop="1" thickBot="1">
      <c r="B5394" s="32" t="s">
        <v/>
      </c>
      <c r="C5394" s="23" t="s">
        <v/>
      </c>
      <c r="D5394" s="23" t="s">
        <v>28850</v>
      </c>
      <c r="E5394" s="32">
        <v>35.00</v>
      </c>
      <c r="F5394" s="33">
        <v/>
      </c>
      <c r="G5394" s="34">
        <v/>
      </c>
      <c r="H5394" s="35">
        <v/>
      </c>
      <c r="I5394" s="36">
        <f>ROUND(PRODUCT(E5394:H5394),2)</f>
        <v>35.00</v>
      </c>
      <c r="J5394" s="32">
        <v/>
      </c>
      <c r="K5394" s="32">
        <f/>
        <v/>
      </c>
      <c r="L5394" s="32" t="s">
        <v/>
      </c>
      <c r="M5394" s="32" t="s">
        <v/>
      </c>
      <c r="N5394" s="32" t="s">
        <v/>
      </c>
      <!--$VAR_NUOVA_CELLA_PREZZI$-->
    </row>
    <row r="5395" spans="1:16" ht="10.5" customHeight="1" thickTop="1" thickBot="1">
      <c r="B5395" s="32" t="s">
        <v/>
      </c>
      <c r="C5395" s="23" t="s">
        <v/>
      </c>
      <c r="D5395" s="23" t="s">
        <v>28857</v>
      </c>
      <c r="E5395" s="32">
        <v>50.00</v>
      </c>
      <c r="F5395" s="33">
        <v/>
      </c>
      <c r="G5395" s="34">
        <v/>
      </c>
      <c r="H5395" s="35">
        <v/>
      </c>
      <c r="I5395" s="36">
        <f>ROUND(PRODUCT(E5395:H5395),2)</f>
        <v>50.00</v>
      </c>
      <c r="J5395" s="32">
        <v/>
      </c>
      <c r="K5395" s="32">
        <f/>
        <v/>
      </c>
      <c r="L5395" s="32" t="s">
        <v/>
      </c>
      <c r="M5395" s="32" t="s">
        <v/>
      </c>
      <c r="N5395" s="32" t="s">
        <v/>
      </c>
      <!--$VAR_NUOVA_CELLA_PREZZI$-->
    </row>
    <row r="5396" spans="1:16" ht="10.5" customHeight="1" thickTop="1" thickBot="1">
      <c r="B5396" s="32" t="s">
        <v/>
      </c>
      <c r="C5396" s="23" t="s">
        <v/>
      </c>
      <c r="D5396" s="32" t="s">
        <v/>
      </c>
      <c r="E5396" s="32">
        <v/>
      </c>
      <c r="F5396" s="33">
        <v/>
      </c>
      <c r="G5396" s="34">
        <v/>
      </c>
      <c r="H5396" s="35">
        <v/>
      </c>
      <c r="I5396" s="36">
        <f/>
        <v/>
      </c>
      <c r="J5396" s="32">
        <v/>
      </c>
      <c r="K5396" s="32">
        <f/>
        <v/>
      </c>
      <c r="L5396" s="32" t="s">
        <v/>
      </c>
      <c r="M5396" s="32" t="s">
        <v/>
      </c>
      <c r="N5396" s="32" t="s">
        <v>28864</v>
      </c>
      <!--$VAR_NUOVA_CELLA_PREZZI$-->
    </row>
    <row r="5397" spans="1:16" ht="10.5" customHeight="1" thickTop="1" thickBot="1">
      <c r="B5397" s="32" t="s">
        <v/>
      </c>
      <c r="C5397" s="23" t="s">
        <v/>
      </c>
      <c r="D5397" s="32" t="s">
        <v>28865</v>
      </c>
      <c r="E5397" s="32">
        <v/>
      </c>
      <c r="F5397" s="33">
        <v/>
      </c>
      <c r="G5397" s="34">
        <v/>
      </c>
      <c r="H5397" s="35">
        <v/>
      </c>
      <c r="I5397" s="36">
        <f>ROUND(SUM(I5393:I5396),2)</f>
        <v>85.00</v>
      </c>
      <c r="J5397" s="32">
        <v>3.61</v>
      </c>
      <c r="K5397" s="32">
        <f>ROUND(PRODUCT(I5397:J5397),2)</f>
        <v>306.85</v>
      </c>
      <c r="L5397" s="32" t="s">
        <v/>
      </c>
      <c r="M5397" s="32" t="s">
        <v/>
      </c>
      <c r="N5397" s="32" t="s">
        <v/>
      </c>
      <!--$VAR_NUOVA_CELLA_PREZZI$-->
    </row>
    <row r="5398" spans="1:16" ht="10.5" customHeight="1" thickTop="1" thickBot="1">
      <c r="B5398" s="32" t="s">
        <v/>
      </c>
      <c r="C5398" s="23" t="s">
        <v/>
      </c>
      <c r="D5398" s="32" t="s">
        <v>28871</v>
      </c>
      <c r="E5398" s="32">
        <v/>
      </c>
      <c r="F5398" s="33">
        <v/>
      </c>
      <c r="G5398" s="34">
        <v/>
      </c>
      <c r="H5398" s="35">
        <v/>
      </c>
      <c r="I5398" s="36">
        <f/>
        <v/>
      </c>
      <c r="J5398" s="32">
        <v/>
      </c>
      <c r="K5398" s="32">
        <f/>
        <v/>
      </c>
      <c r="L5398" s="32" t="s">
        <v/>
      </c>
      <c r="M5398" s="32" t="s">
        <v/>
      </c>
      <c r="N5398" s="32" t="s">
        <v/>
      </c>
      <!--$VAR_NUOVA_CELLA_PREZZI$-->
    </row>
    <row r="5399" spans="1:16" ht="318.666666666667" customHeight="1" thickTop="1" thickBot="1">
      <c r="B5399" s="32" t="s">
        <v>28872</v>
      </c>
      <c r="C5399" s="23" t="s">
        <v>28873</v>
      </c>
      <c r="D5399" s="62" t="s">
        <v>28874</v>
      </c>
      <c r="E5399" s="32">
        <v/>
      </c>
      <c r="F5399" s="33">
        <v/>
      </c>
      <c r="G5399" s="34">
        <v/>
      </c>
      <c r="H5399" s="35">
        <v/>
      </c>
      <c r="I5399" s="36">
        <f/>
        <v/>
      </c>
      <c r="J5399" s="32">
        <v/>
      </c>
      <c r="K5399" s="32">
        <f/>
        <v/>
      </c>
      <c r="L5399" s="32" t="s">
        <v/>
      </c>
      <c r="M5399" s="32" t="s">
        <v/>
      </c>
      <c r="N5399" s="32" t="s">
        <v/>
      </c>
      <!--$VAR_NUOVA_CELLA_PREZZI$-->
    </row>
    <row r="5400" spans="1:16" ht="10.5" customHeight="1" thickTop="1" thickBot="1">
      <c r="B5400" s="32" t="s">
        <v/>
      </c>
      <c r="C5400" s="23" t="s">
        <v/>
      </c>
      <c r="D5400" s="23" t="s">
        <v>28875</v>
      </c>
      <c r="E5400" s="32">
        <v/>
      </c>
      <c r="F5400" s="33">
        <v/>
      </c>
      <c r="G5400" s="34">
        <v/>
      </c>
      <c r="H5400" s="35">
        <v/>
      </c>
      <c r="I5400" s="36">
        <f/>
        <v/>
      </c>
      <c r="J5400" s="32">
        <v/>
      </c>
      <c r="K5400" s="32">
        <f/>
        <v/>
      </c>
      <c r="L5400" s="32" t="s">
        <v/>
      </c>
      <c r="M5400" s="32" t="s">
        <v/>
      </c>
      <c r="N5400" s="32" t="s">
        <v/>
      </c>
      <!--$VAR_NUOVA_CELLA_PREZZI$-->
    </row>
    <row r="5401" spans="1:16" ht="10.5" customHeight="1" thickTop="1" thickBot="1">
      <c r="B5401" s="32" t="s">
        <v/>
      </c>
      <c r="C5401" s="23" t="s">
        <v/>
      </c>
      <c r="D5401" s="23" t="s">
        <v>28876</v>
      </c>
      <c r="E5401" s="32">
        <v>1.00</v>
      </c>
      <c r="F5401" s="33">
        <v/>
      </c>
      <c r="G5401" s="34">
        <v/>
      </c>
      <c r="H5401" s="35">
        <v/>
      </c>
      <c r="I5401" s="36">
        <f>ROUND(PRODUCT(E5401:H5401),2)</f>
        <v>1.00</v>
      </c>
      <c r="J5401" s="32">
        <v/>
      </c>
      <c r="K5401" s="32">
        <f/>
        <v/>
      </c>
      <c r="L5401" s="32" t="s">
        <v/>
      </c>
      <c r="M5401" s="32" t="s">
        <v/>
      </c>
      <c r="N5401" s="32" t="s">
        <v/>
      </c>
      <!--$VAR_NUOVA_CELLA_PREZZI$-->
    </row>
    <row r="5402" spans="1:16" ht="10.5" customHeight="1" thickTop="1" thickBot="1">
      <c r="B5402" s="32" t="s">
        <v/>
      </c>
      <c r="C5402" s="23" t="s">
        <v/>
      </c>
      <c r="D5402" s="32" t="s">
        <v/>
      </c>
      <c r="E5402" s="32">
        <v/>
      </c>
      <c r="F5402" s="33">
        <v/>
      </c>
      <c r="G5402" s="34">
        <v/>
      </c>
      <c r="H5402" s="35">
        <v/>
      </c>
      <c r="I5402" s="36">
        <f/>
        <v/>
      </c>
      <c r="J5402" s="32">
        <v/>
      </c>
      <c r="K5402" s="32">
        <f/>
        <v/>
      </c>
      <c r="L5402" s="32" t="s">
        <v/>
      </c>
      <c r="M5402" s="32" t="s">
        <v/>
      </c>
      <c r="N5402" s="32" t="s">
        <v>28883</v>
      </c>
      <!--$VAR_NUOVA_CELLA_PREZZI$-->
    </row>
    <row r="5403" spans="1:16" ht="10.5" customHeight="1" thickTop="1" thickBot="1">
      <c r="B5403" s="32" t="s">
        <v/>
      </c>
      <c r="C5403" s="23" t="s">
        <v/>
      </c>
      <c r="D5403" s="32" t="s">
        <v>28884</v>
      </c>
      <c r="E5403" s="32">
        <v/>
      </c>
      <c r="F5403" s="33">
        <v/>
      </c>
      <c r="G5403" s="34">
        <v/>
      </c>
      <c r="H5403" s="35">
        <v/>
      </c>
      <c r="I5403" s="36">
        <f>ROUND(SUM(I5400:I5402),2)</f>
        <v>1.00</v>
      </c>
      <c r="J5403" s="32">
        <v>2135.80</v>
      </c>
      <c r="K5403" s="32">
        <f>ROUND(PRODUCT(I5403:J5403),2)</f>
        <v>2135.80</v>
      </c>
      <c r="L5403" s="32" t="s">
        <v/>
      </c>
      <c r="M5403" s="32" t="s">
        <v/>
      </c>
      <c r="N5403" s="32" t="s">
        <v/>
      </c>
      <!--$VAR_NUOVA_CELLA_PREZZI$-->
    </row>
    <row r="5404" spans="1:16" ht="10.5" customHeight="1" thickTop="1" thickBot="1">
      <c r="B5404" s="32" t="s">
        <v/>
      </c>
      <c r="C5404" s="23" t="s">
        <v/>
      </c>
      <c r="D5404" s="32" t="s">
        <v>28890</v>
      </c>
      <c r="E5404" s="32">
        <v/>
      </c>
      <c r="F5404" s="33">
        <v/>
      </c>
      <c r="G5404" s="34">
        <v/>
      </c>
      <c r="H5404" s="35">
        <v/>
      </c>
      <c r="I5404" s="36">
        <f/>
        <v/>
      </c>
      <c r="J5404" s="32">
        <v/>
      </c>
      <c r="K5404" s="32">
        <f/>
        <v/>
      </c>
      <c r="L5404" s="32" t="s">
        <v/>
      </c>
      <c r="M5404" s="32" t="s">
        <v/>
      </c>
      <c r="N5404" s="32" t="s">
        <v/>
      </c>
      <!--$VAR_NUOVA_CELLA_PREZZI$-->
    </row>
    <row r="5405" spans="1:16" ht="144.333333333333" customHeight="1" thickTop="1" thickBot="1">
      <c r="B5405" s="32" t="s">
        <v>28891</v>
      </c>
      <c r="C5405" s="23" t="s">
        <v>28892</v>
      </c>
      <c r="D5405" s="62" t="s">
        <v>28893</v>
      </c>
      <c r="E5405" s="32">
        <v/>
      </c>
      <c r="F5405" s="33">
        <v/>
      </c>
      <c r="G5405" s="34">
        <v/>
      </c>
      <c r="H5405" s="35">
        <v/>
      </c>
      <c r="I5405" s="36">
        <f/>
        <v/>
      </c>
      <c r="J5405" s="32">
        <v/>
      </c>
      <c r="K5405" s="32">
        <f/>
        <v/>
      </c>
      <c r="L5405" s="32" t="s">
        <v/>
      </c>
      <c r="M5405" s="32" t="s">
        <v/>
      </c>
      <c r="N5405" s="32" t="s">
        <v/>
      </c>
      <!--$VAR_NUOVA_CELLA_PREZZI$-->
    </row>
    <row r="5406" spans="1:16" ht="10.5" customHeight="1" thickTop="1" thickBot="1">
      <c r="B5406" s="32" t="s">
        <v/>
      </c>
      <c r="C5406" s="23" t="s">
        <v/>
      </c>
      <c r="D5406" s="23" t="s">
        <v>28894</v>
      </c>
      <c r="E5406" s="32">
        <v/>
      </c>
      <c r="F5406" s="33">
        <v/>
      </c>
      <c r="G5406" s="34">
        <v/>
      </c>
      <c r="H5406" s="35">
        <v/>
      </c>
      <c r="I5406" s="36">
        <f/>
        <v/>
      </c>
      <c r="J5406" s="32">
        <v/>
      </c>
      <c r="K5406" s="32">
        <f/>
        <v/>
      </c>
      <c r="L5406" s="32" t="s">
        <v/>
      </c>
      <c r="M5406" s="32" t="s">
        <v/>
      </c>
      <c r="N5406" s="32" t="s">
        <v/>
      </c>
      <!--$VAR_NUOVA_CELLA_PREZZI$-->
    </row>
    <row r="5407" spans="1:16" ht="10.5" customHeight="1" thickTop="1" thickBot="1">
      <c r="B5407" s="32" t="s">
        <v/>
      </c>
      <c r="C5407" s="23" t="s">
        <v/>
      </c>
      <c r="D5407" s="23" t="s">
        <v>28895</v>
      </c>
      <c r="E5407" s="32">
        <v>1.00</v>
      </c>
      <c r="F5407" s="33">
        <v/>
      </c>
      <c r="G5407" s="34">
        <v/>
      </c>
      <c r="H5407" s="35">
        <v/>
      </c>
      <c r="I5407" s="36">
        <f>ROUND(PRODUCT(E5407:H5407),2)</f>
        <v>1.00</v>
      </c>
      <c r="J5407" s="32">
        <v/>
      </c>
      <c r="K5407" s="32">
        <f/>
        <v/>
      </c>
      <c r="L5407" s="32" t="s">
        <v/>
      </c>
      <c r="M5407" s="32" t="s">
        <v/>
      </c>
      <c r="N5407" s="32" t="s">
        <v/>
      </c>
      <!--$VAR_NUOVA_CELLA_PREZZI$-->
    </row>
    <row r="5408" spans="1:16" ht="10.5" customHeight="1" thickTop="1" thickBot="1">
      <c r="B5408" s="32" t="s">
        <v/>
      </c>
      <c r="C5408" s="23" t="s">
        <v/>
      </c>
      <c r="D5408" s="32" t="s">
        <v/>
      </c>
      <c r="E5408" s="32">
        <v/>
      </c>
      <c r="F5408" s="33">
        <v/>
      </c>
      <c r="G5408" s="34">
        <v/>
      </c>
      <c r="H5408" s="35">
        <v/>
      </c>
      <c r="I5408" s="36">
        <f/>
        <v/>
      </c>
      <c r="J5408" s="32">
        <v/>
      </c>
      <c r="K5408" s="32">
        <f/>
        <v/>
      </c>
      <c r="L5408" s="32" t="s">
        <v/>
      </c>
      <c r="M5408" s="32" t="s">
        <v/>
      </c>
      <c r="N5408" s="32" t="s">
        <v>28902</v>
      </c>
      <!--$VAR_NUOVA_CELLA_PREZZI$-->
    </row>
    <row r="5409" spans="1:16" ht="10.5" customHeight="1" thickTop="1" thickBot="1">
      <c r="B5409" s="32" t="s">
        <v/>
      </c>
      <c r="C5409" s="23" t="s">
        <v/>
      </c>
      <c r="D5409" s="32" t="s">
        <v>28903</v>
      </c>
      <c r="E5409" s="32">
        <v/>
      </c>
      <c r="F5409" s="33">
        <v/>
      </c>
      <c r="G5409" s="34">
        <v/>
      </c>
      <c r="H5409" s="35">
        <v/>
      </c>
      <c r="I5409" s="36">
        <f>ROUND(SUM(I5406:I5408),2)</f>
        <v>1.00</v>
      </c>
      <c r="J5409" s="32">
        <v>673.21</v>
      </c>
      <c r="K5409" s="32">
        <f>ROUND(PRODUCT(I5409:J5409),2)</f>
        <v>673.21</v>
      </c>
      <c r="L5409" s="32" t="s">
        <v/>
      </c>
      <c r="M5409" s="32" t="s">
        <v/>
      </c>
      <c r="N5409" s="32" t="s">
        <v/>
      </c>
      <!--$VAR_NUOVA_CELLA_PREZZI$-->
    </row>
    <row r="5410" spans="1:16" ht="10.5" customHeight="1" thickTop="1" thickBot="1">
      <c r="B5410" s="32" t="s">
        <v/>
      </c>
      <c r="C5410" s="23" t="s">
        <v/>
      </c>
      <c r="D5410" s="32" t="s">
        <v>28909</v>
      </c>
      <c r="E5410" s="32">
        <v/>
      </c>
      <c r="F5410" s="33">
        <v/>
      </c>
      <c r="G5410" s="34">
        <v/>
      </c>
      <c r="H5410" s="35">
        <v/>
      </c>
      <c r="I5410" s="36">
        <f/>
        <v/>
      </c>
      <c r="J5410" s="32">
        <v/>
      </c>
      <c r="K5410" s="32">
        <f/>
        <v/>
      </c>
      <c r="L5410" s="32" t="s">
        <v/>
      </c>
      <c r="M5410" s="32" t="s">
        <v/>
      </c>
      <c r="N5410" s="32" t="s">
        <v/>
      </c>
      <!--$VAR_NUOVA_CELLA_PREZZI$-->
    </row>
    <row r="5411" spans="1:16" ht="187.833333333333" customHeight="1" thickTop="1" thickBot="1">
      <c r="B5411" s="32" t="s">
        <v>28910</v>
      </c>
      <c r="C5411" s="23" t="s">
        <v>28911</v>
      </c>
      <c r="D5411" s="62" t="s">
        <v>28912</v>
      </c>
      <c r="E5411" s="32">
        <v/>
      </c>
      <c r="F5411" s="33">
        <v/>
      </c>
      <c r="G5411" s="34">
        <v/>
      </c>
      <c r="H5411" s="35">
        <v/>
      </c>
      <c r="I5411" s="36">
        <f/>
        <v/>
      </c>
      <c r="J5411" s="32">
        <v/>
      </c>
      <c r="K5411" s="32">
        <f/>
        <v/>
      </c>
      <c r="L5411" s="32" t="s">
        <v/>
      </c>
      <c r="M5411" s="32" t="s">
        <v/>
      </c>
      <c r="N5411" s="32" t="s">
        <v/>
      </c>
      <!--$VAR_NUOVA_CELLA_PREZZI$-->
    </row>
    <row r="5412" spans="1:16" ht="10.5" customHeight="1" thickTop="1" thickBot="1">
      <c r="B5412" s="32" t="s">
        <v/>
      </c>
      <c r="C5412" s="23" t="s">
        <v/>
      </c>
      <c r="D5412" s="23" t="s">
        <v>28913</v>
      </c>
      <c r="E5412" s="32">
        <v/>
      </c>
      <c r="F5412" s="33">
        <v/>
      </c>
      <c r="G5412" s="34">
        <v/>
      </c>
      <c r="H5412" s="35">
        <v/>
      </c>
      <c r="I5412" s="36">
        <f/>
        <v/>
      </c>
      <c r="J5412" s="32">
        <v/>
      </c>
      <c r="K5412" s="32">
        <f/>
        <v/>
      </c>
      <c r="L5412" s="32" t="s">
        <v/>
      </c>
      <c r="M5412" s="32" t="s">
        <v/>
      </c>
      <c r="N5412" s="32" t="s">
        <v/>
      </c>
      <!--$VAR_NUOVA_CELLA_PREZZI$-->
    </row>
    <row r="5413" spans="1:16" ht="10.5" customHeight="1" thickTop="1" thickBot="1">
      <c r="B5413" s="32" t="s">
        <v/>
      </c>
      <c r="C5413" s="23" t="s">
        <v/>
      </c>
      <c r="D5413" s="23" t="s">
        <v>28914</v>
      </c>
      <c r="E5413" s="32">
        <v>15.00</v>
      </c>
      <c r="F5413" s="33">
        <v/>
      </c>
      <c r="G5413" s="34">
        <v/>
      </c>
      <c r="H5413" s="35">
        <v/>
      </c>
      <c r="I5413" s="36">
        <f>ROUND(PRODUCT(E5413:H5413),2)</f>
        <v>15.00</v>
      </c>
      <c r="J5413" s="32">
        <v/>
      </c>
      <c r="K5413" s="32">
        <f/>
        <v/>
      </c>
      <c r="L5413" s="32" t="s">
        <v/>
      </c>
      <c r="M5413" s="32" t="s">
        <v/>
      </c>
      <c r="N5413" s="32" t="s">
        <v/>
      </c>
      <!--$VAR_NUOVA_CELLA_PREZZI$-->
    </row>
    <row r="5414" spans="1:16" ht="10.5" customHeight="1" thickTop="1" thickBot="1">
      <c r="B5414" s="32" t="s">
        <v/>
      </c>
      <c r="C5414" s="23" t="s">
        <v/>
      </c>
      <c r="D5414" s="32" t="s">
        <v/>
      </c>
      <c r="E5414" s="32">
        <v/>
      </c>
      <c r="F5414" s="33">
        <v/>
      </c>
      <c r="G5414" s="34">
        <v/>
      </c>
      <c r="H5414" s="35">
        <v/>
      </c>
      <c r="I5414" s="36">
        <f/>
        <v/>
      </c>
      <c r="J5414" s="32">
        <v/>
      </c>
      <c r="K5414" s="32">
        <f/>
        <v/>
      </c>
      <c r="L5414" s="32" t="s">
        <v/>
      </c>
      <c r="M5414" s="32" t="s">
        <v/>
      </c>
      <c r="N5414" s="32" t="s">
        <v>28921</v>
      </c>
      <!--$VAR_NUOVA_CELLA_PREZZI$-->
    </row>
    <row r="5415" spans="1:16" ht="10.5" customHeight="1" thickTop="1" thickBot="1">
      <c r="B5415" s="32" t="s">
        <v/>
      </c>
      <c r="C5415" s="23" t="s">
        <v/>
      </c>
      <c r="D5415" s="32" t="s">
        <v>28922</v>
      </c>
      <c r="E5415" s="32">
        <v/>
      </c>
      <c r="F5415" s="33">
        <v/>
      </c>
      <c r="G5415" s="34">
        <v/>
      </c>
      <c r="H5415" s="35">
        <v/>
      </c>
      <c r="I5415" s="36">
        <f>ROUND(SUM(I5412:I5414),2)</f>
        <v>15.00</v>
      </c>
      <c r="J5415" s="32">
        <v>1335.22</v>
      </c>
      <c r="K5415" s="32">
        <f>ROUND(PRODUCT(I5415:J5415),2)</f>
        <v>20028.30</v>
      </c>
      <c r="L5415" s="32" t="s">
        <v/>
      </c>
      <c r="M5415" s="32" t="s">
        <v/>
      </c>
      <c r="N5415" s="32" t="s">
        <v/>
      </c>
      <!--$VAR_NUOVA_CELLA_PREZZI$-->
    </row>
    <row r="5416" spans="1:16" ht="10.5" customHeight="1" thickTop="1" thickBot="1">
      <c r="B5416" s="32" t="s">
        <v/>
      </c>
      <c r="C5416" s="23" t="s">
        <v/>
      </c>
      <c r="D5416" s="32" t="s">
        <v>28928</v>
      </c>
      <c r="E5416" s="32">
        <v/>
      </c>
      <c r="F5416" s="33">
        <v/>
      </c>
      <c r="G5416" s="34">
        <v/>
      </c>
      <c r="H5416" s="35">
        <v/>
      </c>
      <c r="I5416" s="36">
        <f/>
        <v/>
      </c>
      <c r="J5416" s="32">
        <v/>
      </c>
      <c r="K5416" s="32">
        <f/>
        <v/>
      </c>
      <c r="L5416" s="32" t="s">
        <v/>
      </c>
      <c r="M5416" s="32" t="s">
        <v/>
      </c>
      <c r="N5416" s="32" t="s">
        <v/>
      </c>
      <!--$VAR_NUOVA_CELLA_PREZZI$-->
    </row>
    <row r="5417" spans="1:16" ht="37.8333333333333" customHeight="1" thickTop="1" thickBot="1">
      <c r="B5417" s="32" t="s">
        <v>28929</v>
      </c>
      <c r="C5417" s="23" t="s">
        <v>28930</v>
      </c>
      <c r="D5417" s="62" t="s">
        <v>28931</v>
      </c>
      <c r="E5417" s="32">
        <v/>
      </c>
      <c r="F5417" s="33">
        <v/>
      </c>
      <c r="G5417" s="34">
        <v/>
      </c>
      <c r="H5417" s="35">
        <v/>
      </c>
      <c r="I5417" s="36">
        <f/>
        <v/>
      </c>
      <c r="J5417" s="32">
        <v/>
      </c>
      <c r="K5417" s="32">
        <f/>
        <v/>
      </c>
      <c r="L5417" s="32" t="s">
        <v/>
      </c>
      <c r="M5417" s="32" t="s">
        <v/>
      </c>
      <c r="N5417" s="32" t="s">
        <v/>
      </c>
      <!--$VAR_NUOVA_CELLA_PREZZI$-->
    </row>
    <row r="5418" spans="1:16" ht="10.5" customHeight="1" thickTop="1" thickBot="1">
      <c r="B5418" s="32" t="s">
        <v/>
      </c>
      <c r="C5418" s="23" t="s">
        <v/>
      </c>
      <c r="D5418" s="23" t="s">
        <v>28932</v>
      </c>
      <c r="E5418" s="32">
        <v/>
      </c>
      <c r="F5418" s="33">
        <v/>
      </c>
      <c r="G5418" s="34">
        <v/>
      </c>
      <c r="H5418" s="35">
        <v/>
      </c>
      <c r="I5418" s="36">
        <f/>
        <v/>
      </c>
      <c r="J5418" s="32">
        <v/>
      </c>
      <c r="K5418" s="32">
        <f/>
        <v/>
      </c>
      <c r="L5418" s="32" t="s">
        <v/>
      </c>
      <c r="M5418" s="32" t="s">
        <v/>
      </c>
      <c r="N5418" s="32" t="s">
        <v/>
      </c>
      <!--$VAR_NUOVA_CELLA_PREZZI$-->
    </row>
    <row r="5419" spans="1:16" ht="10.5" customHeight="1" thickTop="1" thickBot="1">
      <c r="B5419" s="32" t="s">
        <v/>
      </c>
      <c r="C5419" s="23" t="s">
        <v/>
      </c>
      <c r="D5419" s="23" t="s">
        <v>28933</v>
      </c>
      <c r="E5419" s="32">
        <v>1.00</v>
      </c>
      <c r="F5419" s="33">
        <v/>
      </c>
      <c r="G5419" s="34">
        <v/>
      </c>
      <c r="H5419" s="35">
        <v/>
      </c>
      <c r="I5419" s="36">
        <f>ROUND(PRODUCT(E5419:H5419),2)</f>
        <v>1.00</v>
      </c>
      <c r="J5419" s="32">
        <v/>
      </c>
      <c r="K5419" s="32">
        <f/>
        <v/>
      </c>
      <c r="L5419" s="32" t="s">
        <v/>
      </c>
      <c r="M5419" s="32" t="s">
        <v/>
      </c>
      <c r="N5419" s="32" t="s">
        <v/>
      </c>
      <!--$VAR_NUOVA_CELLA_PREZZI$-->
    </row>
    <row r="5420" spans="1:16" ht="10.5" customHeight="1" thickTop="1" thickBot="1">
      <c r="B5420" s="32" t="s">
        <v/>
      </c>
      <c r="C5420" s="23" t="s">
        <v/>
      </c>
      <c r="D5420" s="32" t="s">
        <v/>
      </c>
      <c r="E5420" s="32">
        <v/>
      </c>
      <c r="F5420" s="33">
        <v/>
      </c>
      <c r="G5420" s="34">
        <v/>
      </c>
      <c r="H5420" s="35">
        <v/>
      </c>
      <c r="I5420" s="36">
        <f/>
        <v/>
      </c>
      <c r="J5420" s="32">
        <v/>
      </c>
      <c r="K5420" s="32">
        <f/>
        <v/>
      </c>
      <c r="L5420" s="32" t="s">
        <v/>
      </c>
      <c r="M5420" s="32" t="s">
        <v/>
      </c>
      <c r="N5420" s="32" t="s">
        <v>28940</v>
      </c>
      <!--$VAR_NUOVA_CELLA_PREZZI$-->
    </row>
    <row r="5421" spans="1:16" ht="10.5" customHeight="1" thickTop="1" thickBot="1">
      <c r="B5421" s="32" t="s">
        <v/>
      </c>
      <c r="C5421" s="23" t="s">
        <v/>
      </c>
      <c r="D5421" s="32" t="s">
        <v>28941</v>
      </c>
      <c r="E5421" s="32">
        <v/>
      </c>
      <c r="F5421" s="33">
        <v/>
      </c>
      <c r="G5421" s="34">
        <v/>
      </c>
      <c r="H5421" s="35">
        <v/>
      </c>
      <c r="I5421" s="36">
        <f>ROUND(SUM(I5418:I5420),2)</f>
        <v>1.00</v>
      </c>
      <c r="J5421" s="32">
        <v>851.96</v>
      </c>
      <c r="K5421" s="32">
        <f>ROUND(PRODUCT(I5421:J5421),2)</f>
        <v>851.96</v>
      </c>
      <c r="L5421" s="32" t="s">
        <v/>
      </c>
      <c r="M5421" s="32" t="s">
        <v/>
      </c>
      <c r="N5421" s="32" t="s">
        <v/>
      </c>
      <!--$VAR_NUOVA_CELLA_PREZZI$-->
    </row>
    <row r="5422" spans="1:16" ht="10.5" customHeight="1" thickTop="1" thickBot="1">
      <c r="B5422" s="32" t="s">
        <v/>
      </c>
      <c r="C5422" s="23" t="s">
        <v/>
      </c>
      <c r="D5422" s="32" t="s">
        <v>28947</v>
      </c>
      <c r="E5422" s="32">
        <v/>
      </c>
      <c r="F5422" s="33">
        <v/>
      </c>
      <c r="G5422" s="34">
        <v/>
      </c>
      <c r="H5422" s="35">
        <v/>
      </c>
      <c r="I5422" s="36">
        <f/>
        <v/>
      </c>
      <c r="J5422" s="32">
        <v/>
      </c>
      <c r="K5422" s="32">
        <f/>
        <v/>
      </c>
      <c r="L5422" s="32" t="s">
        <v/>
      </c>
      <c r="M5422" s="32" t="s">
        <v/>
      </c>
      <c r="N5422" s="32" t="s">
        <v/>
      </c>
      <!--$VAR_NUOVA_CELLA_PREZZI$-->
    </row>
    <row r="5423" spans="1:16" ht="22" customHeight="1" thickTop="1" thickBot="1">
      <c r="B5423" s="32" t="s">
        <v>28948</v>
      </c>
      <c r="C5423" s="23" t="s">
        <v>28949</v>
      </c>
      <c r="D5423" s="62" t="s">
        <v>28950</v>
      </c>
      <c r="E5423" s="32">
        <v/>
      </c>
      <c r="F5423" s="33">
        <v/>
      </c>
      <c r="G5423" s="34">
        <v/>
      </c>
      <c r="H5423" s="35">
        <v/>
      </c>
      <c r="I5423" s="36">
        <f/>
        <v/>
      </c>
      <c r="J5423" s="32">
        <v/>
      </c>
      <c r="K5423" s="32">
        <f/>
        <v/>
      </c>
      <c r="L5423" s="32" t="s">
        <v/>
      </c>
      <c r="M5423" s="32" t="s">
        <v/>
      </c>
      <c r="N5423" s="32" t="s">
        <v/>
      </c>
      <!--$VAR_NUOVA_CELLA_PREZZI$-->
    </row>
    <row r="5424" spans="1:16" ht="10.5" customHeight="1" thickTop="1" thickBot="1">
      <c r="B5424" s="32" t="s">
        <v/>
      </c>
      <c r="C5424" s="23" t="s">
        <v/>
      </c>
      <c r="D5424" s="23" t="s">
        <v>28951</v>
      </c>
      <c r="E5424" s="32">
        <v/>
      </c>
      <c r="F5424" s="33">
        <v/>
      </c>
      <c r="G5424" s="34">
        <v/>
      </c>
      <c r="H5424" s="35">
        <v/>
      </c>
      <c r="I5424" s="36">
        <f/>
        <v/>
      </c>
      <c r="J5424" s="32">
        <v/>
      </c>
      <c r="K5424" s="32">
        <f/>
        <v/>
      </c>
      <c r="L5424" s="32" t="s">
        <v/>
      </c>
      <c r="M5424" s="32" t="s">
        <v/>
      </c>
      <c r="N5424" s="32" t="s">
        <v/>
      </c>
      <!--$VAR_NUOVA_CELLA_PREZZI$-->
    </row>
    <row r="5425" spans="1:16" ht="10.5" customHeight="1" thickTop="1" thickBot="1">
      <c r="B5425" s="32" t="s">
        <v/>
      </c>
      <c r="C5425" s="23" t="s">
        <v/>
      </c>
      <c r="D5425" s="23" t="s">
        <v>28952</v>
      </c>
      <c r="E5425" s="32">
        <v>1.00</v>
      </c>
      <c r="F5425" s="33">
        <v/>
      </c>
      <c r="G5425" s="34">
        <v/>
      </c>
      <c r="H5425" s="35">
        <v/>
      </c>
      <c r="I5425" s="36">
        <f>ROUND(PRODUCT(E5425:H5425),2)</f>
        <v>1.00</v>
      </c>
      <c r="J5425" s="32">
        <v/>
      </c>
      <c r="K5425" s="32">
        <f/>
        <v/>
      </c>
      <c r="L5425" s="32" t="s">
        <v/>
      </c>
      <c r="M5425" s="32" t="s">
        <v/>
      </c>
      <c r="N5425" s="32" t="s">
        <v/>
      </c>
      <!--$VAR_NUOVA_CELLA_PREZZI$-->
    </row>
    <row r="5426" spans="1:16" ht="10.5" customHeight="1" thickTop="1" thickBot="1">
      <c r="B5426" s="32" t="s">
        <v/>
      </c>
      <c r="C5426" s="23" t="s">
        <v/>
      </c>
      <c r="D5426" s="32" t="s">
        <v/>
      </c>
      <c r="E5426" s="32">
        <v/>
      </c>
      <c r="F5426" s="33">
        <v/>
      </c>
      <c r="G5426" s="34">
        <v/>
      </c>
      <c r="H5426" s="35">
        <v/>
      </c>
      <c r="I5426" s="36">
        <f/>
        <v/>
      </c>
      <c r="J5426" s="32">
        <v/>
      </c>
      <c r="K5426" s="32">
        <f/>
        <v/>
      </c>
      <c r="L5426" s="32" t="s">
        <v/>
      </c>
      <c r="M5426" s="32" t="s">
        <v/>
      </c>
      <c r="N5426" s="32" t="s">
        <v>28959</v>
      </c>
      <!--$VAR_NUOVA_CELLA_PREZZI$-->
    </row>
    <row r="5427" spans="1:16" ht="10.5" customHeight="1" thickTop="1" thickBot="1">
      <c r="B5427" s="32" t="s">
        <v/>
      </c>
      <c r="C5427" s="23" t="s">
        <v/>
      </c>
      <c r="D5427" s="32" t="s">
        <v>28960</v>
      </c>
      <c r="E5427" s="32">
        <v/>
      </c>
      <c r="F5427" s="33">
        <v/>
      </c>
      <c r="G5427" s="34">
        <v/>
      </c>
      <c r="H5427" s="35">
        <v/>
      </c>
      <c r="I5427" s="36">
        <f>ROUND(SUM(I5424:I5426),2)</f>
        <v>1.00</v>
      </c>
      <c r="J5427" s="32">
        <v>268.08</v>
      </c>
      <c r="K5427" s="32">
        <f>ROUND(PRODUCT(I5427:J5427),2)</f>
        <v>268.08</v>
      </c>
      <c r="L5427" s="32" t="s">
        <v/>
      </c>
      <c r="M5427" s="32" t="s">
        <v/>
      </c>
      <c r="N5427" s="32" t="s">
        <v/>
      </c>
      <!--$VAR_NUOVA_CELLA_PREZZI$-->
    </row>
    <row r="5428" spans="1:16" ht="10.5" customHeight="1" thickTop="1" thickBot="1">
      <c r="B5428" s="32" t="s">
        <v/>
      </c>
      <c r="C5428" s="23" t="s">
        <v/>
      </c>
      <c r="D5428" s="32" t="s">
        <v>28966</v>
      </c>
      <c r="E5428" s="32">
        <v/>
      </c>
      <c r="F5428" s="33">
        <v/>
      </c>
      <c r="G5428" s="34">
        <v/>
      </c>
      <c r="H5428" s="35">
        <v/>
      </c>
      <c r="I5428" s="36">
        <f/>
        <v/>
      </c>
      <c r="J5428" s="32">
        <v/>
      </c>
      <c r="K5428" s="32">
        <f/>
        <v/>
      </c>
      <c r="L5428" s="32" t="s">
        <v/>
      </c>
      <c r="M5428" s="32" t="s">
        <v/>
      </c>
      <c r="N5428" s="32" t="s">
        <v/>
      </c>
      <!--$VAR_NUOVA_CELLA_PREZZI$-->
    </row>
    <row r="5429" spans="1:16" ht="99.8333333333333" customHeight="1" thickTop="1" thickBot="1">
      <c r="B5429" s="32" t="s">
        <v>28967</v>
      </c>
      <c r="C5429" s="23" t="s">
        <v>28968</v>
      </c>
      <c r="D5429" s="62" t="s">
        <v>28969</v>
      </c>
      <c r="E5429" s="32">
        <v/>
      </c>
      <c r="F5429" s="33">
        <v/>
      </c>
      <c r="G5429" s="34">
        <v/>
      </c>
      <c r="H5429" s="35">
        <v/>
      </c>
      <c r="I5429" s="36">
        <f/>
        <v/>
      </c>
      <c r="J5429" s="32">
        <v/>
      </c>
      <c r="K5429" s="32">
        <f/>
        <v/>
      </c>
      <c r="L5429" s="32" t="s">
        <v/>
      </c>
      <c r="M5429" s="32" t="s">
        <v/>
      </c>
      <c r="N5429" s="32" t="s">
        <v/>
      </c>
      <!--$VAR_NUOVA_CELLA_PREZZI$-->
    </row>
    <row r="5430" spans="1:16" ht="10.5" customHeight="1" thickTop="1" thickBot="1">
      <c r="B5430" s="32" t="s">
        <v/>
      </c>
      <c r="C5430" s="23" t="s">
        <v/>
      </c>
      <c r="D5430" s="23" t="s">
        <v>28970</v>
      </c>
      <c r="E5430" s="32">
        <v/>
      </c>
      <c r="F5430" s="33">
        <v/>
      </c>
      <c r="G5430" s="34">
        <v/>
      </c>
      <c r="H5430" s="35">
        <v/>
      </c>
      <c r="I5430" s="36">
        <f/>
        <v/>
      </c>
      <c r="J5430" s="32">
        <v/>
      </c>
      <c r="K5430" s="32">
        <f/>
        <v/>
      </c>
      <c r="L5430" s="32" t="s">
        <v/>
      </c>
      <c r="M5430" s="32" t="s">
        <v/>
      </c>
      <c r="N5430" s="32" t="s">
        <v/>
      </c>
      <!--$VAR_NUOVA_CELLA_PREZZI$-->
    </row>
    <row r="5431" spans="1:16" ht="10.5" customHeight="1" thickTop="1" thickBot="1">
      <c r="B5431" s="32" t="s">
        <v/>
      </c>
      <c r="C5431" s="23" t="s">
        <v/>
      </c>
      <c r="D5431" s="23" t="s">
        <v>28971</v>
      </c>
      <c r="E5431" s="32">
        <v>1.00</v>
      </c>
      <c r="F5431" s="33">
        <v/>
      </c>
      <c r="G5431" s="34">
        <v/>
      </c>
      <c r="H5431" s="35">
        <v/>
      </c>
      <c r="I5431" s="36">
        <f>ROUND(PRODUCT(E5431:H5431),2)</f>
        <v>1.00</v>
      </c>
      <c r="J5431" s="32">
        <v/>
      </c>
      <c r="K5431" s="32">
        <f/>
        <v/>
      </c>
      <c r="L5431" s="32" t="s">
        <v/>
      </c>
      <c r="M5431" s="32" t="s">
        <v/>
      </c>
      <c r="N5431" s="32" t="s">
        <v/>
      </c>
      <!--$VAR_NUOVA_CELLA_PREZZI$-->
    </row>
    <row r="5432" spans="1:16" ht="10.5" customHeight="1" thickTop="1" thickBot="1">
      <c r="B5432" s="32" t="s">
        <v/>
      </c>
      <c r="C5432" s="23" t="s">
        <v/>
      </c>
      <c r="D5432" s="32" t="s">
        <v/>
      </c>
      <c r="E5432" s="32">
        <v/>
      </c>
      <c r="F5432" s="33">
        <v/>
      </c>
      <c r="G5432" s="34">
        <v/>
      </c>
      <c r="H5432" s="35">
        <v/>
      </c>
      <c r="I5432" s="36">
        <f/>
        <v/>
      </c>
      <c r="J5432" s="32">
        <v/>
      </c>
      <c r="K5432" s="32">
        <f/>
        <v/>
      </c>
      <c r="L5432" s="32" t="s">
        <v/>
      </c>
      <c r="M5432" s="32" t="s">
        <v/>
      </c>
      <c r="N5432" s="32" t="s">
        <v>28978</v>
      </c>
      <!--$VAR_NUOVA_CELLA_PREZZI$-->
    </row>
    <row r="5433" spans="1:16" ht="10.5" customHeight="1" thickTop="1" thickBot="1">
      <c r="B5433" s="32" t="s">
        <v/>
      </c>
      <c r="C5433" s="23" t="s">
        <v/>
      </c>
      <c r="D5433" s="32" t="s">
        <v>28979</v>
      </c>
      <c r="E5433" s="32">
        <v/>
      </c>
      <c r="F5433" s="33">
        <v/>
      </c>
      <c r="G5433" s="34">
        <v/>
      </c>
      <c r="H5433" s="35">
        <v/>
      </c>
      <c r="I5433" s="36">
        <f>ROUND(SUM(I5430:I5432),2)</f>
        <v>1.00</v>
      </c>
      <c r="J5433" s="32">
        <v>1547.25</v>
      </c>
      <c r="K5433" s="32">
        <f>ROUND(PRODUCT(I5433:J5433),2)</f>
        <v>1547.25</v>
      </c>
      <c r="L5433" s="32" t="s">
        <v/>
      </c>
      <c r="M5433" s="32" t="s">
        <v/>
      </c>
      <c r="N5433" s="32" t="s">
        <v/>
      </c>
      <!--$VAR_NUOVA_CELLA_PREZZI$-->
    </row>
    <row r="5434" spans="1:16" ht="10.5" customHeight="1" thickTop="1" thickBot="1">
      <c r="B5434" s="32" t="s">
        <v/>
      </c>
      <c r="C5434" s="23" t="s">
        <v/>
      </c>
      <c r="D5434" s="32" t="s">
        <v>28985</v>
      </c>
      <c r="E5434" s="32">
        <v/>
      </c>
      <c r="F5434" s="33">
        <v/>
      </c>
      <c r="G5434" s="34">
        <v/>
      </c>
      <c r="H5434" s="35">
        <v/>
      </c>
      <c r="I5434" s="36">
        <f/>
        <v/>
      </c>
      <c r="J5434" s="32">
        <v/>
      </c>
      <c r="K5434" s="32">
        <f/>
        <v/>
      </c>
      <c r="L5434" s="32" t="s">
        <v/>
      </c>
      <c r="M5434" s="32" t="s">
        <v/>
      </c>
      <c r="N5434" s="32" t="s">
        <v/>
      </c>
      <!--$VAR_NUOVA_CELLA_PREZZI$-->
    </row>
    <row r="5435" spans="1:16" ht="52.1666666666667" customHeight="1" thickTop="1" thickBot="1">
      <c r="B5435" s="32" t="s">
        <v>28986</v>
      </c>
      <c r="C5435" s="23" t="s">
        <v>28987</v>
      </c>
      <c r="D5435" s="62" t="s">
        <v>28988</v>
      </c>
      <c r="E5435" s="32">
        <v/>
      </c>
      <c r="F5435" s="33">
        <v/>
      </c>
      <c r="G5435" s="34">
        <v/>
      </c>
      <c r="H5435" s="35">
        <v/>
      </c>
      <c r="I5435" s="36">
        <f/>
        <v/>
      </c>
      <c r="J5435" s="32">
        <v/>
      </c>
      <c r="K5435" s="32">
        <f/>
        <v/>
      </c>
      <c r="L5435" s="32" t="s">
        <v/>
      </c>
      <c r="M5435" s="32" t="s">
        <v/>
      </c>
      <c r="N5435" s="32" t="s">
        <v/>
      </c>
      <!--$VAR_NUOVA_CELLA_PREZZI$-->
    </row>
    <row r="5436" spans="1:16" ht="10.5" customHeight="1" thickTop="1" thickBot="1">
      <c r="B5436" s="32" t="s">
        <v/>
      </c>
      <c r="C5436" s="23" t="s">
        <v/>
      </c>
      <c r="D5436" s="23" t="s">
        <v>28989</v>
      </c>
      <c r="E5436" s="32">
        <v/>
      </c>
      <c r="F5436" s="33">
        <v/>
      </c>
      <c r="G5436" s="34">
        <v/>
      </c>
      <c r="H5436" s="35">
        <v/>
      </c>
      <c r="I5436" s="36">
        <f/>
        <v/>
      </c>
      <c r="J5436" s="32">
        <v/>
      </c>
      <c r="K5436" s="32">
        <f/>
        <v/>
      </c>
      <c r="L5436" s="32" t="s">
        <v/>
      </c>
      <c r="M5436" s="32" t="s">
        <v/>
      </c>
      <c r="N5436" s="32" t="s">
        <v/>
      </c>
      <!--$VAR_NUOVA_CELLA_PREZZI$-->
    </row>
    <row r="5437" spans="1:16" ht="10.5" customHeight="1" thickTop="1" thickBot="1">
      <c r="B5437" s="32" t="s">
        <v/>
      </c>
      <c r="C5437" s="23" t="s">
        <v/>
      </c>
      <c r="D5437" s="23" t="s">
        <v>28990</v>
      </c>
      <c r="E5437" s="32">
        <v>1.00</v>
      </c>
      <c r="F5437" s="33">
        <v/>
      </c>
      <c r="G5437" s="34">
        <v/>
      </c>
      <c r="H5437" s="35">
        <v/>
      </c>
      <c r="I5437" s="36">
        <f>ROUND(PRODUCT(E5437:H5437),2)</f>
        <v>1.00</v>
      </c>
      <c r="J5437" s="32">
        <v/>
      </c>
      <c r="K5437" s="32">
        <f/>
        <v/>
      </c>
      <c r="L5437" s="32" t="s">
        <v/>
      </c>
      <c r="M5437" s="32" t="s">
        <v/>
      </c>
      <c r="N5437" s="32" t="s">
        <v/>
      </c>
      <!--$VAR_NUOVA_CELLA_PREZZI$-->
    </row>
    <row r="5438" spans="1:16" ht="10.5" customHeight="1" thickTop="1" thickBot="1">
      <c r="B5438" s="32" t="s">
        <v/>
      </c>
      <c r="C5438" s="23" t="s">
        <v/>
      </c>
      <c r="D5438" s="32" t="s">
        <v/>
      </c>
      <c r="E5438" s="32">
        <v/>
      </c>
      <c r="F5438" s="33">
        <v/>
      </c>
      <c r="G5438" s="34">
        <v/>
      </c>
      <c r="H5438" s="35">
        <v/>
      </c>
      <c r="I5438" s="36">
        <f/>
        <v/>
      </c>
      <c r="J5438" s="32">
        <v/>
      </c>
      <c r="K5438" s="32">
        <f/>
        <v/>
      </c>
      <c r="L5438" s="32" t="s">
        <v/>
      </c>
      <c r="M5438" s="32" t="s">
        <v/>
      </c>
      <c r="N5438" s="32" t="s">
        <v>28997</v>
      </c>
      <!--$VAR_NUOVA_CELLA_PREZZI$-->
    </row>
    <row r="5439" spans="1:16" ht="10.5" customHeight="1" thickTop="1" thickBot="1">
      <c r="B5439" s="32" t="s">
        <v/>
      </c>
      <c r="C5439" s="23" t="s">
        <v/>
      </c>
      <c r="D5439" s="32" t="s">
        <v>28998</v>
      </c>
      <c r="E5439" s="32">
        <v/>
      </c>
      <c r="F5439" s="33">
        <v/>
      </c>
      <c r="G5439" s="34">
        <v/>
      </c>
      <c r="H5439" s="35">
        <v/>
      </c>
      <c r="I5439" s="36">
        <f>ROUND(SUM(I5436:I5438),2)</f>
        <v>1.00</v>
      </c>
      <c r="J5439" s="32">
        <v>691.79</v>
      </c>
      <c r="K5439" s="32">
        <f>ROUND(PRODUCT(I5439:J5439),2)</f>
        <v>691.79</v>
      </c>
      <c r="L5439" s="32" t="s">
        <v/>
      </c>
      <c r="M5439" s="32" t="s">
        <v/>
      </c>
      <c r="N5439" s="32" t="s">
        <v/>
      </c>
      <!--$VAR_NUOVA_CELLA_PREZZI$-->
    </row>
    <row r="5440" spans="1:16" ht="10.5" customHeight="1" thickTop="1" thickBot="1">
      <c r="B5440" s="32" t="s">
        <v/>
      </c>
      <c r="C5440" s="23" t="s">
        <v/>
      </c>
      <c r="D5440" s="32" t="s">
        <v>29004</v>
      </c>
      <c r="E5440" s="32">
        <v/>
      </c>
      <c r="F5440" s="33">
        <v/>
      </c>
      <c r="G5440" s="34">
        <v/>
      </c>
      <c r="H5440" s="35">
        <v/>
      </c>
      <c r="I5440" s="36">
        <f/>
        <v/>
      </c>
      <c r="J5440" s="32">
        <v/>
      </c>
      <c r="K5440" s="32">
        <f/>
        <v/>
      </c>
      <c r="L5440" s="32" t="s">
        <v/>
      </c>
      <c r="M5440" s="32" t="s">
        <v/>
      </c>
      <c r="N5440" s="32" t="s">
        <v/>
      </c>
      <!--$VAR_NUOVA_CELLA_PREZZI$-->
    </row>
    <row r="5441" spans="1:16" ht="55.1666666666667" customHeight="1" thickTop="1" thickBot="1">
      <c r="B5441" s="32" t="s">
        <v>29005</v>
      </c>
      <c r="C5441" s="23" t="s">
        <v>29006</v>
      </c>
      <c r="D5441" s="62" t="s">
        <v>29007</v>
      </c>
      <c r="E5441" s="32">
        <v/>
      </c>
      <c r="F5441" s="33">
        <v/>
      </c>
      <c r="G5441" s="34">
        <v/>
      </c>
      <c r="H5441" s="35">
        <v/>
      </c>
      <c r="I5441" s="36">
        <f/>
        <v/>
      </c>
      <c r="J5441" s="32">
        <v/>
      </c>
      <c r="K5441" s="32">
        <f/>
        <v/>
      </c>
      <c r="L5441" s="32" t="s">
        <v/>
      </c>
      <c r="M5441" s="32" t="s">
        <v/>
      </c>
      <c r="N5441" s="32" t="s">
        <v/>
      </c>
      <!--$VAR_NUOVA_CELLA_PREZZI$-->
    </row>
    <row r="5442" spans="1:16" ht="10.5" customHeight="1" thickTop="1" thickBot="1">
      <c r="B5442" s="32" t="s">
        <v/>
      </c>
      <c r="C5442" s="23" t="s">
        <v/>
      </c>
      <c r="D5442" s="23" t="s">
        <v>29008</v>
      </c>
      <c r="E5442" s="32">
        <v/>
      </c>
      <c r="F5442" s="33">
        <v/>
      </c>
      <c r="G5442" s="34">
        <v/>
      </c>
      <c r="H5442" s="35">
        <v/>
      </c>
      <c r="I5442" s="36">
        <f/>
        <v/>
      </c>
      <c r="J5442" s="32">
        <v/>
      </c>
      <c r="K5442" s="32">
        <f/>
        <v/>
      </c>
      <c r="L5442" s="32" t="s">
        <v/>
      </c>
      <c r="M5442" s="32" t="s">
        <v/>
      </c>
      <c r="N5442" s="32" t="s">
        <v/>
      </c>
      <!--$VAR_NUOVA_CELLA_PREZZI$-->
    </row>
    <row r="5443" spans="1:16" ht="10.5" customHeight="1" thickTop="1" thickBot="1">
      <c r="B5443" s="32" t="s">
        <v/>
      </c>
      <c r="C5443" s="23" t="s">
        <v/>
      </c>
      <c r="D5443" s="23" t="s">
        <v>29009</v>
      </c>
      <c r="E5443" s="32">
        <v>1.00</v>
      </c>
      <c r="F5443" s="33">
        <v/>
      </c>
      <c r="G5443" s="34">
        <v/>
      </c>
      <c r="H5443" s="35">
        <v/>
      </c>
      <c r="I5443" s="36">
        <f>ROUND(PRODUCT(E5443:H5443),2)</f>
        <v>1.00</v>
      </c>
      <c r="J5443" s="32">
        <v/>
      </c>
      <c r="K5443" s="32">
        <f/>
        <v/>
      </c>
      <c r="L5443" s="32" t="s">
        <v/>
      </c>
      <c r="M5443" s="32" t="s">
        <v/>
      </c>
      <c r="N5443" s="32" t="s">
        <v/>
      </c>
      <!--$VAR_NUOVA_CELLA_PREZZI$-->
    </row>
    <row r="5444" spans="1:16" ht="10.5" customHeight="1" thickTop="1" thickBot="1">
      <c r="B5444" s="32" t="s">
        <v/>
      </c>
      <c r="C5444" s="23" t="s">
        <v/>
      </c>
      <c r="D5444" s="32" t="s">
        <v/>
      </c>
      <c r="E5444" s="32">
        <v/>
      </c>
      <c r="F5444" s="33">
        <v/>
      </c>
      <c r="G5444" s="34">
        <v/>
      </c>
      <c r="H5444" s="35">
        <v/>
      </c>
      <c r="I5444" s="36">
        <f/>
        <v/>
      </c>
      <c r="J5444" s="32">
        <v/>
      </c>
      <c r="K5444" s="32">
        <f/>
        <v/>
      </c>
      <c r="L5444" s="32" t="s">
        <v/>
      </c>
      <c r="M5444" s="32" t="s">
        <v/>
      </c>
      <c r="N5444" s="32" t="s">
        <v>29016</v>
      </c>
      <!--$VAR_NUOVA_CELLA_PREZZI$-->
    </row>
    <row r="5445" spans="1:16" ht="10.5" customHeight="1" thickTop="1" thickBot="1">
      <c r="B5445" s="32" t="s">
        <v/>
      </c>
      <c r="C5445" s="23" t="s">
        <v/>
      </c>
      <c r="D5445" s="32" t="s">
        <v>29017</v>
      </c>
      <c r="E5445" s="32">
        <v/>
      </c>
      <c r="F5445" s="33">
        <v/>
      </c>
      <c r="G5445" s="34">
        <v/>
      </c>
      <c r="H5445" s="35">
        <v/>
      </c>
      <c r="I5445" s="36">
        <f>ROUND(SUM(I5442:I5444),2)</f>
        <v>1.00</v>
      </c>
      <c r="J5445" s="32">
        <v>847.98</v>
      </c>
      <c r="K5445" s="32">
        <f>ROUND(PRODUCT(I5445:J5445),2)</f>
        <v>847.98</v>
      </c>
      <c r="L5445" s="32" t="s">
        <v/>
      </c>
      <c r="M5445" s="32" t="s">
        <v/>
      </c>
      <c r="N5445" s="32" t="s">
        <v/>
      </c>
      <!--$VAR_NUOVA_CELLA_PREZZI$-->
    </row>
    <row r="5446" spans="1:16" ht="10.5" customHeight="1" thickTop="1" thickBot="1">
      <c r="B5446" s="32" t="s">
        <v/>
      </c>
      <c r="C5446" s="23" t="s">
        <v/>
      </c>
      <c r="D5446" s="32" t="s">
        <v>29023</v>
      </c>
      <c r="E5446" s="32">
        <v/>
      </c>
      <c r="F5446" s="33">
        <v/>
      </c>
      <c r="G5446" s="34">
        <v/>
      </c>
      <c r="H5446" s="35">
        <v/>
      </c>
      <c r="I5446" s="36">
        <f/>
        <v/>
      </c>
      <c r="J5446" s="32">
        <v/>
      </c>
      <c r="K5446" s="32">
        <f/>
        <v/>
      </c>
      <c r="L5446" s="32" t="s">
        <v/>
      </c>
      <c r="M5446" s="32" t="s">
        <v/>
      </c>
      <c r="N5446" s="32" t="s">
        <v/>
      </c>
      <!--$VAR_NUOVA_CELLA_PREZZI$-->
    </row>
    <row r="5447" spans="1:16" ht="62.5" customHeight="1" thickTop="1" thickBot="1">
      <c r="B5447" s="32" t="s">
        <v>29024</v>
      </c>
      <c r="C5447" s="23" t="s">
        <v>29025</v>
      </c>
      <c r="D5447" s="62" t="s">
        <v>29026</v>
      </c>
      <c r="E5447" s="32">
        <v/>
      </c>
      <c r="F5447" s="33">
        <v/>
      </c>
      <c r="G5447" s="34">
        <v/>
      </c>
      <c r="H5447" s="35">
        <v/>
      </c>
      <c r="I5447" s="36">
        <f/>
        <v/>
      </c>
      <c r="J5447" s="32">
        <v/>
      </c>
      <c r="K5447" s="32">
        <f/>
        <v/>
      </c>
      <c r="L5447" s="32" t="s">
        <v/>
      </c>
      <c r="M5447" s="32" t="s">
        <v/>
      </c>
      <c r="N5447" s="32" t="s">
        <v/>
      </c>
      <!--$VAR_NUOVA_CELLA_PREZZI$-->
    </row>
    <row r="5448" spans="1:16" ht="10.5" customHeight="1" thickTop="1" thickBot="1">
      <c r="B5448" s="32" t="s">
        <v/>
      </c>
      <c r="C5448" s="23" t="s">
        <v/>
      </c>
      <c r="D5448" s="23" t="s">
        <v>29027</v>
      </c>
      <c r="E5448" s="32">
        <v/>
      </c>
      <c r="F5448" s="33">
        <v/>
      </c>
      <c r="G5448" s="34">
        <v/>
      </c>
      <c r="H5448" s="35">
        <v/>
      </c>
      <c r="I5448" s="36">
        <f/>
        <v/>
      </c>
      <c r="J5448" s="32">
        <v/>
      </c>
      <c r="K5448" s="32">
        <f/>
        <v/>
      </c>
      <c r="L5448" s="32" t="s">
        <v/>
      </c>
      <c r="M5448" s="32" t="s">
        <v/>
      </c>
      <c r="N5448" s="32" t="s">
        <v/>
      </c>
      <!--$VAR_NUOVA_CELLA_PREZZI$-->
    </row>
    <row r="5449" spans="1:16" ht="10.5" customHeight="1" thickTop="1" thickBot="1">
      <c r="B5449" s="32" t="s">
        <v/>
      </c>
      <c r="C5449" s="23" t="s">
        <v/>
      </c>
      <c r="D5449" s="23" t="s">
        <v>29028</v>
      </c>
      <c r="E5449" s="32">
        <v>1.00</v>
      </c>
      <c r="F5449" s="33">
        <v/>
      </c>
      <c r="G5449" s="34">
        <v/>
      </c>
      <c r="H5449" s="35">
        <v/>
      </c>
      <c r="I5449" s="36">
        <f>ROUND(PRODUCT(E5449:H5449),2)</f>
        <v>1.00</v>
      </c>
      <c r="J5449" s="32">
        <v/>
      </c>
      <c r="K5449" s="32">
        <f/>
        <v/>
      </c>
      <c r="L5449" s="32" t="s">
        <v/>
      </c>
      <c r="M5449" s="32" t="s">
        <v/>
      </c>
      <c r="N5449" s="32" t="s">
        <v/>
      </c>
      <!--$VAR_NUOVA_CELLA_PREZZI$-->
    </row>
    <row r="5450" spans="1:16" ht="10.5" customHeight="1" thickTop="1" thickBot="1">
      <c r="B5450" s="32" t="s">
        <v/>
      </c>
      <c r="C5450" s="23" t="s">
        <v/>
      </c>
      <c r="D5450" s="32" t="s">
        <v/>
      </c>
      <c r="E5450" s="32">
        <v/>
      </c>
      <c r="F5450" s="33">
        <v/>
      </c>
      <c r="G5450" s="34">
        <v/>
      </c>
      <c r="H5450" s="35">
        <v/>
      </c>
      <c r="I5450" s="36">
        <f/>
        <v/>
      </c>
      <c r="J5450" s="32">
        <v/>
      </c>
      <c r="K5450" s="32">
        <f/>
        <v/>
      </c>
      <c r="L5450" s="32" t="s">
        <v/>
      </c>
      <c r="M5450" s="32" t="s">
        <v/>
      </c>
      <c r="N5450" s="32" t="s">
        <v>29035</v>
      </c>
      <!--$VAR_NUOVA_CELLA_PREZZI$-->
    </row>
    <row r="5451" spans="1:16" ht="10.5" customHeight="1" thickTop="1" thickBot="1">
      <c r="B5451" s="32" t="s">
        <v/>
      </c>
      <c r="C5451" s="23" t="s">
        <v/>
      </c>
      <c r="D5451" s="32" t="s">
        <v>29036</v>
      </c>
      <c r="E5451" s="32">
        <v/>
      </c>
      <c r="F5451" s="33">
        <v/>
      </c>
      <c r="G5451" s="34">
        <v/>
      </c>
      <c r="H5451" s="35">
        <v/>
      </c>
      <c r="I5451" s="36">
        <f>ROUND(SUM(I5448:I5450),2)</f>
        <v>1.00</v>
      </c>
      <c r="J5451" s="32">
        <v>754.17</v>
      </c>
      <c r="K5451" s="32">
        <f>ROUND(PRODUCT(I5451:J5451),2)</f>
        <v>754.17</v>
      </c>
      <c r="L5451" s="32" t="s">
        <v/>
      </c>
      <c r="M5451" s="32" t="s">
        <v/>
      </c>
      <c r="N5451" s="32" t="s">
        <v/>
      </c>
      <!--$VAR_NUOVA_CELLA_PREZZI$-->
    </row>
    <row r="5452" spans="1:16" ht="10.5" customHeight="1" thickTop="1" thickBot="1">
      <c r="B5452" s="32" t="s">
        <v/>
      </c>
      <c r="C5452" s="23" t="s">
        <v/>
      </c>
      <c r="D5452" s="32" t="s">
        <v>29042</v>
      </c>
      <c r="E5452" s="32">
        <v/>
      </c>
      <c r="F5452" s="33">
        <v/>
      </c>
      <c r="G5452" s="34">
        <v/>
      </c>
      <c r="H5452" s="35">
        <v/>
      </c>
      <c r="I5452" s="36">
        <f/>
        <v/>
      </c>
      <c r="J5452" s="32">
        <v/>
      </c>
      <c r="K5452" s="32">
        <f/>
        <v/>
      </c>
      <c r="L5452" s="32" t="s">
        <v/>
      </c>
      <c r="M5452" s="32" t="s">
        <v/>
      </c>
      <c r="N5452" s="32" t="s">
        <v/>
      </c>
      <!--$VAR_NUOVA_CELLA_PREZZI$-->
    </row>
    <row r="5453" spans="1:16" ht="39.8333333333333" customHeight="1" thickTop="1" thickBot="1">
      <c r="B5453" s="32" t="s">
        <v>29043</v>
      </c>
      <c r="C5453" s="23" t="s">
        <v>29044</v>
      </c>
      <c r="D5453" s="62" t="s">
        <v>29045</v>
      </c>
      <c r="E5453" s="32">
        <v/>
      </c>
      <c r="F5453" s="33">
        <v/>
      </c>
      <c r="G5453" s="34">
        <v/>
      </c>
      <c r="H5453" s="35">
        <v/>
      </c>
      <c r="I5453" s="36">
        <f/>
        <v/>
      </c>
      <c r="J5453" s="32">
        <v/>
      </c>
      <c r="K5453" s="32">
        <f/>
        <v/>
      </c>
      <c r="L5453" s="32" t="s">
        <v/>
      </c>
      <c r="M5453" s="32" t="s">
        <v/>
      </c>
      <c r="N5453" s="32" t="s">
        <v/>
      </c>
      <!--$VAR_NUOVA_CELLA_PREZZI$-->
    </row>
    <row r="5454" spans="1:16" ht="10.5" customHeight="1" thickTop="1" thickBot="1">
      <c r="B5454" s="32" t="s">
        <v/>
      </c>
      <c r="C5454" s="23" t="s">
        <v/>
      </c>
      <c r="D5454" s="23" t="s">
        <v>29046</v>
      </c>
      <c r="E5454" s="32">
        <v/>
      </c>
      <c r="F5454" s="33">
        <v/>
      </c>
      <c r="G5454" s="34">
        <v/>
      </c>
      <c r="H5454" s="35">
        <v/>
      </c>
      <c r="I5454" s="36">
        <f/>
        <v/>
      </c>
      <c r="J5454" s="32">
        <v/>
      </c>
      <c r="K5454" s="32">
        <f/>
        <v/>
      </c>
      <c r="L5454" s="32" t="s">
        <v/>
      </c>
      <c r="M5454" s="32" t="s">
        <v/>
      </c>
      <c r="N5454" s="32" t="s">
        <v/>
      </c>
      <!--$VAR_NUOVA_CELLA_PREZZI$-->
    </row>
    <row r="5455" spans="1:16" ht="10.5" customHeight="1" thickTop="1" thickBot="1">
      <c r="B5455" s="32" t="s">
        <v/>
      </c>
      <c r="C5455" s="23" t="s">
        <v/>
      </c>
      <c r="D5455" s="23" t="s">
        <v>29047</v>
      </c>
      <c r="E5455" s="32">
        <v>1.00</v>
      </c>
      <c r="F5455" s="33">
        <v/>
      </c>
      <c r="G5455" s="34">
        <v/>
      </c>
      <c r="H5455" s="35">
        <v/>
      </c>
      <c r="I5455" s="36">
        <f>ROUND(PRODUCT(E5455:H5455),2)</f>
        <v>1.00</v>
      </c>
      <c r="J5455" s="32">
        <v/>
      </c>
      <c r="K5455" s="32">
        <f/>
        <v/>
      </c>
      <c r="L5455" s="32" t="s">
        <v/>
      </c>
      <c r="M5455" s="32" t="s">
        <v/>
      </c>
      <c r="N5455" s="32" t="s">
        <v/>
      </c>
      <!--$VAR_NUOVA_CELLA_PREZZI$-->
    </row>
    <row r="5456" spans="1:16" ht="10.5" customHeight="1" thickTop="1" thickBot="1">
      <c r="B5456" s="32" t="s">
        <v/>
      </c>
      <c r="C5456" s="23" t="s">
        <v/>
      </c>
      <c r="D5456" s="32" t="s">
        <v/>
      </c>
      <c r="E5456" s="32">
        <v/>
      </c>
      <c r="F5456" s="33">
        <v/>
      </c>
      <c r="G5456" s="34">
        <v/>
      </c>
      <c r="H5456" s="35">
        <v/>
      </c>
      <c r="I5456" s="36">
        <f/>
        <v/>
      </c>
      <c r="J5456" s="32">
        <v/>
      </c>
      <c r="K5456" s="32">
        <f/>
        <v/>
      </c>
      <c r="L5456" s="32" t="s">
        <v/>
      </c>
      <c r="M5456" s="32" t="s">
        <v/>
      </c>
      <c r="N5456" s="32" t="s">
        <v>29054</v>
      </c>
      <!--$VAR_NUOVA_CELLA_PREZZI$-->
    </row>
    <row r="5457" spans="1:16" ht="10.5" customHeight="1" thickTop="1" thickBot="1">
      <c r="B5457" s="32" t="s">
        <v/>
      </c>
      <c r="C5457" s="23" t="s">
        <v/>
      </c>
      <c r="D5457" s="32" t="s">
        <v>29055</v>
      </c>
      <c r="E5457" s="32">
        <v/>
      </c>
      <c r="F5457" s="33">
        <v/>
      </c>
      <c r="G5457" s="34">
        <v/>
      </c>
      <c r="H5457" s="35">
        <v/>
      </c>
      <c r="I5457" s="36">
        <f>ROUND(SUM(I5454:I5456),2)</f>
        <v>1.00</v>
      </c>
      <c r="J5457" s="32">
        <v>595.42</v>
      </c>
      <c r="K5457" s="32">
        <f>ROUND(PRODUCT(I5457:J5457),2)</f>
        <v>595.42</v>
      </c>
      <c r="L5457" s="32" t="s">
        <v/>
      </c>
      <c r="M5457" s="32" t="s">
        <v/>
      </c>
      <c r="N5457" s="32" t="s">
        <v/>
      </c>
      <!--$VAR_NUOVA_CELLA_PREZZI$-->
    </row>
    <row r="5458" spans="1:16" ht="10.5" customHeight="1" thickTop="1" thickBot="1">
      <c r="B5458" s="32" t="s">
        <v/>
      </c>
      <c r="C5458" s="23" t="s">
        <v/>
      </c>
      <c r="D5458" s="32" t="s">
        <v>29061</v>
      </c>
      <c r="E5458" s="32">
        <v/>
      </c>
      <c r="F5458" s="33">
        <v/>
      </c>
      <c r="G5458" s="34">
        <v/>
      </c>
      <c r="H5458" s="35">
        <v/>
      </c>
      <c r="I5458" s="36">
        <f/>
        <v/>
      </c>
      <c r="J5458" s="32">
        <v/>
      </c>
      <c r="K5458" s="32">
        <f/>
        <v/>
      </c>
      <c r="L5458" s="32" t="s">
        <v/>
      </c>
      <c r="M5458" s="32" t="s">
        <v/>
      </c>
      <c r="N5458" s="32" t="s">
        <v/>
      </c>
      <!--$VAR_NUOVA_CELLA_PREZZI$-->
    </row>
    <row r="5459" spans="1:16" ht="27.3333333333333" customHeight="1" thickTop="1" thickBot="1">
      <c r="B5459" s="32" t="s">
        <v>29062</v>
      </c>
      <c r="C5459" s="23" t="s">
        <v>29063</v>
      </c>
      <c r="D5459" s="62" t="s">
        <v>29064</v>
      </c>
      <c r="E5459" s="32">
        <v/>
      </c>
      <c r="F5459" s="33">
        <v/>
      </c>
      <c r="G5459" s="34">
        <v/>
      </c>
      <c r="H5459" s="35">
        <v/>
      </c>
      <c r="I5459" s="36">
        <f/>
        <v/>
      </c>
      <c r="J5459" s="32">
        <v/>
      </c>
      <c r="K5459" s="32">
        <f/>
        <v/>
      </c>
      <c r="L5459" s="32" t="s">
        <v/>
      </c>
      <c r="M5459" s="32" t="s">
        <v/>
      </c>
      <c r="N5459" s="32" t="s">
        <v/>
      </c>
      <!--$VAR_NUOVA_CELLA_PREZZI$-->
    </row>
    <row r="5460" spans="1:16" ht="10.5" customHeight="1" thickTop="1" thickBot="1">
      <c r="B5460" s="32" t="s">
        <v/>
      </c>
      <c r="C5460" s="23" t="s">
        <v/>
      </c>
      <c r="D5460" s="23" t="s">
        <v>29065</v>
      </c>
      <c r="E5460" s="32">
        <v/>
      </c>
      <c r="F5460" s="33">
        <v/>
      </c>
      <c r="G5460" s="34">
        <v/>
      </c>
      <c r="H5460" s="35">
        <v/>
      </c>
      <c r="I5460" s="36">
        <f/>
        <v/>
      </c>
      <c r="J5460" s="32">
        <v/>
      </c>
      <c r="K5460" s="32">
        <f/>
        <v/>
      </c>
      <c r="L5460" s="32" t="s">
        <v/>
      </c>
      <c r="M5460" s="32" t="s">
        <v/>
      </c>
      <c r="N5460" s="32" t="s">
        <v/>
      </c>
      <!--$VAR_NUOVA_CELLA_PREZZI$-->
    </row>
    <row r="5461" spans="1:16" ht="10.5" customHeight="1" thickTop="1" thickBot="1">
      <c r="B5461" s="32" t="s">
        <v/>
      </c>
      <c r="C5461" s="23" t="s">
        <v/>
      </c>
      <c r="D5461" s="23" t="s">
        <v>29066</v>
      </c>
      <c r="E5461" s="32">
        <v>14.00</v>
      </c>
      <c r="F5461" s="33">
        <v/>
      </c>
      <c r="G5461" s="34">
        <v/>
      </c>
      <c r="H5461" s="35">
        <v/>
      </c>
      <c r="I5461" s="36">
        <f>ROUND(PRODUCT(E5461:H5461),2)</f>
        <v>14.00</v>
      </c>
      <c r="J5461" s="32">
        <v/>
      </c>
      <c r="K5461" s="32">
        <f/>
        <v/>
      </c>
      <c r="L5461" s="32" t="s">
        <v/>
      </c>
      <c r="M5461" s="32" t="s">
        <v/>
      </c>
      <c r="N5461" s="32" t="s">
        <v/>
      </c>
      <!--$VAR_NUOVA_CELLA_PREZZI$-->
    </row>
    <row r="5462" spans="1:16" ht="10.5" customHeight="1" thickTop="1" thickBot="1">
      <c r="B5462" s="32" t="s">
        <v/>
      </c>
      <c r="C5462" s="23" t="s">
        <v/>
      </c>
      <c r="D5462" s="32" t="s">
        <v/>
      </c>
      <c r="E5462" s="32">
        <v/>
      </c>
      <c r="F5462" s="33">
        <v/>
      </c>
      <c r="G5462" s="34">
        <v/>
      </c>
      <c r="H5462" s="35">
        <v/>
      </c>
      <c r="I5462" s="36">
        <f/>
        <v/>
      </c>
      <c r="J5462" s="32">
        <v/>
      </c>
      <c r="K5462" s="32">
        <f/>
        <v/>
      </c>
      <c r="L5462" s="32" t="s">
        <v/>
      </c>
      <c r="M5462" s="32" t="s">
        <v/>
      </c>
      <c r="N5462" s="32" t="s">
        <v>29073</v>
      </c>
      <!--$VAR_NUOVA_CELLA_PREZZI$-->
    </row>
    <row r="5463" spans="1:16" ht="10.5" customHeight="1" thickTop="1" thickBot="1">
      <c r="B5463" s="32" t="s">
        <v/>
      </c>
      <c r="C5463" s="23" t="s">
        <v/>
      </c>
      <c r="D5463" s="32" t="s">
        <v>29074</v>
      </c>
      <c r="E5463" s="32">
        <v/>
      </c>
      <c r="F5463" s="33">
        <v/>
      </c>
      <c r="G5463" s="34">
        <v/>
      </c>
      <c r="H5463" s="35">
        <v/>
      </c>
      <c r="I5463" s="36">
        <f>ROUND(SUM(I5460:I5462),2)</f>
        <v>14.00</v>
      </c>
      <c r="J5463" s="32">
        <v>165.29</v>
      </c>
      <c r="K5463" s="32">
        <f>ROUND(PRODUCT(I5463:J5463),2)</f>
        <v>2314.06</v>
      </c>
      <c r="L5463" s="32" t="s">
        <v/>
      </c>
      <c r="M5463" s="32" t="s">
        <v/>
      </c>
      <c r="N5463" s="32" t="s">
        <v/>
      </c>
      <!--$VAR_NUOVA_CELLA_PREZZI$-->
    </row>
    <row r="5464" spans="1:16" ht="10.5" customHeight="1" thickTop="1" thickBot="1">
      <c r="B5464" s="32" t="s">
        <v/>
      </c>
      <c r="C5464" s="23" t="s">
        <v/>
      </c>
      <c r="D5464" s="32" t="s">
        <v>29080</v>
      </c>
      <c r="E5464" s="32">
        <v/>
      </c>
      <c r="F5464" s="33">
        <v/>
      </c>
      <c r="G5464" s="34">
        <v/>
      </c>
      <c r="H5464" s="35">
        <v/>
      </c>
      <c r="I5464" s="36">
        <f/>
        <v/>
      </c>
      <c r="J5464" s="32">
        <v/>
      </c>
      <c r="K5464" s="32">
        <f/>
        <v/>
      </c>
      <c r="L5464" s="32" t="s">
        <v/>
      </c>
      <c r="M5464" s="32" t="s">
        <v/>
      </c>
      <c r="N5464" s="32" t="s">
        <v/>
      </c>
      <!--$VAR_NUOVA_CELLA_PREZZI$-->
    </row>
    <row r="5465" spans="1:16" ht="40.8333333333333" customHeight="1" thickTop="1" thickBot="1">
      <c r="B5465" s="32" t="s">
        <v>29081</v>
      </c>
      <c r="C5465" s="23" t="s">
        <v>29082</v>
      </c>
      <c r="D5465" s="62" t="s">
        <v>29083</v>
      </c>
      <c r="E5465" s="32">
        <v/>
      </c>
      <c r="F5465" s="33">
        <v/>
      </c>
      <c r="G5465" s="34">
        <v/>
      </c>
      <c r="H5465" s="35">
        <v/>
      </c>
      <c r="I5465" s="36">
        <f/>
        <v/>
      </c>
      <c r="J5465" s="32">
        <v/>
      </c>
      <c r="K5465" s="32">
        <f/>
        <v/>
      </c>
      <c r="L5465" s="32" t="s">
        <v/>
      </c>
      <c r="M5465" s="32" t="s">
        <v/>
      </c>
      <c r="N5465" s="32" t="s">
        <v/>
      </c>
      <!--$VAR_NUOVA_CELLA_PREZZI$-->
    </row>
    <row r="5466" spans="1:16" ht="10.5" customHeight="1" thickTop="1" thickBot="1">
      <c r="B5466" s="32" t="s">
        <v/>
      </c>
      <c r="C5466" s="23" t="s">
        <v/>
      </c>
      <c r="D5466" s="23" t="s">
        <v>29084</v>
      </c>
      <c r="E5466" s="32">
        <v/>
      </c>
      <c r="F5466" s="33">
        <v/>
      </c>
      <c r="G5466" s="34">
        <v/>
      </c>
      <c r="H5466" s="35">
        <v/>
      </c>
      <c r="I5466" s="36">
        <f/>
        <v/>
      </c>
      <c r="J5466" s="32">
        <v/>
      </c>
      <c r="K5466" s="32">
        <f/>
        <v/>
      </c>
      <c r="L5466" s="32" t="s">
        <v/>
      </c>
      <c r="M5466" s="32" t="s">
        <v/>
      </c>
      <c r="N5466" s="32" t="s">
        <v/>
      </c>
      <!--$VAR_NUOVA_CELLA_PREZZI$-->
    </row>
    <row r="5467" spans="1:16" ht="10.5" customHeight="1" thickTop="1" thickBot="1">
      <c r="B5467" s="32" t="s">
        <v/>
      </c>
      <c r="C5467" s="23" t="s">
        <v/>
      </c>
      <c r="D5467" s="23" t="s">
        <v>29085</v>
      </c>
      <c r="E5467" s="32">
        <v>1.00</v>
      </c>
      <c r="F5467" s="33">
        <v/>
      </c>
      <c r="G5467" s="34">
        <v/>
      </c>
      <c r="H5467" s="35">
        <v/>
      </c>
      <c r="I5467" s="36">
        <f>ROUND(PRODUCT(E5467:H5467),2)</f>
        <v>1.00</v>
      </c>
      <c r="J5467" s="32">
        <v/>
      </c>
      <c r="K5467" s="32">
        <f/>
        <v/>
      </c>
      <c r="L5467" s="32" t="s">
        <v/>
      </c>
      <c r="M5467" s="32" t="s">
        <v/>
      </c>
      <c r="N5467" s="32" t="s">
        <v/>
      </c>
      <!--$VAR_NUOVA_CELLA_PREZZI$-->
    </row>
    <row r="5468" spans="1:16" ht="10.5" customHeight="1" thickTop="1" thickBot="1">
      <c r="B5468" s="32" t="s">
        <v/>
      </c>
      <c r="C5468" s="23" t="s">
        <v/>
      </c>
      <c r="D5468" s="32" t="s">
        <v/>
      </c>
      <c r="E5468" s="32">
        <v/>
      </c>
      <c r="F5468" s="33">
        <v/>
      </c>
      <c r="G5468" s="34">
        <v/>
      </c>
      <c r="H5468" s="35">
        <v/>
      </c>
      <c r="I5468" s="36">
        <f/>
        <v/>
      </c>
      <c r="J5468" s="32">
        <v/>
      </c>
      <c r="K5468" s="32">
        <f/>
        <v/>
      </c>
      <c r="L5468" s="32" t="s">
        <v/>
      </c>
      <c r="M5468" s="32" t="s">
        <v/>
      </c>
      <c r="N5468" s="32" t="s">
        <v>29092</v>
      </c>
      <!--$VAR_NUOVA_CELLA_PREZZI$-->
    </row>
    <row r="5469" spans="1:16" ht="10.5" customHeight="1" thickTop="1" thickBot="1">
      <c r="B5469" s="32" t="s">
        <v/>
      </c>
      <c r="C5469" s="23" t="s">
        <v/>
      </c>
      <c r="D5469" s="32" t="s">
        <v>29093</v>
      </c>
      <c r="E5469" s="32">
        <v/>
      </c>
      <c r="F5469" s="33">
        <v/>
      </c>
      <c r="G5469" s="34">
        <v/>
      </c>
      <c r="H5469" s="35">
        <v/>
      </c>
      <c r="I5469" s="36">
        <f>ROUND(SUM(I5466:I5468),2)</f>
        <v>1.00</v>
      </c>
      <c r="J5469" s="32">
        <v>69.36</v>
      </c>
      <c r="K5469" s="32">
        <f>ROUND(PRODUCT(I5469:J5469),2)</f>
        <v>69.36</v>
      </c>
      <c r="L5469" s="32" t="s">
        <v/>
      </c>
      <c r="M5469" s="32" t="s">
        <v/>
      </c>
      <c r="N5469" s="32" t="s">
        <v/>
      </c>
      <!--$VAR_NUOVA_CELLA_PREZZI$-->
    </row>
    <row r="5470" spans="1:16" ht="10.5" customHeight="1" thickTop="1" thickBot="1">
      <c r="B5470" s="32" t="s">
        <v/>
      </c>
      <c r="C5470" s="23" t="s">
        <v/>
      </c>
      <c r="D5470" s="32" t="s">
        <v>29099</v>
      </c>
      <c r="E5470" s="32">
        <v/>
      </c>
      <c r="F5470" s="33">
        <v/>
      </c>
      <c r="G5470" s="34">
        <v/>
      </c>
      <c r="H5470" s="35">
        <v/>
      </c>
      <c r="I5470" s="36">
        <f/>
        <v/>
      </c>
      <c r="J5470" s="32">
        <v/>
      </c>
      <c r="K5470" s="32">
        <f/>
        <v/>
      </c>
      <c r="L5470" s="32" t="s">
        <v/>
      </c>
      <c r="M5470" s="32" t="s">
        <v/>
      </c>
      <c r="N5470" s="32" t="s">
        <v/>
      </c>
      <!--$VAR_NUOVA_CELLA_PREZZI$-->
    </row>
    <row r="5471" spans="1:16" ht="48" customHeight="1" thickTop="1" thickBot="1">
      <c r="B5471" s="32" t="s">
        <v>29100</v>
      </c>
      <c r="C5471" s="23" t="s">
        <v>29101</v>
      </c>
      <c r="D5471" s="62" t="s">
        <v>29102</v>
      </c>
      <c r="E5471" s="32">
        <v/>
      </c>
      <c r="F5471" s="33">
        <v/>
      </c>
      <c r="G5471" s="34">
        <v/>
      </c>
      <c r="H5471" s="35">
        <v/>
      </c>
      <c r="I5471" s="36">
        <f/>
        <v/>
      </c>
      <c r="J5471" s="32">
        <v/>
      </c>
      <c r="K5471" s="32">
        <f/>
        <v/>
      </c>
      <c r="L5471" s="32" t="s">
        <v/>
      </c>
      <c r="M5471" s="32" t="s">
        <v/>
      </c>
      <c r="N5471" s="32" t="s">
        <v/>
      </c>
      <!--$VAR_NUOVA_CELLA_PREZZI$-->
    </row>
    <row r="5472" spans="1:16" ht="10.5" customHeight="1" thickTop="1" thickBot="1">
      <c r="B5472" s="32" t="s">
        <v/>
      </c>
      <c r="C5472" s="23" t="s">
        <v/>
      </c>
      <c r="D5472" s="23" t="s">
        <v>29103</v>
      </c>
      <c r="E5472" s="32">
        <v/>
      </c>
      <c r="F5472" s="33">
        <v/>
      </c>
      <c r="G5472" s="34">
        <v/>
      </c>
      <c r="H5472" s="35">
        <v/>
      </c>
      <c r="I5472" s="36">
        <f/>
        <v/>
      </c>
      <c r="J5472" s="32">
        <v/>
      </c>
      <c r="K5472" s="32">
        <f/>
        <v/>
      </c>
      <c r="L5472" s="32" t="s">
        <v/>
      </c>
      <c r="M5472" s="32" t="s">
        <v/>
      </c>
      <c r="N5472" s="32" t="s">
        <v/>
      </c>
      <!--$VAR_NUOVA_CELLA_PREZZI$-->
    </row>
    <row r="5473" spans="1:16" ht="10.5" customHeight="1" thickTop="1" thickBot="1">
      <c r="B5473" s="32" t="s">
        <v/>
      </c>
      <c r="C5473" s="23" t="s">
        <v/>
      </c>
      <c r="D5473" s="23" t="s">
        <v>29104</v>
      </c>
      <c r="E5473" s="32">
        <v>1.00</v>
      </c>
      <c r="F5473" s="33">
        <v/>
      </c>
      <c r="G5473" s="34">
        <v/>
      </c>
      <c r="H5473" s="35">
        <v/>
      </c>
      <c r="I5473" s="36">
        <f>ROUND(PRODUCT(E5473:H5473),2)</f>
        <v>1.00</v>
      </c>
      <c r="J5473" s="32">
        <v/>
      </c>
      <c r="K5473" s="32">
        <f/>
        <v/>
      </c>
      <c r="L5473" s="32" t="s">
        <v/>
      </c>
      <c r="M5473" s="32" t="s">
        <v/>
      </c>
      <c r="N5473" s="32" t="s">
        <v/>
      </c>
      <!--$VAR_NUOVA_CELLA_PREZZI$-->
    </row>
    <row r="5474" spans="1:16" ht="10.5" customHeight="1" thickTop="1" thickBot="1">
      <c r="B5474" s="32" t="s">
        <v/>
      </c>
      <c r="C5474" s="23" t="s">
        <v/>
      </c>
      <c r="D5474" s="32" t="s">
        <v/>
      </c>
      <c r="E5474" s="32">
        <v/>
      </c>
      <c r="F5474" s="33">
        <v/>
      </c>
      <c r="G5474" s="34">
        <v/>
      </c>
      <c r="H5474" s="35">
        <v/>
      </c>
      <c r="I5474" s="36">
        <f/>
        <v/>
      </c>
      <c r="J5474" s="32">
        <v/>
      </c>
      <c r="K5474" s="32">
        <f/>
        <v/>
      </c>
      <c r="L5474" s="32" t="s">
        <v/>
      </c>
      <c r="M5474" s="32" t="s">
        <v/>
      </c>
      <c r="N5474" s="32" t="s">
        <v>29111</v>
      </c>
      <!--$VAR_NUOVA_CELLA_PREZZI$-->
    </row>
    <row r="5475" spans="1:16" ht="10.5" customHeight="1" thickTop="1" thickBot="1">
      <c r="B5475" s="32" t="s">
        <v/>
      </c>
      <c r="C5475" s="23" t="s">
        <v/>
      </c>
      <c r="D5475" s="32" t="s">
        <v>29112</v>
      </c>
      <c r="E5475" s="32">
        <v/>
      </c>
      <c r="F5475" s="33">
        <v/>
      </c>
      <c r="G5475" s="34">
        <v/>
      </c>
      <c r="H5475" s="35">
        <v/>
      </c>
      <c r="I5475" s="36">
        <f>ROUND(SUM(I5472:I5474),2)</f>
        <v>1.00</v>
      </c>
      <c r="J5475" s="32">
        <v>1035.38</v>
      </c>
      <c r="K5475" s="32">
        <f>ROUND(PRODUCT(I5475:J5475),2)</f>
        <v>1035.38</v>
      </c>
      <c r="L5475" s="32" t="s">
        <v/>
      </c>
      <c r="M5475" s="32" t="s">
        <v/>
      </c>
      <c r="N5475" s="32" t="s">
        <v/>
      </c>
      <!--$VAR_NUOVA_CELLA_PREZZI$-->
    </row>
    <row r="5476" spans="1:16" ht="10.5" customHeight="1" thickTop="1" thickBot="1">
      <c r="B5476" s="32" t="s">
        <v/>
      </c>
      <c r="C5476" s="23" t="s">
        <v/>
      </c>
      <c r="D5476" s="32" t="s">
        <v>29118</v>
      </c>
      <c r="E5476" s="32">
        <v/>
      </c>
      <c r="F5476" s="33">
        <v/>
      </c>
      <c r="G5476" s="34">
        <v/>
      </c>
      <c r="H5476" s="35">
        <v/>
      </c>
      <c r="I5476" s="36">
        <f/>
        <v/>
      </c>
      <c r="J5476" s="32">
        <v/>
      </c>
      <c r="K5476" s="32">
        <f/>
        <v/>
      </c>
      <c r="L5476" s="32" t="s">
        <v/>
      </c>
      <c r="M5476" s="32" t="s">
        <v/>
      </c>
      <c r="N5476" s="32" t="s">
        <v/>
      </c>
      <!--$VAR_NUOVA_CELLA_PREZZI$-->
    </row>
    <row r="5477" spans="1:16" ht="33" customHeight="1" thickTop="1" thickBot="1">
      <c r="B5477" s="32" t="s">
        <v>29119</v>
      </c>
      <c r="C5477" s="23" t="s">
        <v>29120</v>
      </c>
      <c r="D5477" s="62" t="s">
        <v>29121</v>
      </c>
      <c r="E5477" s="32">
        <v/>
      </c>
      <c r="F5477" s="33">
        <v/>
      </c>
      <c r="G5477" s="34">
        <v/>
      </c>
      <c r="H5477" s="35">
        <v/>
      </c>
      <c r="I5477" s="36">
        <f/>
        <v/>
      </c>
      <c r="J5477" s="32">
        <v/>
      </c>
      <c r="K5477" s="32">
        <f/>
        <v/>
      </c>
      <c r="L5477" s="32" t="s">
        <v/>
      </c>
      <c r="M5477" s="32" t="s">
        <v/>
      </c>
      <c r="N5477" s="32" t="s">
        <v/>
      </c>
      <!--$VAR_NUOVA_CELLA_PREZZI$-->
    </row>
    <row r="5478" spans="1:16" ht="10.5" customHeight="1" thickTop="1" thickBot="1">
      <c r="B5478" s="32" t="s">
        <v/>
      </c>
      <c r="C5478" s="23" t="s">
        <v/>
      </c>
      <c r="D5478" s="23" t="s">
        <v>29122</v>
      </c>
      <c r="E5478" s="32">
        <v/>
      </c>
      <c r="F5478" s="33">
        <v/>
      </c>
      <c r="G5478" s="34">
        <v/>
      </c>
      <c r="H5478" s="35">
        <v/>
      </c>
      <c r="I5478" s="36">
        <f/>
        <v/>
      </c>
      <c r="J5478" s="32">
        <v/>
      </c>
      <c r="K5478" s="32">
        <f/>
        <v/>
      </c>
      <c r="L5478" s="32" t="s">
        <v/>
      </c>
      <c r="M5478" s="32" t="s">
        <v/>
      </c>
      <c r="N5478" s="32" t="s">
        <v/>
      </c>
      <!--$VAR_NUOVA_CELLA_PREZZI$-->
    </row>
    <row r="5479" spans="1:16" ht="10.5" customHeight="1" thickTop="1" thickBot="1">
      <c r="B5479" s="32" t="s">
        <v/>
      </c>
      <c r="C5479" s="23" t="s">
        <v/>
      </c>
      <c r="D5479" s="23" t="s">
        <v>29123</v>
      </c>
      <c r="E5479" s="32">
        <v>7.00</v>
      </c>
      <c r="F5479" s="33">
        <v/>
      </c>
      <c r="G5479" s="34">
        <v/>
      </c>
      <c r="H5479" s="35">
        <v/>
      </c>
      <c r="I5479" s="36">
        <f>ROUND(PRODUCT(E5479:H5479),2)</f>
        <v>7.00</v>
      </c>
      <c r="J5479" s="32">
        <v/>
      </c>
      <c r="K5479" s="32">
        <f/>
        <v/>
      </c>
      <c r="L5479" s="32" t="s">
        <v/>
      </c>
      <c r="M5479" s="32" t="s">
        <v/>
      </c>
      <c r="N5479" s="32" t="s">
        <v/>
      </c>
      <!--$VAR_NUOVA_CELLA_PREZZI$-->
    </row>
    <row r="5480" spans="1:16" ht="10.5" customHeight="1" thickTop="1" thickBot="1">
      <c r="B5480" s="32" t="s">
        <v/>
      </c>
      <c r="C5480" s="23" t="s">
        <v/>
      </c>
      <c r="D5480" s="32" t="s">
        <v/>
      </c>
      <c r="E5480" s="32">
        <v/>
      </c>
      <c r="F5480" s="33">
        <v/>
      </c>
      <c r="G5480" s="34">
        <v/>
      </c>
      <c r="H5480" s="35">
        <v/>
      </c>
      <c r="I5480" s="36">
        <f/>
        <v/>
      </c>
      <c r="J5480" s="32">
        <v/>
      </c>
      <c r="K5480" s="32">
        <f/>
        <v/>
      </c>
      <c r="L5480" s="32" t="s">
        <v/>
      </c>
      <c r="M5480" s="32" t="s">
        <v/>
      </c>
      <c r="N5480" s="32" t="s">
        <v>29130</v>
      </c>
      <!--$VAR_NUOVA_CELLA_PREZZI$-->
    </row>
    <row r="5481" spans="1:16" ht="10.5" customHeight="1" thickTop="1" thickBot="1">
      <c r="B5481" s="32" t="s">
        <v/>
      </c>
      <c r="C5481" s="23" t="s">
        <v/>
      </c>
      <c r="D5481" s="32" t="s">
        <v>29131</v>
      </c>
      <c r="E5481" s="32">
        <v/>
      </c>
      <c r="F5481" s="33">
        <v/>
      </c>
      <c r="G5481" s="34">
        <v/>
      </c>
      <c r="H5481" s="35">
        <v/>
      </c>
      <c r="I5481" s="36">
        <f>ROUND(SUM(I5478:I5480),2)</f>
        <v>7.00</v>
      </c>
      <c r="J5481" s="32">
        <v>239.84</v>
      </c>
      <c r="K5481" s="32">
        <f>ROUND(PRODUCT(I5481:J5481),2)</f>
        <v>1678.88</v>
      </c>
      <c r="L5481" s="32" t="s">
        <v/>
      </c>
      <c r="M5481" s="32" t="s">
        <v/>
      </c>
      <c r="N5481" s="32" t="s">
        <v/>
      </c>
      <!--$VAR_NUOVA_CELLA_PREZZI$-->
    </row>
    <row r="5482" spans="1:16" ht="10.5" customHeight="1" thickTop="1" thickBot="1">
      <c r="B5482" s="32" t="s">
        <v/>
      </c>
      <c r="C5482" s="23" t="s">
        <v/>
      </c>
      <c r="D5482" s="32" t="s">
        <v>29137</v>
      </c>
      <c r="E5482" s="32">
        <v/>
      </c>
      <c r="F5482" s="33">
        <v/>
      </c>
      <c r="G5482" s="34">
        <v/>
      </c>
      <c r="H5482" s="35">
        <v/>
      </c>
      <c r="I5482" s="36">
        <f/>
        <v/>
      </c>
      <c r="J5482" s="32">
        <v/>
      </c>
      <c r="K5482" s="32">
        <f/>
        <v/>
      </c>
      <c r="L5482" s="32" t="s">
        <v/>
      </c>
      <c r="M5482" s="32" t="s">
        <v/>
      </c>
      <c r="N5482" s="32" t="s">
        <v/>
      </c>
      <!--$VAR_NUOVA_CELLA_PREZZI$-->
    </row>
    <row r="5483" spans="1:16" ht="17" customHeight="1" thickTop="1" thickBot="1">
      <c r="B5483" s="32" t="s">
        <v>29138</v>
      </c>
      <c r="C5483" s="23" t="s">
        <v>29139</v>
      </c>
      <c r="D5483" s="62" t="s">
        <v>29140</v>
      </c>
      <c r="E5483" s="32">
        <v/>
      </c>
      <c r="F5483" s="33">
        <v/>
      </c>
      <c r="G5483" s="34">
        <v/>
      </c>
      <c r="H5483" s="35">
        <v/>
      </c>
      <c r="I5483" s="36">
        <f/>
        <v/>
      </c>
      <c r="J5483" s="32">
        <v/>
      </c>
      <c r="K5483" s="32">
        <f/>
        <v/>
      </c>
      <c r="L5483" s="32" t="s">
        <v/>
      </c>
      <c r="M5483" s="32" t="s">
        <v/>
      </c>
      <c r="N5483" s="32" t="s">
        <v/>
      </c>
      <!--$VAR_NUOVA_CELLA_PREZZI$-->
    </row>
    <row r="5484" spans="1:16" ht="10.5" customHeight="1" thickTop="1" thickBot="1">
      <c r="B5484" s="32" t="s">
        <v/>
      </c>
      <c r="C5484" s="23" t="s">
        <v/>
      </c>
      <c r="D5484" s="23" t="s">
        <v>29141</v>
      </c>
      <c r="E5484" s="32">
        <v/>
      </c>
      <c r="F5484" s="33">
        <v/>
      </c>
      <c r="G5484" s="34">
        <v/>
      </c>
      <c r="H5484" s="35">
        <v/>
      </c>
      <c r="I5484" s="36">
        <f/>
        <v/>
      </c>
      <c r="J5484" s="32">
        <v/>
      </c>
      <c r="K5484" s="32">
        <f/>
        <v/>
      </c>
      <c r="L5484" s="32" t="s">
        <v/>
      </c>
      <c r="M5484" s="32" t="s">
        <v/>
      </c>
      <c r="N5484" s="32" t="s">
        <v/>
      </c>
      <!--$VAR_NUOVA_CELLA_PREZZI$-->
    </row>
    <row r="5485" spans="1:16" ht="10.5" customHeight="1" thickTop="1" thickBot="1">
      <c r="B5485" s="32" t="s">
        <v/>
      </c>
      <c r="C5485" s="23" t="s">
        <v/>
      </c>
      <c r="D5485" s="23" t="s">
        <v>29142</v>
      </c>
      <c r="E5485" s="32">
        <v>7.00</v>
      </c>
      <c r="F5485" s="33">
        <v/>
      </c>
      <c r="G5485" s="34">
        <v/>
      </c>
      <c r="H5485" s="35">
        <v/>
      </c>
      <c r="I5485" s="36">
        <f>ROUND(PRODUCT(E5485:H5485),2)</f>
        <v>7.00</v>
      </c>
      <c r="J5485" s="32">
        <v/>
      </c>
      <c r="K5485" s="32">
        <f/>
        <v/>
      </c>
      <c r="L5485" s="32" t="s">
        <v/>
      </c>
      <c r="M5485" s="32" t="s">
        <v/>
      </c>
      <c r="N5485" s="32" t="s">
        <v/>
      </c>
      <!--$VAR_NUOVA_CELLA_PREZZI$-->
    </row>
    <row r="5486" spans="1:16" ht="10.5" customHeight="1" thickTop="1" thickBot="1">
      <c r="B5486" s="32" t="s">
        <v/>
      </c>
      <c r="C5486" s="23" t="s">
        <v/>
      </c>
      <c r="D5486" s="32" t="s">
        <v/>
      </c>
      <c r="E5486" s="32">
        <v/>
      </c>
      <c r="F5486" s="33">
        <v/>
      </c>
      <c r="G5486" s="34">
        <v/>
      </c>
      <c r="H5486" s="35">
        <v/>
      </c>
      <c r="I5486" s="36">
        <f/>
        <v/>
      </c>
      <c r="J5486" s="32">
        <v/>
      </c>
      <c r="K5486" s="32">
        <f/>
        <v/>
      </c>
      <c r="L5486" s="32" t="s">
        <v/>
      </c>
      <c r="M5486" s="32" t="s">
        <v/>
      </c>
      <c r="N5486" s="32" t="s">
        <v>29149</v>
      </c>
      <!--$VAR_NUOVA_CELLA_PREZZI$-->
    </row>
    <row r="5487" spans="1:16" ht="10.5" customHeight="1" thickTop="1" thickBot="1">
      <c r="B5487" s="32" t="s">
        <v/>
      </c>
      <c r="C5487" s="23" t="s">
        <v/>
      </c>
      <c r="D5487" s="32" t="s">
        <v>29150</v>
      </c>
      <c r="E5487" s="32">
        <v/>
      </c>
      <c r="F5487" s="33">
        <v/>
      </c>
      <c r="G5487" s="34">
        <v/>
      </c>
      <c r="H5487" s="35">
        <v/>
      </c>
      <c r="I5487" s="36">
        <f>ROUND(SUM(I5484:I5486),2)</f>
        <v>7.00</v>
      </c>
      <c r="J5487" s="32">
        <v>47.56</v>
      </c>
      <c r="K5487" s="32">
        <f>ROUND(PRODUCT(I5487:J5487),2)</f>
        <v>332.92</v>
      </c>
      <c r="L5487" s="32" t="s">
        <v/>
      </c>
      <c r="M5487" s="32" t="s">
        <v/>
      </c>
      <c r="N5487" s="32" t="s">
        <v/>
      </c>
      <!--$VAR_NUOVA_CELLA_PREZZI$-->
    </row>
    <row r="5488" spans="1:16" ht="10.5" customHeight="1" thickTop="1" thickBot="1">
      <c r="B5488" s="32" t="s">
        <v/>
      </c>
      <c r="C5488" s="23" t="s">
        <v/>
      </c>
      <c r="D5488" s="32" t="s">
        <v>29156</v>
      </c>
      <c r="E5488" s="32">
        <v/>
      </c>
      <c r="F5488" s="33">
        <v/>
      </c>
      <c r="G5488" s="34">
        <v/>
      </c>
      <c r="H5488" s="35">
        <v/>
      </c>
      <c r="I5488" s="36">
        <f/>
        <v/>
      </c>
      <c r="J5488" s="32">
        <v/>
      </c>
      <c r="K5488" s="32">
        <f/>
        <v/>
      </c>
      <c r="L5488" s="32" t="s">
        <v/>
      </c>
      <c r="M5488" s="32" t="s">
        <v/>
      </c>
      <c r="N5488" s="32" t="s">
        <v/>
      </c>
      <!--$VAR_NUOVA_CELLA_PREZZI$-->
    </row>
    <row r="5489" spans="1:16" ht="62.3333333333333" customHeight="1" thickTop="1" thickBot="1">
      <c r="B5489" s="32" t="s">
        <v>29157</v>
      </c>
      <c r="C5489" s="23" t="s">
        <v>29158</v>
      </c>
      <c r="D5489" s="62" t="s">
        <v>29159</v>
      </c>
      <c r="E5489" s="32">
        <v/>
      </c>
      <c r="F5489" s="33">
        <v/>
      </c>
      <c r="G5489" s="34">
        <v/>
      </c>
      <c r="H5489" s="35">
        <v/>
      </c>
      <c r="I5489" s="36">
        <f/>
        <v/>
      </c>
      <c r="J5489" s="32">
        <v/>
      </c>
      <c r="K5489" s="32">
        <f/>
        <v/>
      </c>
      <c r="L5489" s="32" t="s">
        <v/>
      </c>
      <c r="M5489" s="32" t="s">
        <v/>
      </c>
      <c r="N5489" s="32" t="s">
        <v/>
      </c>
      <!--$VAR_NUOVA_CELLA_PREZZI$-->
    </row>
    <row r="5490" spans="1:16" ht="10.5" customHeight="1" thickTop="1" thickBot="1">
      <c r="B5490" s="32" t="s">
        <v/>
      </c>
      <c r="C5490" s="23" t="s">
        <v/>
      </c>
      <c r="D5490" s="23" t="s">
        <v>29160</v>
      </c>
      <c r="E5490" s="32">
        <v/>
      </c>
      <c r="F5490" s="33">
        <v/>
      </c>
      <c r="G5490" s="34">
        <v/>
      </c>
      <c r="H5490" s="35">
        <v/>
      </c>
      <c r="I5490" s="36">
        <f/>
        <v/>
      </c>
      <c r="J5490" s="32">
        <v/>
      </c>
      <c r="K5490" s="32">
        <f/>
        <v/>
      </c>
      <c r="L5490" s="32" t="s">
        <v/>
      </c>
      <c r="M5490" s="32" t="s">
        <v/>
      </c>
      <c r="N5490" s="32" t="s">
        <v/>
      </c>
      <!--$VAR_NUOVA_CELLA_PREZZI$-->
    </row>
    <row r="5491" spans="1:16" ht="10.5" customHeight="1" thickTop="1" thickBot="1">
      <c r="B5491" s="32" t="s">
        <v/>
      </c>
      <c r="C5491" s="23" t="s">
        <v/>
      </c>
      <c r="D5491" s="23" t="s">
        <v>29161</v>
      </c>
      <c r="E5491" s="32">
        <v>1.00</v>
      </c>
      <c r="F5491" s="33">
        <v/>
      </c>
      <c r="G5491" s="34">
        <v/>
      </c>
      <c r="H5491" s="35">
        <v/>
      </c>
      <c r="I5491" s="36">
        <f>ROUND(PRODUCT(E5491:H5491),2)</f>
        <v>1.00</v>
      </c>
      <c r="J5491" s="32">
        <v/>
      </c>
      <c r="K5491" s="32">
        <f/>
        <v/>
      </c>
      <c r="L5491" s="32" t="s">
        <v/>
      </c>
      <c r="M5491" s="32" t="s">
        <v/>
      </c>
      <c r="N5491" s="32" t="s">
        <v/>
      </c>
      <!--$VAR_NUOVA_CELLA_PREZZI$-->
    </row>
    <row r="5492" spans="1:16" ht="10.5" customHeight="1" thickTop="1" thickBot="1">
      <c r="B5492" s="32" t="s">
        <v/>
      </c>
      <c r="C5492" s="23" t="s">
        <v/>
      </c>
      <c r="D5492" s="23" t="s">
        <v>29168</v>
      </c>
      <c r="E5492" s="32">
        <v>1.00</v>
      </c>
      <c r="F5492" s="33">
        <v/>
      </c>
      <c r="G5492" s="34">
        <v/>
      </c>
      <c r="H5492" s="35">
        <v/>
      </c>
      <c r="I5492" s="36">
        <f>ROUND(PRODUCT(E5492:H5492),2)</f>
        <v>1.00</v>
      </c>
      <c r="J5492" s="32">
        <v/>
      </c>
      <c r="K5492" s="32">
        <f/>
        <v/>
      </c>
      <c r="L5492" s="32" t="s">
        <v/>
      </c>
      <c r="M5492" s="32" t="s">
        <v/>
      </c>
      <c r="N5492" s="32" t="s">
        <v/>
      </c>
      <!--$VAR_NUOVA_CELLA_PREZZI$-->
    </row>
    <row r="5493" spans="1:16" ht="10.5" customHeight="1" thickTop="1" thickBot="1">
      <c r="B5493" s="32" t="s">
        <v/>
      </c>
      <c r="C5493" s="23" t="s">
        <v/>
      </c>
      <c r="D5493" s="32" t="s">
        <v/>
      </c>
      <c r="E5493" s="32">
        <v/>
      </c>
      <c r="F5493" s="33">
        <v/>
      </c>
      <c r="G5493" s="34">
        <v/>
      </c>
      <c r="H5493" s="35">
        <v/>
      </c>
      <c r="I5493" s="36">
        <f/>
        <v/>
      </c>
      <c r="J5493" s="32">
        <v/>
      </c>
      <c r="K5493" s="32">
        <f/>
        <v/>
      </c>
      <c r="L5493" s="32" t="s">
        <v/>
      </c>
      <c r="M5493" s="32" t="s">
        <v/>
      </c>
      <c r="N5493" s="32" t="s">
        <v>29175</v>
      </c>
      <!--$VAR_NUOVA_CELLA_PREZZI$-->
    </row>
    <row r="5494" spans="1:16" ht="10.5" customHeight="1" thickTop="1" thickBot="1">
      <c r="B5494" s="32" t="s">
        <v/>
      </c>
      <c r="C5494" s="23" t="s">
        <v/>
      </c>
      <c r="D5494" s="32" t="s">
        <v>29176</v>
      </c>
      <c r="E5494" s="32">
        <v/>
      </c>
      <c r="F5494" s="33">
        <v/>
      </c>
      <c r="G5494" s="34">
        <v/>
      </c>
      <c r="H5494" s="35">
        <v/>
      </c>
      <c r="I5494" s="36">
        <f>ROUND(SUM(I5490:I5493),2)</f>
        <v>2.00</v>
      </c>
      <c r="J5494" s="32">
        <v>983.33</v>
      </c>
      <c r="K5494" s="32">
        <f>ROUND(PRODUCT(I5494:J5494),2)</f>
        <v>1966.66</v>
      </c>
      <c r="L5494" s="32" t="s">
        <v/>
      </c>
      <c r="M5494" s="32" t="s">
        <v/>
      </c>
      <c r="N5494" s="32" t="s">
        <v/>
      </c>
      <!--$VAR_NUOVA_CELLA_PREZZI$-->
    </row>
    <row r="5495" spans="1:16" ht="10.5" customHeight="1" thickTop="1" thickBot="1">
      <c r="B5495" s="32" t="s">
        <v/>
      </c>
      <c r="C5495" s="23" t="s">
        <v/>
      </c>
      <c r="D5495" s="32" t="s">
        <v>29182</v>
      </c>
      <c r="E5495" s="32">
        <v/>
      </c>
      <c r="F5495" s="33">
        <v/>
      </c>
      <c r="G5495" s="34">
        <v/>
      </c>
      <c r="H5495" s="35">
        <v/>
      </c>
      <c r="I5495" s="36">
        <f/>
        <v/>
      </c>
      <c r="J5495" s="32">
        <v/>
      </c>
      <c r="K5495" s="32">
        <f/>
        <v/>
      </c>
      <c r="L5495" s="32" t="s">
        <v/>
      </c>
      <c r="M5495" s="32" t="s">
        <v/>
      </c>
      <c r="N5495" s="32" t="s">
        <v/>
      </c>
      <!--$VAR_NUOVA_CELLA_PREZZI$-->
    </row>
    <row r="5496" spans="1:16" ht="33" customHeight="1" thickTop="1" thickBot="1">
      <c r="B5496" s="32" t="s">
        <v>29183</v>
      </c>
      <c r="C5496" s="23" t="s">
        <v>29184</v>
      </c>
      <c r="D5496" s="62" t="s">
        <v>29185</v>
      </c>
      <c r="E5496" s="32">
        <v/>
      </c>
      <c r="F5496" s="33">
        <v/>
      </c>
      <c r="G5496" s="34">
        <v/>
      </c>
      <c r="H5496" s="35">
        <v/>
      </c>
      <c r="I5496" s="36">
        <f/>
        <v/>
      </c>
      <c r="J5496" s="32">
        <v/>
      </c>
      <c r="K5496" s="32">
        <f/>
        <v/>
      </c>
      <c r="L5496" s="32" t="s">
        <v/>
      </c>
      <c r="M5496" s="32" t="s">
        <v/>
      </c>
      <c r="N5496" s="32" t="s">
        <v/>
      </c>
      <!--$VAR_NUOVA_CELLA_PREZZI$-->
    </row>
    <row r="5497" spans="1:16" ht="10.5" customHeight="1" thickTop="1" thickBot="1">
      <c r="B5497" s="32" t="s">
        <v/>
      </c>
      <c r="C5497" s="23" t="s">
        <v/>
      </c>
      <c r="D5497" s="23" t="s">
        <v>29186</v>
      </c>
      <c r="E5497" s="32">
        <v/>
      </c>
      <c r="F5497" s="33">
        <v/>
      </c>
      <c r="G5497" s="34">
        <v/>
      </c>
      <c r="H5497" s="35">
        <v/>
      </c>
      <c r="I5497" s="36">
        <f/>
        <v/>
      </c>
      <c r="J5497" s="32">
        <v/>
      </c>
      <c r="K5497" s="32">
        <f/>
        <v/>
      </c>
      <c r="L5497" s="32" t="s">
        <v/>
      </c>
      <c r="M5497" s="32" t="s">
        <v/>
      </c>
      <c r="N5497" s="32" t="s">
        <v/>
      </c>
      <!--$VAR_NUOVA_CELLA_PREZZI$-->
    </row>
    <row r="5498" spans="1:16" ht="10.5" customHeight="1" thickTop="1" thickBot="1">
      <c r="B5498" s="32" t="s">
        <v/>
      </c>
      <c r="C5498" s="23" t="s">
        <v/>
      </c>
      <c r="D5498" s="23" t="s">
        <v>29187</v>
      </c>
      <c r="E5498" s="32">
        <v>1.00</v>
      </c>
      <c r="F5498" s="33">
        <v/>
      </c>
      <c r="G5498" s="34">
        <v/>
      </c>
      <c r="H5498" s="35">
        <v/>
      </c>
      <c r="I5498" s="36">
        <f>ROUND(PRODUCT(E5498:H5498),2)</f>
        <v>1.00</v>
      </c>
      <c r="J5498" s="32">
        <v/>
      </c>
      <c r="K5498" s="32">
        <f/>
        <v/>
      </c>
      <c r="L5498" s="32" t="s">
        <v/>
      </c>
      <c r="M5498" s="32" t="s">
        <v/>
      </c>
      <c r="N5498" s="32" t="s">
        <v/>
      </c>
      <!--$VAR_NUOVA_CELLA_PREZZI$-->
    </row>
    <row r="5499" spans="1:16" ht="10.5" customHeight="1" thickTop="1" thickBot="1">
      <c r="B5499" s="32" t="s">
        <v/>
      </c>
      <c r="C5499" s="23" t="s">
        <v/>
      </c>
      <c r="D5499" s="32" t="s">
        <v/>
      </c>
      <c r="E5499" s="32">
        <v/>
      </c>
      <c r="F5499" s="33">
        <v/>
      </c>
      <c r="G5499" s="34">
        <v/>
      </c>
      <c r="H5499" s="35">
        <v/>
      </c>
      <c r="I5499" s="36">
        <f/>
        <v/>
      </c>
      <c r="J5499" s="32">
        <v/>
      </c>
      <c r="K5499" s="32">
        <f/>
        <v/>
      </c>
      <c r="L5499" s="32" t="s">
        <v/>
      </c>
      <c r="M5499" s="32" t="s">
        <v/>
      </c>
      <c r="N5499" s="32" t="s">
        <v>29194</v>
      </c>
      <!--$VAR_NUOVA_CELLA_PREZZI$-->
    </row>
    <row r="5500" spans="1:16" ht="10.5" customHeight="1" thickTop="1" thickBot="1">
      <c r="B5500" s="32" t="s">
        <v/>
      </c>
      <c r="C5500" s="23" t="s">
        <v/>
      </c>
      <c r="D5500" s="32" t="s">
        <v>29195</v>
      </c>
      <c r="E5500" s="32">
        <v/>
      </c>
      <c r="F5500" s="33">
        <v/>
      </c>
      <c r="G5500" s="34">
        <v/>
      </c>
      <c r="H5500" s="35">
        <v/>
      </c>
      <c r="I5500" s="36">
        <f>ROUND(SUM(I5497:I5499),2)</f>
        <v>1.00</v>
      </c>
      <c r="J5500" s="32">
        <v>178.72</v>
      </c>
      <c r="K5500" s="32">
        <f>ROUND(PRODUCT(I5500:J5500),2)</f>
        <v>178.72</v>
      </c>
      <c r="L5500" s="32" t="s">
        <v/>
      </c>
      <c r="M5500" s="32" t="s">
        <v/>
      </c>
      <c r="N5500" s="32" t="s">
        <v/>
      </c>
      <!--$VAR_NUOVA_CELLA_PREZZI$-->
    </row>
    <row r="5501" spans="1:16" ht="10.5" customHeight="1" thickTop="1" thickBot="1">
      <c r="B5501" s="32" t="s">
        <v/>
      </c>
      <c r="C5501" s="23" t="s">
        <v/>
      </c>
      <c r="D5501" s="32" t="s">
        <v>29201</v>
      </c>
      <c r="E5501" s="32">
        <v/>
      </c>
      <c r="F5501" s="33">
        <v/>
      </c>
      <c r="G5501" s="34">
        <v/>
      </c>
      <c r="H5501" s="35">
        <v/>
      </c>
      <c r="I5501" s="36">
        <f/>
        <v/>
      </c>
      <c r="J5501" s="32">
        <v/>
      </c>
      <c r="K5501" s="32">
        <f/>
        <v/>
      </c>
      <c r="L5501" s="32" t="s">
        <v/>
      </c>
      <c r="M5501" s="32" t="s">
        <v/>
      </c>
      <c r="N5501" s="32" t="s">
        <v/>
      </c>
      <!--$VAR_NUOVA_CELLA_PREZZI$-->
    </row>
    <row r="5502" spans="1:16" ht="28" customHeight="1" thickTop="1" thickBot="1">
      <c r="B5502" s="32" t="s">
        <v>29202</v>
      </c>
      <c r="C5502" s="23" t="s">
        <v>29203</v>
      </c>
      <c r="D5502" s="62" t="s">
        <v>29204</v>
      </c>
      <c r="E5502" s="32">
        <v/>
      </c>
      <c r="F5502" s="33">
        <v/>
      </c>
      <c r="G5502" s="34">
        <v/>
      </c>
      <c r="H5502" s="35">
        <v/>
      </c>
      <c r="I5502" s="36">
        <f/>
        <v/>
      </c>
      <c r="J5502" s="32">
        <v/>
      </c>
      <c r="K5502" s="32">
        <f/>
        <v/>
      </c>
      <c r="L5502" s="32" t="s">
        <v/>
      </c>
      <c r="M5502" s="32" t="s">
        <v/>
      </c>
      <c r="N5502" s="32" t="s">
        <v/>
      </c>
      <!--$VAR_NUOVA_CELLA_PREZZI$-->
    </row>
    <row r="5503" spans="1:16" ht="10.5" customHeight="1" thickTop="1" thickBot="1">
      <c r="B5503" s="32" t="s">
        <v/>
      </c>
      <c r="C5503" s="23" t="s">
        <v/>
      </c>
      <c r="D5503" s="23" t="s">
        <v>29205</v>
      </c>
      <c r="E5503" s="32">
        <v/>
      </c>
      <c r="F5503" s="33">
        <v/>
      </c>
      <c r="G5503" s="34">
        <v/>
      </c>
      <c r="H5503" s="35">
        <v/>
      </c>
      <c r="I5503" s="36">
        <f/>
        <v/>
      </c>
      <c r="J5503" s="32">
        <v/>
      </c>
      <c r="K5503" s="32">
        <f/>
        <v/>
      </c>
      <c r="L5503" s="32" t="s">
        <v/>
      </c>
      <c r="M5503" s="32" t="s">
        <v/>
      </c>
      <c r="N5503" s="32" t="s">
        <v/>
      </c>
      <!--$VAR_NUOVA_CELLA_PREZZI$-->
    </row>
    <row r="5504" spans="1:16" ht="10.5" customHeight="1" thickTop="1" thickBot="1">
      <c r="B5504" s="32" t="s">
        <v/>
      </c>
      <c r="C5504" s="23" t="s">
        <v/>
      </c>
      <c r="D5504" s="23" t="s">
        <v>29206</v>
      </c>
      <c r="E5504" s="32">
        <v>1.00</v>
      </c>
      <c r="F5504" s="33">
        <v/>
      </c>
      <c r="G5504" s="34">
        <v/>
      </c>
      <c r="H5504" s="35">
        <v/>
      </c>
      <c r="I5504" s="36">
        <f>ROUND(PRODUCT(E5504:H5504),2)</f>
        <v>1.00</v>
      </c>
      <c r="J5504" s="32">
        <v/>
      </c>
      <c r="K5504" s="32">
        <f/>
        <v/>
      </c>
      <c r="L5504" s="32" t="s">
        <v/>
      </c>
      <c r="M5504" s="32" t="s">
        <v/>
      </c>
      <c r="N5504" s="32" t="s">
        <v/>
      </c>
      <!--$VAR_NUOVA_CELLA_PREZZI$-->
    </row>
    <row r="5505" spans="1:16" ht="10.5" customHeight="1" thickTop="1" thickBot="1">
      <c r="B5505" s="32" t="s">
        <v/>
      </c>
      <c r="C5505" s="23" t="s">
        <v/>
      </c>
      <c r="D5505" s="32" t="s">
        <v/>
      </c>
      <c r="E5505" s="32">
        <v/>
      </c>
      <c r="F5505" s="33">
        <v/>
      </c>
      <c r="G5505" s="34">
        <v/>
      </c>
      <c r="H5505" s="35">
        <v/>
      </c>
      <c r="I5505" s="36">
        <f/>
        <v/>
      </c>
      <c r="J5505" s="32">
        <v/>
      </c>
      <c r="K5505" s="32">
        <f/>
        <v/>
      </c>
      <c r="L5505" s="32" t="s">
        <v/>
      </c>
      <c r="M5505" s="32" t="s">
        <v/>
      </c>
      <c r="N5505" s="32" t="s">
        <v>29213</v>
      </c>
      <!--$VAR_NUOVA_CELLA_PREZZI$-->
    </row>
    <row r="5506" spans="1:16" ht="10.5" customHeight="1" thickTop="1" thickBot="1">
      <c r="B5506" s="32" t="s">
        <v/>
      </c>
      <c r="C5506" s="23" t="s">
        <v/>
      </c>
      <c r="D5506" s="32" t="s">
        <v>29214</v>
      </c>
      <c r="E5506" s="32">
        <v/>
      </c>
      <c r="F5506" s="33">
        <v/>
      </c>
      <c r="G5506" s="34">
        <v/>
      </c>
      <c r="H5506" s="35">
        <v/>
      </c>
      <c r="I5506" s="36">
        <f>ROUND(SUM(I5503:I5505),2)</f>
        <v>1.00</v>
      </c>
      <c r="J5506" s="32">
        <v>154.97</v>
      </c>
      <c r="K5506" s="32">
        <f>ROUND(PRODUCT(I5506:J5506),2)</f>
        <v>154.97</v>
      </c>
      <c r="L5506" s="32" t="s">
        <v/>
      </c>
      <c r="M5506" s="32" t="s">
        <v/>
      </c>
      <c r="N5506" s="32" t="s">
        <v/>
      </c>
      <!--$VAR_NUOVA_CELLA_PREZZI$-->
    </row>
    <row r="5507" spans="1:16" ht="10.5" customHeight="1" thickTop="1" thickBot="1">
      <c r="B5507" s="32" t="s">
        <v/>
      </c>
      <c r="C5507" s="23" t="s">
        <v/>
      </c>
      <c r="D5507" s="32" t="s">
        <v>29220</v>
      </c>
      <c r="E5507" s="32">
        <v/>
      </c>
      <c r="F5507" s="33">
        <v/>
      </c>
      <c r="G5507" s="34">
        <v/>
      </c>
      <c r="H5507" s="35">
        <v/>
      </c>
      <c r="I5507" s="36">
        <f/>
        <v/>
      </c>
      <c r="J5507" s="32">
        <v/>
      </c>
      <c r="K5507" s="32">
        <f/>
        <v/>
      </c>
      <c r="L5507" s="32" t="s">
        <v/>
      </c>
      <c r="M5507" s="32" t="s">
        <v/>
      </c>
      <c r="N5507" s="32" t="s">
        <v/>
      </c>
      <!--$VAR_NUOVA_CELLA_PREZZI$-->
    </row>
    <row r="5508" spans="1:16" ht="27" customHeight="1" thickTop="1" thickBot="1">
      <c r="B5508" s="32" t="s">
        <v>29221</v>
      </c>
      <c r="C5508" s="23" t="s">
        <v>29222</v>
      </c>
      <c r="D5508" s="62" t="s">
        <v>29223</v>
      </c>
      <c r="E5508" s="32">
        <v/>
      </c>
      <c r="F5508" s="33">
        <v/>
      </c>
      <c r="G5508" s="34">
        <v/>
      </c>
      <c r="H5508" s="35">
        <v/>
      </c>
      <c r="I5508" s="36">
        <f/>
        <v/>
      </c>
      <c r="J5508" s="32">
        <v/>
      </c>
      <c r="K5508" s="32">
        <f/>
        <v/>
      </c>
      <c r="L5508" s="32" t="s">
        <v/>
      </c>
      <c r="M5508" s="32" t="s">
        <v/>
      </c>
      <c r="N5508" s="32" t="s">
        <v/>
      </c>
      <!--$VAR_NUOVA_CELLA_PREZZI$-->
    </row>
    <row r="5509" spans="1:16" ht="10.5" customHeight="1" thickTop="1" thickBot="1">
      <c r="B5509" s="32" t="s">
        <v/>
      </c>
      <c r="C5509" s="23" t="s">
        <v/>
      </c>
      <c r="D5509" s="23" t="s">
        <v>29224</v>
      </c>
      <c r="E5509" s="32">
        <v/>
      </c>
      <c r="F5509" s="33">
        <v/>
      </c>
      <c r="G5509" s="34">
        <v/>
      </c>
      <c r="H5509" s="35">
        <v/>
      </c>
      <c r="I5509" s="36">
        <f/>
        <v/>
      </c>
      <c r="J5509" s="32">
        <v/>
      </c>
      <c r="K5509" s="32">
        <f/>
        <v/>
      </c>
      <c r="L5509" s="32" t="s">
        <v/>
      </c>
      <c r="M5509" s="32" t="s">
        <v/>
      </c>
      <c r="N5509" s="32" t="s">
        <v/>
      </c>
      <!--$VAR_NUOVA_CELLA_PREZZI$-->
    </row>
    <row r="5510" spans="1:16" ht="10.5" customHeight="1" thickTop="1" thickBot="1">
      <c r="B5510" s="32" t="s">
        <v/>
      </c>
      <c r="C5510" s="23" t="s">
        <v/>
      </c>
      <c r="D5510" s="23" t="s">
        <v>29225</v>
      </c>
      <c r="E5510" s="32">
        <v>115.00</v>
      </c>
      <c r="F5510" s="33">
        <v/>
      </c>
      <c r="G5510" s="34">
        <v/>
      </c>
      <c r="H5510" s="35">
        <v/>
      </c>
      <c r="I5510" s="36">
        <f>ROUND(PRODUCT(E5510:H5510),2)</f>
        <v>115.00</v>
      </c>
      <c r="J5510" s="32">
        <v/>
      </c>
      <c r="K5510" s="32">
        <f/>
        <v/>
      </c>
      <c r="L5510" s="32" t="s">
        <v/>
      </c>
      <c r="M5510" s="32" t="s">
        <v/>
      </c>
      <c r="N5510" s="32" t="s">
        <v/>
      </c>
      <!--$VAR_NUOVA_CELLA_PREZZI$-->
    </row>
    <row r="5511" spans="1:16" ht="10.5" customHeight="1" thickTop="1" thickBot="1">
      <c r="B5511" s="32" t="s">
        <v/>
      </c>
      <c r="C5511" s="23" t="s">
        <v/>
      </c>
      <c r="D5511" s="23" t="s">
        <v>29232</v>
      </c>
      <c r="E5511" s="32">
        <v>13.00</v>
      </c>
      <c r="F5511" s="33">
        <v/>
      </c>
      <c r="G5511" s="34">
        <v/>
      </c>
      <c r="H5511" s="35">
        <v/>
      </c>
      <c r="I5511" s="36">
        <f>ROUND(PRODUCT(E5511:H5511),2)</f>
        <v>13.00</v>
      </c>
      <c r="J5511" s="32">
        <v/>
      </c>
      <c r="K5511" s="32">
        <f/>
        <v/>
      </c>
      <c r="L5511" s="32" t="s">
        <v/>
      </c>
      <c r="M5511" s="32" t="s">
        <v/>
      </c>
      <c r="N5511" s="32" t="s">
        <v/>
      </c>
      <!--$VAR_NUOVA_CELLA_PREZZI$-->
    </row>
    <row r="5512" spans="1:16" ht="10.5" customHeight="1" thickTop="1" thickBot="1">
      <c r="B5512" s="32" t="s">
        <v/>
      </c>
      <c r="C5512" s="23" t="s">
        <v/>
      </c>
      <c r="D5512" s="32" t="s">
        <v/>
      </c>
      <c r="E5512" s="32">
        <v/>
      </c>
      <c r="F5512" s="33">
        <v/>
      </c>
      <c r="G5512" s="34">
        <v/>
      </c>
      <c r="H5512" s="35">
        <v/>
      </c>
      <c r="I5512" s="36">
        <f/>
        <v/>
      </c>
      <c r="J5512" s="32">
        <v/>
      </c>
      <c r="K5512" s="32">
        <f/>
        <v/>
      </c>
      <c r="L5512" s="32" t="s">
        <v/>
      </c>
      <c r="M5512" s="32" t="s">
        <v/>
      </c>
      <c r="N5512" s="32" t="s">
        <v>29239</v>
      </c>
      <!--$VAR_NUOVA_CELLA_PREZZI$-->
    </row>
    <row r="5513" spans="1:16" ht="10.5" customHeight="1" thickTop="1" thickBot="1">
      <c r="B5513" s="32" t="s">
        <v/>
      </c>
      <c r="C5513" s="23" t="s">
        <v/>
      </c>
      <c r="D5513" s="32" t="s">
        <v>29240</v>
      </c>
      <c r="E5513" s="32">
        <v/>
      </c>
      <c r="F5513" s="33">
        <v/>
      </c>
      <c r="G5513" s="34">
        <v/>
      </c>
      <c r="H5513" s="35">
        <v/>
      </c>
      <c r="I5513" s="36">
        <f>ROUND(SUM(I5509:I5512),2)</f>
        <v>128.00</v>
      </c>
      <c r="J5513" s="32">
        <v>63.81</v>
      </c>
      <c r="K5513" s="32">
        <f>ROUND(PRODUCT(I5513:J5513),2)</f>
        <v>8167.68</v>
      </c>
      <c r="L5513" s="32" t="s">
        <v/>
      </c>
      <c r="M5513" s="32" t="s">
        <v/>
      </c>
      <c r="N5513" s="32" t="s">
        <v/>
      </c>
      <!--$VAR_NUOVA_CELLA_PREZZI$-->
    </row>
    <row r="5514" spans="1:16" ht="10.5" customHeight="1" thickTop="1" thickBot="1">
      <c r="B5514" s="32" t="s">
        <v/>
      </c>
      <c r="C5514" s="23" t="s">
        <v/>
      </c>
      <c r="D5514" s="32" t="s">
        <v>29246</v>
      </c>
      <c r="E5514" s="32">
        <v/>
      </c>
      <c r="F5514" s="33">
        <v/>
      </c>
      <c r="G5514" s="34">
        <v/>
      </c>
      <c r="H5514" s="35">
        <v/>
      </c>
      <c r="I5514" s="36">
        <f/>
        <v/>
      </c>
      <c r="J5514" s="32">
        <v/>
      </c>
      <c r="K5514" s="32">
        <f/>
        <v/>
      </c>
      <c r="L5514" s="32" t="s">
        <v/>
      </c>
      <c r="M5514" s="32" t="s">
        <v/>
      </c>
      <c r="N5514" s="32" t="s">
        <v/>
      </c>
      <!--$VAR_NUOVA_CELLA_PREZZI$-->
    </row>
    <row r="5515" spans="1:16" ht="34.8333333333333" customHeight="1" thickTop="1" thickBot="1">
      <c r="B5515" s="32" t="s">
        <v>29247</v>
      </c>
      <c r="C5515" s="23" t="s">
        <v>29248</v>
      </c>
      <c r="D5515" s="62" t="s">
        <v>29249</v>
      </c>
      <c r="E5515" s="32">
        <v/>
      </c>
      <c r="F5515" s="33">
        <v/>
      </c>
      <c r="G5515" s="34">
        <v/>
      </c>
      <c r="H5515" s="35">
        <v/>
      </c>
      <c r="I5515" s="36">
        <f/>
        <v/>
      </c>
      <c r="J5515" s="32">
        <v/>
      </c>
      <c r="K5515" s="32">
        <f/>
        <v/>
      </c>
      <c r="L5515" s="32" t="s">
        <v/>
      </c>
      <c r="M5515" s="32" t="s">
        <v/>
      </c>
      <c r="N5515" s="32" t="s">
        <v/>
      </c>
      <!--$VAR_NUOVA_CELLA_PREZZI$-->
    </row>
    <row r="5516" spans="1:16" ht="10.5" customHeight="1" thickTop="1" thickBot="1">
      <c r="B5516" s="32" t="s">
        <v/>
      </c>
      <c r="C5516" s="23" t="s">
        <v/>
      </c>
      <c r="D5516" s="23" t="s">
        <v>29250</v>
      </c>
      <c r="E5516" s="32">
        <v/>
      </c>
      <c r="F5516" s="33">
        <v/>
      </c>
      <c r="G5516" s="34">
        <v/>
      </c>
      <c r="H5516" s="35">
        <v/>
      </c>
      <c r="I5516" s="36">
        <f/>
        <v/>
      </c>
      <c r="J5516" s="32">
        <v/>
      </c>
      <c r="K5516" s="32">
        <f/>
        <v/>
      </c>
      <c r="L5516" s="32" t="s">
        <v/>
      </c>
      <c r="M5516" s="32" t="s">
        <v/>
      </c>
      <c r="N5516" s="32" t="s">
        <v/>
      </c>
      <!--$VAR_NUOVA_CELLA_PREZZI$-->
    </row>
    <row r="5517" spans="1:16" ht="10.5" customHeight="1" thickTop="1" thickBot="1">
      <c r="B5517" s="32" t="s">
        <v/>
      </c>
      <c r="C5517" s="23" t="s">
        <v/>
      </c>
      <c r="D5517" s="23" t="s">
        <v>29251</v>
      </c>
      <c r="E5517" s="32">
        <v>4410.00</v>
      </c>
      <c r="F5517" s="33">
        <v/>
      </c>
      <c r="G5517" s="34">
        <v/>
      </c>
      <c r="H5517" s="35">
        <v/>
      </c>
      <c r="I5517" s="36">
        <f>ROUND(PRODUCT(E5517:H5517),2)</f>
        <v>4410.00</v>
      </c>
      <c r="J5517" s="32">
        <v/>
      </c>
      <c r="K5517" s="32">
        <f/>
        <v/>
      </c>
      <c r="L5517" s="32" t="s">
        <v/>
      </c>
      <c r="M5517" s="32" t="s">
        <v/>
      </c>
      <c r="N5517" s="32" t="s">
        <v/>
      </c>
      <!--$VAR_NUOVA_CELLA_PREZZI$-->
    </row>
    <row r="5518" spans="1:16" ht="10.5" customHeight="1" thickTop="1" thickBot="1">
      <c r="B5518" s="32" t="s">
        <v/>
      </c>
      <c r="C5518" s="23" t="s">
        <v/>
      </c>
      <c r="D5518" s="32" t="s">
        <v/>
      </c>
      <c r="E5518" s="32">
        <v/>
      </c>
      <c r="F5518" s="33">
        <v/>
      </c>
      <c r="G5518" s="34">
        <v/>
      </c>
      <c r="H5518" s="35">
        <v/>
      </c>
      <c r="I5518" s="36">
        <f/>
        <v/>
      </c>
      <c r="J5518" s="32">
        <v/>
      </c>
      <c r="K5518" s="32">
        <f/>
        <v/>
      </c>
      <c r="L5518" s="32" t="s">
        <v/>
      </c>
      <c r="M5518" s="32" t="s">
        <v/>
      </c>
      <c r="N5518" s="32" t="s">
        <v>29258</v>
      </c>
      <!--$VAR_NUOVA_CELLA_PREZZI$-->
    </row>
    <row r="5519" spans="1:16" ht="10.5" customHeight="1" thickTop="1" thickBot="1">
      <c r="B5519" s="32" t="s">
        <v/>
      </c>
      <c r="C5519" s="23" t="s">
        <v/>
      </c>
      <c r="D5519" s="32" t="s">
        <v>29259</v>
      </c>
      <c r="E5519" s="32">
        <v/>
      </c>
      <c r="F5519" s="33">
        <v/>
      </c>
      <c r="G5519" s="34">
        <v/>
      </c>
      <c r="H5519" s="35">
        <v/>
      </c>
      <c r="I5519" s="36">
        <f>ROUND(SUM(I5516:I5518),2)</f>
        <v>4410.00</v>
      </c>
      <c r="J5519" s="32">
        <v>2.50</v>
      </c>
      <c r="K5519" s="32">
        <f>ROUND(PRODUCT(I5519:J5519),2)</f>
        <v>11025.00</v>
      </c>
      <c r="L5519" s="32" t="s">
        <v/>
      </c>
      <c r="M5519" s="32" t="s">
        <v/>
      </c>
      <c r="N5519" s="32" t="s">
        <v/>
      </c>
      <!--$VAR_NUOVA_CELLA_PREZZI$-->
    </row>
    <row r="5520" spans="1:16" ht="10.5" customHeight="1" thickTop="1" thickBot="1">
      <c r="B5520" s="32" t="s">
        <v/>
      </c>
      <c r="C5520" s="23" t="s">
        <v/>
      </c>
      <c r="D5520" s="32" t="s">
        <v>29265</v>
      </c>
      <c r="E5520" s="32">
        <v/>
      </c>
      <c r="F5520" s="33">
        <v/>
      </c>
      <c r="G5520" s="34">
        <v/>
      </c>
      <c r="H5520" s="35">
        <v/>
      </c>
      <c r="I5520" s="36">
        <f/>
        <v/>
      </c>
      <c r="J5520" s="32">
        <v/>
      </c>
      <c r="K5520" s="32">
        <f/>
        <v/>
      </c>
      <c r="L5520" s="32" t="s">
        <v/>
      </c>
      <c r="M5520" s="32" t="s">
        <v/>
      </c>
      <c r="N5520" s="32" t="s">
        <v/>
      </c>
      <!--$VAR_NUOVA_CELLA_PREZZI$-->
    </row>
    <row r="5521" spans="1:16" ht="30" customHeight="1" thickTop="1" thickBot="1">
      <c r="B5521" s="32" t="s">
        <v>29266</v>
      </c>
      <c r="C5521" s="23" t="s">
        <v>29267</v>
      </c>
      <c r="D5521" s="62" t="s">
        <v>29268</v>
      </c>
      <c r="E5521" s="32">
        <v/>
      </c>
      <c r="F5521" s="33">
        <v/>
      </c>
      <c r="G5521" s="34">
        <v/>
      </c>
      <c r="H5521" s="35">
        <v/>
      </c>
      <c r="I5521" s="36">
        <f/>
        <v/>
      </c>
      <c r="J5521" s="32">
        <v/>
      </c>
      <c r="K5521" s="32">
        <f/>
        <v/>
      </c>
      <c r="L5521" s="32" t="s">
        <v/>
      </c>
      <c r="M5521" s="32" t="s">
        <v/>
      </c>
      <c r="N5521" s="32" t="s">
        <v/>
      </c>
      <!--$VAR_NUOVA_CELLA_PREZZI$-->
    </row>
    <row r="5522" spans="1:16" ht="10.5" customHeight="1" thickTop="1" thickBot="1">
      <c r="B5522" s="32" t="s">
        <v/>
      </c>
      <c r="C5522" s="23" t="s">
        <v/>
      </c>
      <c r="D5522" s="23" t="s">
        <v>29269</v>
      </c>
      <c r="E5522" s="32">
        <v/>
      </c>
      <c r="F5522" s="33">
        <v/>
      </c>
      <c r="G5522" s="34">
        <v/>
      </c>
      <c r="H5522" s="35">
        <v/>
      </c>
      <c r="I5522" s="36">
        <f/>
        <v/>
      </c>
      <c r="J5522" s="32">
        <v/>
      </c>
      <c r="K5522" s="32">
        <f/>
        <v/>
      </c>
      <c r="L5522" s="32" t="s">
        <v/>
      </c>
      <c r="M5522" s="32" t="s">
        <v/>
      </c>
      <c r="N5522" s="32" t="s">
        <v/>
      </c>
      <!--$VAR_NUOVA_CELLA_PREZZI$-->
    </row>
    <row r="5523" spans="1:16" ht="10.5" customHeight="1" thickTop="1" thickBot="1">
      <c r="B5523" s="32" t="s">
        <v/>
      </c>
      <c r="C5523" s="23" t="s">
        <v/>
      </c>
      <c r="D5523" s="23" t="s">
        <v>29270</v>
      </c>
      <c r="E5523" s="32">
        <v/>
      </c>
      <c r="F5523" s="33">
        <v/>
      </c>
      <c r="G5523" s="34">
        <v/>
      </c>
      <c r="H5523" s="35">
        <v/>
      </c>
      <c r="I5523" s="36">
        <f>ROUND(PRODUCT(E5523:H5523,128.00),2)</f>
        <v>128.00</v>
      </c>
      <c r="J5523" s="32">
        <v/>
      </c>
      <c r="K5523" s="32">
        <f/>
        <v/>
      </c>
      <c r="L5523" s="32" t="s">
        <v/>
      </c>
      <c r="M5523" s="32" t="s">
        <v/>
      </c>
      <c r="N5523" s="32" t="s">
        <v/>
      </c>
      <!--$VAR_NUOVA_CELLA_PREZZI$-->
    </row>
    <row r="5524" spans="1:16" ht="10.5" customHeight="1" thickTop="1" thickBot="1">
      <c r="B5524" s="32" t="s">
        <v/>
      </c>
      <c r="C5524" s="23" t="s">
        <v/>
      </c>
      <c r="D5524" s="32" t="s">
        <v/>
      </c>
      <c r="E5524" s="32">
        <v/>
      </c>
      <c r="F5524" s="33">
        <v/>
      </c>
      <c r="G5524" s="34">
        <v/>
      </c>
      <c r="H5524" s="35">
        <v/>
      </c>
      <c r="I5524" s="36">
        <f/>
        <v/>
      </c>
      <c r="J5524" s="32">
        <v/>
      </c>
      <c r="K5524" s="32">
        <f/>
        <v/>
      </c>
      <c r="L5524" s="32" t="s">
        <v/>
      </c>
      <c r="M5524" s="32" t="s">
        <v/>
      </c>
      <c r="N5524" s="32" t="s">
        <v>29277</v>
      </c>
      <!--$VAR_NUOVA_CELLA_PREZZI$-->
    </row>
    <row r="5525" spans="1:16" ht="10.5" customHeight="1" thickTop="1" thickBot="1">
      <c r="B5525" s="32" t="s">
        <v/>
      </c>
      <c r="C5525" s="23" t="s">
        <v/>
      </c>
      <c r="D5525" s="32" t="s">
        <v>29278</v>
      </c>
      <c r="E5525" s="32">
        <v/>
      </c>
      <c r="F5525" s="33">
        <v/>
      </c>
      <c r="G5525" s="34">
        <v/>
      </c>
      <c r="H5525" s="35">
        <v/>
      </c>
      <c r="I5525" s="36">
        <f>ROUND(SUM(I5522:I5524),2)</f>
        <v>128.00</v>
      </c>
      <c r="J5525" s="32">
        <v>16.57</v>
      </c>
      <c r="K5525" s="32">
        <f>ROUND(PRODUCT(I5525:J5525),2)</f>
        <v>2120.96</v>
      </c>
      <c r="L5525" s="32" t="s">
        <v/>
      </c>
      <c r="M5525" s="32" t="s">
        <v/>
      </c>
      <c r="N5525" s="32" t="s">
        <v/>
      </c>
      <!--$VAR_NUOVA_CELLA_PREZZI$-->
    </row>
    <row r="5526" spans="1:16" ht="10.5" customHeight="1" thickTop="1" thickBot="1">
      <c r="B5526" s="32" t="s">
        <v/>
      </c>
      <c r="C5526" s="23" t="s">
        <v/>
      </c>
      <c r="D5526" s="32" t="s">
        <v>29284</v>
      </c>
      <c r="E5526" s="32">
        <v/>
      </c>
      <c r="F5526" s="33">
        <v/>
      </c>
      <c r="G5526" s="34">
        <v/>
      </c>
      <c r="H5526" s="35">
        <v/>
      </c>
      <c r="I5526" s="36">
        <f/>
        <v/>
      </c>
      <c r="J5526" s="32">
        <v/>
      </c>
      <c r="K5526" s="32">
        <f/>
        <v/>
      </c>
      <c r="L5526" s="32" t="s">
        <v/>
      </c>
      <c r="M5526" s="32" t="s">
        <v/>
      </c>
      <c r="N5526" s="32" t="s">
        <v/>
      </c>
      <!--$VAR_NUOVA_CELLA_PREZZI$-->
    </row>
    <row r="5527" spans="1:16" ht="25.3333333333333" customHeight="1" thickTop="1" thickBot="1">
      <c r="B5527" s="32" t="s">
        <v>29285</v>
      </c>
      <c r="C5527" s="23" t="s">
        <v>29286</v>
      </c>
      <c r="D5527" s="62" t="s">
        <v>29287</v>
      </c>
      <c r="E5527" s="32">
        <v/>
      </c>
      <c r="F5527" s="33">
        <v/>
      </c>
      <c r="G5527" s="34">
        <v/>
      </c>
      <c r="H5527" s="35">
        <v/>
      </c>
      <c r="I5527" s="36">
        <f/>
        <v/>
      </c>
      <c r="J5527" s="32">
        <v/>
      </c>
      <c r="K5527" s="32">
        <f/>
        <v/>
      </c>
      <c r="L5527" s="32" t="s">
        <v/>
      </c>
      <c r="M5527" s="32" t="s">
        <v/>
      </c>
      <c r="N5527" s="32" t="s">
        <v/>
      </c>
      <!--$VAR_NUOVA_CELLA_PREZZI$-->
    </row>
    <row r="5528" spans="1:16" ht="10.5" customHeight="1" thickTop="1" thickBot="1">
      <c r="B5528" s="32" t="s">
        <v/>
      </c>
      <c r="C5528" s="23" t="s">
        <v/>
      </c>
      <c r="D5528" s="23" t="s">
        <v>29288</v>
      </c>
      <c r="E5528" s="32">
        <v/>
      </c>
      <c r="F5528" s="33">
        <v/>
      </c>
      <c r="G5528" s="34">
        <v/>
      </c>
      <c r="H5528" s="35">
        <v/>
      </c>
      <c r="I5528" s="36">
        <f/>
        <v/>
      </c>
      <c r="J5528" s="32">
        <v/>
      </c>
      <c r="K5528" s="32">
        <f/>
        <v/>
      </c>
      <c r="L5528" s="32" t="s">
        <v/>
      </c>
      <c r="M5528" s="32" t="s">
        <v/>
      </c>
      <c r="N5528" s="32" t="s">
        <v/>
      </c>
      <!--$VAR_NUOVA_CELLA_PREZZI$-->
    </row>
    <row r="5529" spans="1:16" ht="10.5" customHeight="1" thickTop="1" thickBot="1">
      <c r="B5529" s="32" t="s">
        <v/>
      </c>
      <c r="C5529" s="23" t="s">
        <v/>
      </c>
      <c r="D5529" s="23" t="s">
        <v>29289</v>
      </c>
      <c r="E5529" s="32">
        <v>50.00</v>
      </c>
      <c r="F5529" s="33">
        <v/>
      </c>
      <c r="G5529" s="34">
        <v/>
      </c>
      <c r="H5529" s="35">
        <v/>
      </c>
      <c r="I5529" s="36">
        <f>ROUND(PRODUCT(E5529:H5529),2)</f>
        <v>50.00</v>
      </c>
      <c r="J5529" s="32">
        <v/>
      </c>
      <c r="K5529" s="32">
        <f/>
        <v/>
      </c>
      <c r="L5529" s="32" t="s">
        <v/>
      </c>
      <c r="M5529" s="32" t="s">
        <v/>
      </c>
      <c r="N5529" s="32" t="s">
        <v/>
      </c>
      <!--$VAR_NUOVA_CELLA_PREZZI$-->
    </row>
    <row r="5530" spans="1:16" ht="10.5" customHeight="1" thickTop="1" thickBot="1">
      <c r="B5530" s="32" t="s">
        <v/>
      </c>
      <c r="C5530" s="23" t="s">
        <v/>
      </c>
      <c r="D5530" s="32" t="s">
        <v/>
      </c>
      <c r="E5530" s="32">
        <v/>
      </c>
      <c r="F5530" s="33">
        <v/>
      </c>
      <c r="G5530" s="34">
        <v/>
      </c>
      <c r="H5530" s="35">
        <v/>
      </c>
      <c r="I5530" s="36">
        <f/>
        <v/>
      </c>
      <c r="J5530" s="32">
        <v/>
      </c>
      <c r="K5530" s="32">
        <f/>
        <v/>
      </c>
      <c r="L5530" s="32" t="s">
        <v/>
      </c>
      <c r="M5530" s="32" t="s">
        <v/>
      </c>
      <c r="N5530" s="32" t="s">
        <v>29296</v>
      </c>
      <!--$VAR_NUOVA_CELLA_PREZZI$-->
    </row>
    <row r="5531" spans="1:16" ht="10.5" customHeight="1" thickTop="1" thickBot="1">
      <c r="B5531" s="32" t="s">
        <v/>
      </c>
      <c r="C5531" s="23" t="s">
        <v/>
      </c>
      <c r="D5531" s="32" t="s">
        <v>29297</v>
      </c>
      <c r="E5531" s="32">
        <v/>
      </c>
      <c r="F5531" s="33">
        <v/>
      </c>
      <c r="G5531" s="34">
        <v/>
      </c>
      <c r="H5531" s="35">
        <v/>
      </c>
      <c r="I5531" s="36">
        <f>ROUND(SUM(I5528:I5530),2)</f>
        <v>50.00</v>
      </c>
      <c r="J5531" s="32">
        <v>7.01</v>
      </c>
      <c r="K5531" s="32">
        <f>ROUND(PRODUCT(I5531:J5531),2)</f>
        <v>350.50</v>
      </c>
      <c r="L5531" s="32" t="s">
        <v/>
      </c>
      <c r="M5531" s="32" t="s">
        <v/>
      </c>
      <c r="N5531" s="32" t="s">
        <v/>
      </c>
      <!--$VAR_NUOVA_CELLA_PREZZI$-->
    </row>
    <row r="5532" spans="1:16" ht="10.5" customHeight="1" thickTop="1" thickBot="1">
      <c r="B5532" s="32" t="s">
        <v/>
      </c>
      <c r="C5532" s="23" t="s">
        <v/>
      </c>
      <c r="D5532" s="32" t="s">
        <v>29303</v>
      </c>
      <c r="E5532" s="32">
        <v/>
      </c>
      <c r="F5532" s="33">
        <v/>
      </c>
      <c r="G5532" s="34">
        <v/>
      </c>
      <c r="H5532" s="35">
        <v/>
      </c>
      <c r="I5532" s="36">
        <f/>
        <v/>
      </c>
      <c r="J5532" s="32">
        <v/>
      </c>
      <c r="K5532" s="32">
        <f/>
        <v/>
      </c>
      <c r="L5532" s="32" t="s">
        <v/>
      </c>
      <c r="M5532" s="32" t="s">
        <v/>
      </c>
      <c r="N5532" s="32" t="s">
        <v/>
      </c>
      <!--$VAR_NUOVA_CELLA_PREZZI$-->
    </row>
    <row r="5533" spans="1:16" ht="12.3333333333333" customHeight="1" thickTop="1" thickBot="1">
      <c r="B5533" s="32" t="s">
        <v>29304</v>
      </c>
      <c r="C5533" s="23" t="s">
        <v>29305</v>
      </c>
      <c r="D5533" s="62" t="s">
        <v>29306</v>
      </c>
      <c r="E5533" s="32">
        <v/>
      </c>
      <c r="F5533" s="33">
        <v/>
      </c>
      <c r="G5533" s="34">
        <v/>
      </c>
      <c r="H5533" s="35">
        <v/>
      </c>
      <c r="I5533" s="36">
        <f/>
        <v/>
      </c>
      <c r="J5533" s="32">
        <v/>
      </c>
      <c r="K5533" s="32">
        <f/>
        <v/>
      </c>
      <c r="L5533" s="32" t="s">
        <v/>
      </c>
      <c r="M5533" s="32" t="s">
        <v/>
      </c>
      <c r="N5533" s="32" t="s">
        <v/>
      </c>
      <!--$VAR_NUOVA_CELLA_PREZZI$-->
    </row>
    <row r="5534" spans="1:16" ht="10.5" customHeight="1" thickTop="1" thickBot="1">
      <c r="B5534" s="32" t="s">
        <v/>
      </c>
      <c r="C5534" s="23" t="s">
        <v/>
      </c>
      <c r="D5534" s="23" t="s">
        <v>29307</v>
      </c>
      <c r="E5534" s="32">
        <v/>
      </c>
      <c r="F5534" s="33">
        <v/>
      </c>
      <c r="G5534" s="34">
        <v/>
      </c>
      <c r="H5534" s="35">
        <v/>
      </c>
      <c r="I5534" s="36">
        <f/>
        <v/>
      </c>
      <c r="J5534" s="32">
        <v/>
      </c>
      <c r="K5534" s="32">
        <f/>
        <v/>
      </c>
      <c r="L5534" s="32" t="s">
        <v/>
      </c>
      <c r="M5534" s="32" t="s">
        <v/>
      </c>
      <c r="N5534" s="32" t="s">
        <v/>
      </c>
      <!--$VAR_NUOVA_CELLA_PREZZI$-->
    </row>
    <row r="5535" spans="1:16" ht="10.5" customHeight="1" thickTop="1" thickBot="1">
      <c r="B5535" s="32" t="s">
        <v/>
      </c>
      <c r="C5535" s="23" t="s">
        <v/>
      </c>
      <c r="D5535" s="23" t="s">
        <v>29308</v>
      </c>
      <c r="E5535" s="32">
        <v>5.00</v>
      </c>
      <c r="F5535" s="33">
        <v/>
      </c>
      <c r="G5535" s="34">
        <v/>
      </c>
      <c r="H5535" s="35">
        <v/>
      </c>
      <c r="I5535" s="36">
        <f>ROUND(PRODUCT(E5535:H5535),2)</f>
        <v>5.00</v>
      </c>
      <c r="J5535" s="32">
        <v/>
      </c>
      <c r="K5535" s="32">
        <f/>
        <v/>
      </c>
      <c r="L5535" s="32" t="s">
        <v/>
      </c>
      <c r="M5535" s="32" t="s">
        <v/>
      </c>
      <c r="N5535" s="32" t="s">
        <v/>
      </c>
      <!--$VAR_NUOVA_CELLA_PREZZI$-->
    </row>
    <row r="5536" spans="1:16" ht="10.5" customHeight="1" thickTop="1" thickBot="1">
      <c r="B5536" s="32" t="s">
        <v/>
      </c>
      <c r="C5536" s="23" t="s">
        <v/>
      </c>
      <c r="D5536" s="32" t="s">
        <v/>
      </c>
      <c r="E5536" s="32">
        <v/>
      </c>
      <c r="F5536" s="33">
        <v/>
      </c>
      <c r="G5536" s="34">
        <v/>
      </c>
      <c r="H5536" s="35">
        <v/>
      </c>
      <c r="I5536" s="36">
        <f/>
        <v/>
      </c>
      <c r="J5536" s="32">
        <v/>
      </c>
      <c r="K5536" s="32">
        <f/>
        <v/>
      </c>
      <c r="L5536" s="32" t="s">
        <v/>
      </c>
      <c r="M5536" s="32" t="s">
        <v/>
      </c>
      <c r="N5536" s="32" t="s">
        <v>29315</v>
      </c>
      <!--$VAR_NUOVA_CELLA_PREZZI$-->
    </row>
    <row r="5537" spans="1:16" ht="10.5" customHeight="1" thickTop="1" thickBot="1">
      <c r="B5537" s="32" t="s">
        <v/>
      </c>
      <c r="C5537" s="23" t="s">
        <v/>
      </c>
      <c r="D5537" s="32" t="s">
        <v>29316</v>
      </c>
      <c r="E5537" s="32">
        <v/>
      </c>
      <c r="F5537" s="33">
        <v/>
      </c>
      <c r="G5537" s="34">
        <v/>
      </c>
      <c r="H5537" s="35">
        <v/>
      </c>
      <c r="I5537" s="36">
        <f>ROUND(SUM(I5534:I5536),2)</f>
        <v>5.00</v>
      </c>
      <c r="J5537" s="32">
        <v>74.13</v>
      </c>
      <c r="K5537" s="32">
        <f>ROUND(PRODUCT(I5537:J5537),2)</f>
        <v>370.65</v>
      </c>
      <c r="L5537" s="32" t="s">
        <v/>
      </c>
      <c r="M5537" s="32" t="s">
        <v/>
      </c>
      <c r="N5537" s="32" t="s">
        <v/>
      </c>
      <!--$VAR_NUOVA_CELLA_PREZZI$-->
    </row>
    <row r="5538" spans="1:16" ht="10.5" customHeight="1" thickTop="1" thickBot="1">
      <c r="B5538" s="32" t="s">
        <v/>
      </c>
      <c r="C5538" s="23" t="s">
        <v/>
      </c>
      <c r="D5538" s="32" t="s">
        <v>29322</v>
      </c>
      <c r="E5538" s="32">
        <v/>
      </c>
      <c r="F5538" s="33">
        <v/>
      </c>
      <c r="G5538" s="34">
        <v/>
      </c>
      <c r="H5538" s="35">
        <v/>
      </c>
      <c r="I5538" s="36">
        <f/>
        <v/>
      </c>
      <c r="J5538" s="32">
        <v/>
      </c>
      <c r="K5538" s="32">
        <f/>
        <v/>
      </c>
      <c r="L5538" s="32" t="s">
        <v/>
      </c>
      <c r="M5538" s="32" t="s">
        <v/>
      </c>
      <c r="N5538" s="32" t="s">
        <v/>
      </c>
      <!--$VAR_NUOVA_CELLA_PREZZI$-->
    </row>
    <row r="5539" spans="1:16" ht="39" customHeight="1" thickTop="1" thickBot="1">
      <c r="B5539" s="32" t="s">
        <v>29323</v>
      </c>
      <c r="C5539" s="23" t="s">
        <v>29324</v>
      </c>
      <c r="D5539" s="62" t="s">
        <v>29325</v>
      </c>
      <c r="E5539" s="32">
        <v/>
      </c>
      <c r="F5539" s="33">
        <v/>
      </c>
      <c r="G5539" s="34">
        <v/>
      </c>
      <c r="H5539" s="35">
        <v/>
      </c>
      <c r="I5539" s="36">
        <f/>
        <v/>
      </c>
      <c r="J5539" s="32">
        <v/>
      </c>
      <c r="K5539" s="32">
        <f/>
        <v/>
      </c>
      <c r="L5539" s="32" t="s">
        <v/>
      </c>
      <c r="M5539" s="32" t="s">
        <v/>
      </c>
      <c r="N5539" s="32" t="s">
        <v/>
      </c>
      <!--$VAR_NUOVA_CELLA_PREZZI$-->
    </row>
    <row r="5540" spans="1:16" ht="10.5" customHeight="1" thickTop="1" thickBot="1">
      <c r="B5540" s="32" t="s">
        <v/>
      </c>
      <c r="C5540" s="23" t="s">
        <v/>
      </c>
      <c r="D5540" s="23" t="s">
        <v>29326</v>
      </c>
      <c r="E5540" s="32">
        <v/>
      </c>
      <c r="F5540" s="33">
        <v/>
      </c>
      <c r="G5540" s="34">
        <v/>
      </c>
      <c r="H5540" s="35">
        <v/>
      </c>
      <c r="I5540" s="36">
        <f/>
        <v/>
      </c>
      <c r="J5540" s="32">
        <v/>
      </c>
      <c r="K5540" s="32">
        <f/>
        <v/>
      </c>
      <c r="L5540" s="32" t="s">
        <v/>
      </c>
      <c r="M5540" s="32" t="s">
        <v/>
      </c>
      <c r="N5540" s="32" t="s">
        <v/>
      </c>
      <!--$VAR_NUOVA_CELLA_PREZZI$-->
    </row>
    <row r="5541" spans="1:16" ht="10.5" customHeight="1" thickTop="1" thickBot="1">
      <c r="B5541" s="32" t="s">
        <v/>
      </c>
      <c r="C5541" s="23" t="s">
        <v/>
      </c>
      <c r="D5541" s="23" t="s">
        <v>29327</v>
      </c>
      <c r="E5541" s="32">
        <v>24.00</v>
      </c>
      <c r="F5541" s="33">
        <v/>
      </c>
      <c r="G5541" s="34">
        <v/>
      </c>
      <c r="H5541" s="35">
        <v/>
      </c>
      <c r="I5541" s="36">
        <f>ROUND(PRODUCT(E5541:H5541),2)</f>
        <v>24.00</v>
      </c>
      <c r="J5541" s="32">
        <v/>
      </c>
      <c r="K5541" s="32">
        <f/>
        <v/>
      </c>
      <c r="L5541" s="32" t="s">
        <v/>
      </c>
      <c r="M5541" s="32" t="s">
        <v/>
      </c>
      <c r="N5541" s="32" t="s">
        <v/>
      </c>
      <!--$VAR_NUOVA_CELLA_PREZZI$-->
    </row>
    <row r="5542" spans="1:16" ht="10.5" customHeight="1" thickTop="1" thickBot="1">
      <c r="B5542" s="32" t="s">
        <v/>
      </c>
      <c r="C5542" s="23" t="s">
        <v/>
      </c>
      <c r="D5542" s="32" t="s">
        <v/>
      </c>
      <c r="E5542" s="32">
        <v/>
      </c>
      <c r="F5542" s="33">
        <v/>
      </c>
      <c r="G5542" s="34">
        <v/>
      </c>
      <c r="H5542" s="35">
        <v/>
      </c>
      <c r="I5542" s="36">
        <f/>
        <v/>
      </c>
      <c r="J5542" s="32">
        <v/>
      </c>
      <c r="K5542" s="32">
        <f/>
        <v/>
      </c>
      <c r="L5542" s="32" t="s">
        <v/>
      </c>
      <c r="M5542" s="32" t="s">
        <v/>
      </c>
      <c r="N5542" s="32" t="s">
        <v>29334</v>
      </c>
      <!--$VAR_NUOVA_CELLA_PREZZI$-->
    </row>
    <row r="5543" spans="1:16" ht="10.5" customHeight="1" thickTop="1" thickBot="1">
      <c r="B5543" s="32" t="s">
        <v/>
      </c>
      <c r="C5543" s="23" t="s">
        <v/>
      </c>
      <c r="D5543" s="32" t="s">
        <v>29335</v>
      </c>
      <c r="E5543" s="32">
        <v/>
      </c>
      <c r="F5543" s="33">
        <v/>
      </c>
      <c r="G5543" s="34">
        <v/>
      </c>
      <c r="H5543" s="35">
        <v/>
      </c>
      <c r="I5543" s="36">
        <f>ROUND(SUM(I5540:I5542),2)</f>
        <v>24.00</v>
      </c>
      <c r="J5543" s="32">
        <v>17.05</v>
      </c>
      <c r="K5543" s="32">
        <f>ROUND(PRODUCT(I5543:J5543),2)</f>
        <v>409.20</v>
      </c>
      <c r="L5543" s="32" t="s">
        <v/>
      </c>
      <c r="M5543" s="32" t="s">
        <v/>
      </c>
      <c r="N5543" s="32" t="s">
        <v/>
      </c>
      <!--$VAR_NUOVA_CELLA_PREZZI$-->
    </row>
    <row r="5544" spans="1:16" ht="10.5" customHeight="1" thickTop="1" thickBot="1">
      <c r="B5544" s="32" t="s">
        <v/>
      </c>
      <c r="C5544" s="23" t="s">
        <v/>
      </c>
      <c r="D5544" s="32" t="s">
        <v>29341</v>
      </c>
      <c r="E5544" s="32">
        <v/>
      </c>
      <c r="F5544" s="33">
        <v/>
      </c>
      <c r="G5544" s="34">
        <v/>
      </c>
      <c r="H5544" s="35">
        <v/>
      </c>
      <c r="I5544" s="36">
        <f/>
        <v/>
      </c>
      <c r="J5544" s="32">
        <v/>
      </c>
      <c r="K5544" s="32">
        <f/>
        <v/>
      </c>
      <c r="L5544" s="32" t="s">
        <v/>
      </c>
      <c r="M5544" s="32" t="s">
        <v/>
      </c>
      <c r="N5544" s="32" t="s">
        <v/>
      </c>
      <!--$VAR_NUOVA_CELLA_PREZZI$-->
    </row>
    <row r="5545" spans="1:16" ht="38.6666666666667" customHeight="1" thickTop="1" thickBot="1">
      <c r="B5545" s="32" t="s">
        <v>29342</v>
      </c>
      <c r="C5545" s="23" t="s">
        <v>29343</v>
      </c>
      <c r="D5545" s="62" t="s">
        <v>29344</v>
      </c>
      <c r="E5545" s="32">
        <v/>
      </c>
      <c r="F5545" s="33">
        <v/>
      </c>
      <c r="G5545" s="34">
        <v/>
      </c>
      <c r="H5545" s="35">
        <v/>
      </c>
      <c r="I5545" s="36">
        <f/>
        <v/>
      </c>
      <c r="J5545" s="32">
        <v/>
      </c>
      <c r="K5545" s="32">
        <f/>
        <v/>
      </c>
      <c r="L5545" s="32" t="s">
        <v/>
      </c>
      <c r="M5545" s="32" t="s">
        <v/>
      </c>
      <c r="N5545" s="32" t="s">
        <v/>
      </c>
      <!--$VAR_NUOVA_CELLA_PREZZI$-->
    </row>
    <row r="5546" spans="1:16" ht="10.5" customHeight="1" thickTop="1" thickBot="1">
      <c r="B5546" s="32" t="s">
        <v/>
      </c>
      <c r="C5546" s="23" t="s">
        <v/>
      </c>
      <c r="D5546" s="23" t="s">
        <v>29345</v>
      </c>
      <c r="E5546" s="32">
        <v/>
      </c>
      <c r="F5546" s="33">
        <v/>
      </c>
      <c r="G5546" s="34">
        <v/>
      </c>
      <c r="H5546" s="35">
        <v/>
      </c>
      <c r="I5546" s="36">
        <f/>
        <v/>
      </c>
      <c r="J5546" s="32">
        <v/>
      </c>
      <c r="K5546" s="32">
        <f/>
        <v/>
      </c>
      <c r="L5546" s="32" t="s">
        <v/>
      </c>
      <c r="M5546" s="32" t="s">
        <v/>
      </c>
      <c r="N5546" s="32" t="s">
        <v/>
      </c>
      <!--$VAR_NUOVA_CELLA_PREZZI$-->
    </row>
    <row r="5547" spans="1:16" ht="10.5" customHeight="1" thickTop="1" thickBot="1">
      <c r="B5547" s="32" t="s">
        <v/>
      </c>
      <c r="C5547" s="23" t="s">
        <v/>
      </c>
      <c r="D5547" s="23" t="s">
        <v>29346</v>
      </c>
      <c r="E5547" s="32">
        <v/>
      </c>
      <c r="F5547" s="33">
        <v/>
      </c>
      <c r="G5547" s="34">
        <v/>
      </c>
      <c r="H5547" s="35">
        <v/>
      </c>
      <c r="I5547" s="36">
        <f>ROUND(PRODUCT(E5547:H5547,128.00),2)</f>
        <v>128.00</v>
      </c>
      <c r="J5547" s="32">
        <v/>
      </c>
      <c r="K5547" s="32">
        <f/>
        <v/>
      </c>
      <c r="L5547" s="32" t="s">
        <v/>
      </c>
      <c r="M5547" s="32" t="s">
        <v/>
      </c>
      <c r="N5547" s="32" t="s">
        <v/>
      </c>
      <!--$VAR_NUOVA_CELLA_PREZZI$-->
    </row>
    <row r="5548" spans="1:16" ht="10.5" customHeight="1" thickTop="1" thickBot="1">
      <c r="B5548" s="32" t="s">
        <v/>
      </c>
      <c r="C5548" s="23" t="s">
        <v/>
      </c>
      <c r="D5548" s="32" t="s">
        <v/>
      </c>
      <c r="E5548" s="32">
        <v/>
      </c>
      <c r="F5548" s="33">
        <v/>
      </c>
      <c r="G5548" s="34">
        <v/>
      </c>
      <c r="H5548" s="35">
        <v/>
      </c>
      <c r="I5548" s="36">
        <f/>
        <v/>
      </c>
      <c r="J5548" s="32">
        <v/>
      </c>
      <c r="K5548" s="32">
        <f/>
        <v/>
      </c>
      <c r="L5548" s="32" t="s">
        <v/>
      </c>
      <c r="M5548" s="32" t="s">
        <v/>
      </c>
      <c r="N5548" s="32" t="s">
        <v>29353</v>
      </c>
      <!--$VAR_NUOVA_CELLA_PREZZI$-->
    </row>
    <row r="5549" spans="1:16" ht="10.5" customHeight="1" thickTop="1" thickBot="1">
      <c r="B5549" s="32" t="s">
        <v/>
      </c>
      <c r="C5549" s="23" t="s">
        <v/>
      </c>
      <c r="D5549" s="32" t="s">
        <v>29354</v>
      </c>
      <c r="E5549" s="32">
        <v/>
      </c>
      <c r="F5549" s="33">
        <v/>
      </c>
      <c r="G5549" s="34">
        <v/>
      </c>
      <c r="H5549" s="35">
        <v/>
      </c>
      <c r="I5549" s="36">
        <f>ROUND(SUM(I5546:I5548),2)</f>
        <v>128.00</v>
      </c>
      <c r="J5549" s="32">
        <v>27.71</v>
      </c>
      <c r="K5549" s="32">
        <f>ROUND(PRODUCT(I5549:J5549),2)</f>
        <v>3546.88</v>
      </c>
      <c r="L5549" s="32" t="s">
        <v/>
      </c>
      <c r="M5549" s="32" t="s">
        <v/>
      </c>
      <c r="N5549" s="32" t="s">
        <v/>
      </c>
      <!--$VAR_NUOVA_CELLA_PREZZI$-->
    </row>
    <row r="5550" spans="1:16" ht="10.5" customHeight="1" thickTop="1" thickBot="1">
      <c r="B5550" s="32" t="s">
        <v/>
      </c>
      <c r="C5550" s="23" t="s">
        <v/>
      </c>
      <c r="D5550" s="32" t="s">
        <v>29360</v>
      </c>
      <c r="E5550" s="32">
        <v/>
      </c>
      <c r="F5550" s="33">
        <v/>
      </c>
      <c r="G5550" s="34">
        <v/>
      </c>
      <c r="H5550" s="35">
        <v/>
      </c>
      <c r="I5550" s="36">
        <f/>
        <v/>
      </c>
      <c r="J5550" s="32">
        <v/>
      </c>
      <c r="K5550" s="32">
        <f/>
        <v/>
      </c>
      <c r="L5550" s="32" t="s">
        <v/>
      </c>
      <c r="M5550" s="32" t="s">
        <v/>
      </c>
      <c r="N5550" s="32" t="s">
        <v/>
      </c>
      <!--$VAR_NUOVA_CELLA_PREZZI$-->
    </row>
    <row r="5551" spans="1:16" ht="215.5" customHeight="1" thickTop="1" thickBot="1">
      <c r="B5551" s="32" t="s">
        <v>29361</v>
      </c>
      <c r="C5551" s="23" t="s">
        <v>29362</v>
      </c>
      <c r="D5551" s="62" t="s">
        <v>29363</v>
      </c>
      <c r="E5551" s="32">
        <v/>
      </c>
      <c r="F5551" s="33">
        <v/>
      </c>
      <c r="G5551" s="34">
        <v/>
      </c>
      <c r="H5551" s="35">
        <v/>
      </c>
      <c r="I5551" s="36">
        <f/>
        <v/>
      </c>
      <c r="J5551" s="32">
        <v/>
      </c>
      <c r="K5551" s="32">
        <f/>
        <v/>
      </c>
      <c r="L5551" s="32" t="s">
        <v/>
      </c>
      <c r="M5551" s="32" t="s">
        <v/>
      </c>
      <c r="N5551" s="32" t="s">
        <v/>
      </c>
      <!--$VAR_NUOVA_CELLA_PREZZI$-->
    </row>
    <row r="5552" spans="1:16" ht="10.5" customHeight="1" thickTop="1" thickBot="1">
      <c r="B5552" s="32" t="s">
        <v/>
      </c>
      <c r="C5552" s="23" t="s">
        <v/>
      </c>
      <c r="D5552" s="23" t="s">
        <v>29364</v>
      </c>
      <c r="E5552" s="32">
        <v/>
      </c>
      <c r="F5552" s="33">
        <v/>
      </c>
      <c r="G5552" s="34">
        <v/>
      </c>
      <c r="H5552" s="35">
        <v/>
      </c>
      <c r="I5552" s="36">
        <f/>
        <v/>
      </c>
      <c r="J5552" s="32">
        <v/>
      </c>
      <c r="K5552" s="32">
        <f/>
        <v/>
      </c>
      <c r="L5552" s="32" t="s">
        <v/>
      </c>
      <c r="M5552" s="32" t="s">
        <v/>
      </c>
      <c r="N5552" s="32" t="s">
        <v/>
      </c>
      <!--$VAR_NUOVA_CELLA_PREZZI$-->
    </row>
    <row r="5553" spans="1:16" ht="10.5" customHeight="1" thickTop="1" thickBot="1">
      <c r="B5553" s="32" t="s">
        <v/>
      </c>
      <c r="C5553" s="23" t="s">
        <v/>
      </c>
      <c r="D5553" s="23" t="s">
        <v>29365</v>
      </c>
      <c r="E5553" s="32">
        <v>1.00</v>
      </c>
      <c r="F5553" s="33">
        <v/>
      </c>
      <c r="G5553" s="34">
        <v/>
      </c>
      <c r="H5553" s="35">
        <v/>
      </c>
      <c r="I5553" s="36">
        <f>ROUND(PRODUCT(E5553:H5553),2)</f>
        <v>1.00</v>
      </c>
      <c r="J5553" s="32">
        <v/>
      </c>
      <c r="K5553" s="32">
        <f/>
        <v/>
      </c>
      <c r="L5553" s="32" t="s">
        <v/>
      </c>
      <c r="M5553" s="32" t="s">
        <v/>
      </c>
      <c r="N5553" s="32" t="s">
        <v/>
      </c>
      <!--$VAR_NUOVA_CELLA_PREZZI$-->
    </row>
    <row r="5554" spans="1:16" ht="10.5" customHeight="1" thickTop="1" thickBot="1">
      <c r="B5554" s="32" t="s">
        <v/>
      </c>
      <c r="C5554" s="23" t="s">
        <v/>
      </c>
      <c r="D5554" s="32" t="s">
        <v/>
      </c>
      <c r="E5554" s="32">
        <v/>
      </c>
      <c r="F5554" s="33">
        <v/>
      </c>
      <c r="G5554" s="34">
        <v/>
      </c>
      <c r="H5554" s="35">
        <v/>
      </c>
      <c r="I5554" s="36">
        <f/>
        <v/>
      </c>
      <c r="J5554" s="32">
        <v/>
      </c>
      <c r="K5554" s="32">
        <f/>
        <v/>
      </c>
      <c r="L5554" s="32" t="s">
        <v/>
      </c>
      <c r="M5554" s="32" t="s">
        <v/>
      </c>
      <c r="N5554" s="32" t="s">
        <v>29372</v>
      </c>
      <!--$VAR_NUOVA_CELLA_PREZZI$-->
    </row>
    <row r="5555" spans="1:16" ht="10.5" customHeight="1" thickTop="1" thickBot="1">
      <c r="B5555" s="32" t="s">
        <v/>
      </c>
      <c r="C5555" s="23" t="s">
        <v/>
      </c>
      <c r="D5555" s="32" t="s">
        <v>29373</v>
      </c>
      <c r="E5555" s="32">
        <v/>
      </c>
      <c r="F5555" s="33">
        <v/>
      </c>
      <c r="G5555" s="34">
        <v/>
      </c>
      <c r="H5555" s="35">
        <v/>
      </c>
      <c r="I5555" s="36">
        <f>ROUND(SUM(I5552:I5554),2)</f>
        <v>1.00</v>
      </c>
      <c r="J5555" s="32">
        <v>3006.39</v>
      </c>
      <c r="K5555" s="32">
        <f>ROUND(PRODUCT(I5555:J5555),2)</f>
        <v>3006.39</v>
      </c>
      <c r="L5555" s="32" t="s">
        <v/>
      </c>
      <c r="M5555" s="32" t="s">
        <v/>
      </c>
      <c r="N5555" s="32" t="s">
        <v/>
      </c>
      <!--$VAR_NUOVA_CELLA_PREZZI$-->
    </row>
    <row r="5556" spans="1:16" ht="10.5" customHeight="1" thickTop="1" thickBot="1">
      <c r="B5556" s="32" t="s">
        <v/>
      </c>
      <c r="C5556" s="23" t="s">
        <v/>
      </c>
      <c r="D5556" s="32" t="s">
        <v>29379</v>
      </c>
      <c r="E5556" s="32">
        <v/>
      </c>
      <c r="F5556" s="33">
        <v/>
      </c>
      <c r="G5556" s="34">
        <v/>
      </c>
      <c r="H5556" s="35">
        <v/>
      </c>
      <c r="I5556" s="36">
        <f/>
        <v/>
      </c>
      <c r="J5556" s="32">
        <v/>
      </c>
      <c r="K5556" s="32">
        <f/>
        <v/>
      </c>
      <c r="L5556" s="32" t="s">
        <v/>
      </c>
      <c r="M5556" s="32" t="s">
        <v/>
      </c>
      <c r="N5556" s="32" t="s">
        <v/>
      </c>
      <!--$VAR_NUOVA_CELLA_PREZZI$-->
    </row>
    <row r="5557" spans="1:16" ht="28.1666666666667" customHeight="1" thickTop="1" thickBot="1">
      <c r="B5557" s="32" t="s">
        <v>29380</v>
      </c>
      <c r="C5557" s="23" t="s">
        <v>29381</v>
      </c>
      <c r="D5557" s="62" t="s">
        <v>29382</v>
      </c>
      <c r="E5557" s="32">
        <v/>
      </c>
      <c r="F5557" s="33">
        <v/>
      </c>
      <c r="G5557" s="34">
        <v/>
      </c>
      <c r="H5557" s="35">
        <v/>
      </c>
      <c r="I5557" s="36">
        <f/>
        <v/>
      </c>
      <c r="J5557" s="32">
        <v/>
      </c>
      <c r="K5557" s="32">
        <f/>
        <v/>
      </c>
      <c r="L5557" s="32" t="s">
        <v/>
      </c>
      <c r="M5557" s="32" t="s">
        <v/>
      </c>
      <c r="N5557" s="32" t="s">
        <v/>
      </c>
      <!--$VAR_NUOVA_CELLA_PREZZI$-->
    </row>
    <row r="5558" spans="1:16" ht="10.5" customHeight="1" thickTop="1" thickBot="1">
      <c r="B5558" s="32" t="s">
        <v/>
      </c>
      <c r="C5558" s="23" t="s">
        <v/>
      </c>
      <c r="D5558" s="23" t="s">
        <v>29383</v>
      </c>
      <c r="E5558" s="32">
        <v/>
      </c>
      <c r="F5558" s="33">
        <v/>
      </c>
      <c r="G5558" s="34">
        <v/>
      </c>
      <c r="H5558" s="35">
        <v/>
      </c>
      <c r="I5558" s="36">
        <f/>
        <v/>
      </c>
      <c r="J5558" s="32">
        <v/>
      </c>
      <c r="K5558" s="32">
        <f/>
        <v/>
      </c>
      <c r="L5558" s="32" t="s">
        <v/>
      </c>
      <c r="M5558" s="32" t="s">
        <v/>
      </c>
      <c r="N5558" s="32" t="s">
        <v/>
      </c>
      <!--$VAR_NUOVA_CELLA_PREZZI$-->
    </row>
    <row r="5559" spans="1:16" ht="10.5" customHeight="1" thickTop="1" thickBot="1">
      <c r="B5559" s="32" t="s">
        <v/>
      </c>
      <c r="C5559" s="23" t="s">
        <v/>
      </c>
      <c r="D5559" s="23" t="s">
        <v>29384</v>
      </c>
      <c r="E5559" s="32">
        <v>490.00</v>
      </c>
      <c r="F5559" s="33">
        <v/>
      </c>
      <c r="G5559" s="34">
        <v/>
      </c>
      <c r="H5559" s="35">
        <v/>
      </c>
      <c r="I5559" s="36">
        <f>ROUND(PRODUCT(E5559:H5559),2)</f>
        <v>490.00</v>
      </c>
      <c r="J5559" s="32">
        <v/>
      </c>
      <c r="K5559" s="32">
        <f/>
        <v/>
      </c>
      <c r="L5559" s="32" t="s">
        <v/>
      </c>
      <c r="M5559" s="32" t="s">
        <v/>
      </c>
      <c r="N5559" s="32" t="s">
        <v/>
      </c>
      <!--$VAR_NUOVA_CELLA_PREZZI$-->
    </row>
    <row r="5560" spans="1:16" ht="10.5" customHeight="1" thickTop="1" thickBot="1">
      <c r="B5560" s="32" t="s">
        <v/>
      </c>
      <c r="C5560" s="23" t="s">
        <v/>
      </c>
      <c r="D5560" s="32" t="s">
        <v/>
      </c>
      <c r="E5560" s="32">
        <v/>
      </c>
      <c r="F5560" s="33">
        <v/>
      </c>
      <c r="G5560" s="34">
        <v/>
      </c>
      <c r="H5560" s="35">
        <v/>
      </c>
      <c r="I5560" s="36">
        <f/>
        <v/>
      </c>
      <c r="J5560" s="32">
        <v/>
      </c>
      <c r="K5560" s="32">
        <f/>
        <v/>
      </c>
      <c r="L5560" s="32" t="s">
        <v/>
      </c>
      <c r="M5560" s="32" t="s">
        <v/>
      </c>
      <c r="N5560" s="32" t="s">
        <v>29391</v>
      </c>
      <!--$VAR_NUOVA_CELLA_PREZZI$-->
    </row>
    <row r="5561" spans="1:16" ht="10.5" customHeight="1" thickTop="1" thickBot="1">
      <c r="B5561" s="32" t="s">
        <v/>
      </c>
      <c r="C5561" s="23" t="s">
        <v/>
      </c>
      <c r="D5561" s="32" t="s">
        <v>29392</v>
      </c>
      <c r="E5561" s="32">
        <v/>
      </c>
      <c r="F5561" s="33">
        <v/>
      </c>
      <c r="G5561" s="34">
        <v/>
      </c>
      <c r="H5561" s="35">
        <v/>
      </c>
      <c r="I5561" s="36">
        <f>ROUND(SUM(I5558:I5560),2)</f>
        <v>490.00</v>
      </c>
      <c r="J5561" s="32">
        <v>2.80</v>
      </c>
      <c r="K5561" s="32">
        <f>ROUND(PRODUCT(I5561:J5561),2)</f>
        <v>1372.00</v>
      </c>
      <c r="L5561" s="32" t="s">
        <v/>
      </c>
      <c r="M5561" s="32" t="s">
        <v/>
      </c>
      <c r="N5561" s="32" t="s">
        <v/>
      </c>
      <!--$VAR_NUOVA_CELLA_PREZZI$-->
    </row>
    <row r="5562" spans="1:16" ht="10.5" customHeight="1" thickTop="1" thickBot="1">
      <c r="B5562" s="32" t="s">
        <v/>
      </c>
      <c r="C5562" s="23" t="s">
        <v/>
      </c>
      <c r="D5562" s="32" t="s">
        <v>29398</v>
      </c>
      <c r="E5562" s="32">
        <v/>
      </c>
      <c r="F5562" s="33">
        <v/>
      </c>
      <c r="G5562" s="34">
        <v/>
      </c>
      <c r="H5562" s="35">
        <v/>
      </c>
      <c r="I5562" s="36">
        <f/>
        <v/>
      </c>
      <c r="J5562" s="32">
        <v/>
      </c>
      <c r="K5562" s="32">
        <f/>
        <v/>
      </c>
      <c r="L5562" s="32" t="s">
        <v/>
      </c>
      <c r="M5562" s="32" t="s">
        <v/>
      </c>
      <c r="N5562" s="32" t="s">
        <v/>
      </c>
      <!--$VAR_NUOVA_CELLA_PREZZI$-->
    </row>
    <row r="5563" spans="1:16" ht="208" customHeight="1" thickTop="1" thickBot="1">
      <c r="B5563" s="32" t="s">
        <v>29399</v>
      </c>
      <c r="C5563" s="23" t="s">
        <v>29400</v>
      </c>
      <c r="D5563" s="62" t="s">
        <v>29401</v>
      </c>
      <c r="E5563" s="32">
        <v/>
      </c>
      <c r="F5563" s="33">
        <v/>
      </c>
      <c r="G5563" s="34">
        <v/>
      </c>
      <c r="H5563" s="35">
        <v/>
      </c>
      <c r="I5563" s="36">
        <f/>
        <v/>
      </c>
      <c r="J5563" s="32">
        <v/>
      </c>
      <c r="K5563" s="32">
        <f/>
        <v/>
      </c>
      <c r="L5563" s="32" t="s">
        <v/>
      </c>
      <c r="M5563" s="32" t="s">
        <v/>
      </c>
      <c r="N5563" s="32" t="s">
        <v/>
      </c>
      <!--$VAR_NUOVA_CELLA_PREZZI$-->
    </row>
    <row r="5564" spans="1:16" ht="10.5" customHeight="1" thickTop="1" thickBot="1">
      <c r="B5564" s="32" t="s">
        <v/>
      </c>
      <c r="C5564" s="23" t="s">
        <v/>
      </c>
      <c r="D5564" s="23" t="s">
        <v>29402</v>
      </c>
      <c r="E5564" s="32">
        <v/>
      </c>
      <c r="F5564" s="33">
        <v/>
      </c>
      <c r="G5564" s="34">
        <v/>
      </c>
      <c r="H5564" s="35">
        <v/>
      </c>
      <c r="I5564" s="36">
        <f/>
        <v/>
      </c>
      <c r="J5564" s="32">
        <v/>
      </c>
      <c r="K5564" s="32">
        <f/>
        <v/>
      </c>
      <c r="L5564" s="32" t="s">
        <v/>
      </c>
      <c r="M5564" s="32" t="s">
        <v/>
      </c>
      <c r="N5564" s="32" t="s">
        <v/>
      </c>
      <!--$VAR_NUOVA_CELLA_PREZZI$-->
    </row>
    <row r="5565" spans="1:16" ht="10.5" customHeight="1" thickTop="1" thickBot="1">
      <c r="B5565" s="32" t="s">
        <v/>
      </c>
      <c r="C5565" s="23" t="s">
        <v/>
      </c>
      <c r="D5565" s="23" t="s">
        <v>29403</v>
      </c>
      <c r="E5565" s="32">
        <v>1.00</v>
      </c>
      <c r="F5565" s="33">
        <v/>
      </c>
      <c r="G5565" s="34">
        <v/>
      </c>
      <c r="H5565" s="35">
        <v/>
      </c>
      <c r="I5565" s="36">
        <f>ROUND(PRODUCT(E5565:H5565),2)</f>
        <v>1.00</v>
      </c>
      <c r="J5565" s="32">
        <v/>
      </c>
      <c r="K5565" s="32">
        <f/>
        <v/>
      </c>
      <c r="L5565" s="32" t="s">
        <v/>
      </c>
      <c r="M5565" s="32" t="s">
        <v/>
      </c>
      <c r="N5565" s="32" t="s">
        <v/>
      </c>
      <!--$VAR_NUOVA_CELLA_PREZZI$-->
    </row>
    <row r="5566" spans="1:16" ht="10.5" customHeight="1" thickTop="1" thickBot="1">
      <c r="B5566" s="32" t="s">
        <v/>
      </c>
      <c r="C5566" s="23" t="s">
        <v/>
      </c>
      <c r="D5566" s="32" t="s">
        <v/>
      </c>
      <c r="E5566" s="32">
        <v/>
      </c>
      <c r="F5566" s="33">
        <v/>
      </c>
      <c r="G5566" s="34">
        <v/>
      </c>
      <c r="H5566" s="35">
        <v/>
      </c>
      <c r="I5566" s="36">
        <f/>
        <v/>
      </c>
      <c r="J5566" s="32">
        <v/>
      </c>
      <c r="K5566" s="32">
        <f/>
        <v/>
      </c>
      <c r="L5566" s="32" t="s">
        <v/>
      </c>
      <c r="M5566" s="32" t="s">
        <v/>
      </c>
      <c r="N5566" s="32" t="s">
        <v>29410</v>
      </c>
      <!--$VAR_NUOVA_CELLA_PREZZI$-->
    </row>
    <row r="5567" spans="1:16" ht="10.5" customHeight="1" thickTop="1" thickBot="1">
      <c r="B5567" s="32" t="s">
        <v/>
      </c>
      <c r="C5567" s="23" t="s">
        <v/>
      </c>
      <c r="D5567" s="32" t="s">
        <v>29411</v>
      </c>
      <c r="E5567" s="32">
        <v/>
      </c>
      <c r="F5567" s="33">
        <v/>
      </c>
      <c r="G5567" s="34">
        <v/>
      </c>
      <c r="H5567" s="35">
        <v/>
      </c>
      <c r="I5567" s="36">
        <f>ROUND(SUM(I5564:I5566),2)</f>
        <v>1.00</v>
      </c>
      <c r="J5567" s="32">
        <v>461.36</v>
      </c>
      <c r="K5567" s="32">
        <f>ROUND(PRODUCT(I5567:J5567),2)</f>
        <v>461.36</v>
      </c>
      <c r="L5567" s="32" t="s">
        <v/>
      </c>
      <c r="M5567" s="32" t="s">
        <v/>
      </c>
      <c r="N5567" s="32" t="s">
        <v/>
      </c>
      <!--$VAR_NUOVA_CELLA_PREZZI$-->
    </row>
    <row r="5568" spans="1:16" ht="10.5" customHeight="1" thickTop="1" thickBot="1">
      <c r="B5568" s="32" t="s">
        <v/>
      </c>
      <c r="C5568" s="23" t="s">
        <v/>
      </c>
      <c r="D5568" s="32" t="s">
        <v>29417</v>
      </c>
      <c r="E5568" s="32">
        <v/>
      </c>
      <c r="F5568" s="33">
        <v/>
      </c>
      <c r="G5568" s="34">
        <v/>
      </c>
      <c r="H5568" s="35">
        <v/>
      </c>
      <c r="I5568" s="36">
        <f/>
        <v/>
      </c>
      <c r="J5568" s="32">
        <v/>
      </c>
      <c r="K5568" s="32">
        <f/>
        <v/>
      </c>
      <c r="L5568" s="32" t="s">
        <v/>
      </c>
      <c r="M5568" s="32" t="s">
        <v/>
      </c>
      <c r="N5568" s="32" t="s">
        <v/>
      </c>
      <!--$VAR_NUOVA_CELLA_PREZZI$-->
    </row>
    <row r="5569" spans="1:16" ht="138.166666666667" customHeight="1" thickTop="1" thickBot="1">
      <c r="B5569" s="32" t="s">
        <v>29418</v>
      </c>
      <c r="C5569" s="23" t="s">
        <v>29419</v>
      </c>
      <c r="D5569" s="62" t="s">
        <v>29420</v>
      </c>
      <c r="E5569" s="32">
        <v/>
      </c>
      <c r="F5569" s="33">
        <v/>
      </c>
      <c r="G5569" s="34">
        <v/>
      </c>
      <c r="H5569" s="35">
        <v/>
      </c>
      <c r="I5569" s="36">
        <f/>
        <v/>
      </c>
      <c r="J5569" s="32">
        <v/>
      </c>
      <c r="K5569" s="32">
        <f/>
        <v/>
      </c>
      <c r="L5569" s="32" t="s">
        <v/>
      </c>
      <c r="M5569" s="32" t="s">
        <v/>
      </c>
      <c r="N5569" s="32" t="s">
        <v/>
      </c>
      <!--$VAR_NUOVA_CELLA_PREZZI$-->
    </row>
    <row r="5570" spans="1:16" ht="10.5" customHeight="1" thickTop="1" thickBot="1">
      <c r="B5570" s="32" t="s">
        <v/>
      </c>
      <c r="C5570" s="23" t="s">
        <v/>
      </c>
      <c r="D5570" s="23" t="s">
        <v>29421</v>
      </c>
      <c r="E5570" s="32">
        <v/>
      </c>
      <c r="F5570" s="33">
        <v/>
      </c>
      <c r="G5570" s="34">
        <v/>
      </c>
      <c r="H5570" s="35">
        <v/>
      </c>
      <c r="I5570" s="36">
        <f/>
        <v/>
      </c>
      <c r="J5570" s="32">
        <v/>
      </c>
      <c r="K5570" s="32">
        <f/>
        <v/>
      </c>
      <c r="L5570" s="32" t="s">
        <v/>
      </c>
      <c r="M5570" s="32" t="s">
        <v/>
      </c>
      <c r="N5570" s="32" t="s">
        <v/>
      </c>
      <!--$VAR_NUOVA_CELLA_PREZZI$-->
    </row>
    <row r="5571" spans="1:16" ht="10.5" customHeight="1" thickTop="1" thickBot="1">
      <c r="B5571" s="32" t="s">
        <v/>
      </c>
      <c r="C5571" s="23" t="s">
        <v/>
      </c>
      <c r="D5571" s="23" t="s">
        <v>29422</v>
      </c>
      <c r="E5571" s="32">
        <v>1.00</v>
      </c>
      <c r="F5571" s="33">
        <v/>
      </c>
      <c r="G5571" s="34">
        <v/>
      </c>
      <c r="H5571" s="35">
        <v/>
      </c>
      <c r="I5571" s="36">
        <f>ROUND(PRODUCT(E5571:H5571),2)</f>
        <v>1.00</v>
      </c>
      <c r="J5571" s="32">
        <v/>
      </c>
      <c r="K5571" s="32">
        <f/>
        <v/>
      </c>
      <c r="L5571" s="32" t="s">
        <v/>
      </c>
      <c r="M5571" s="32" t="s">
        <v/>
      </c>
      <c r="N5571" s="32" t="s">
        <v/>
      </c>
      <!--$VAR_NUOVA_CELLA_PREZZI$-->
    </row>
    <row r="5572" spans="1:16" ht="10.5" customHeight="1" thickTop="1" thickBot="1">
      <c r="B5572" s="32" t="s">
        <v/>
      </c>
      <c r="C5572" s="23" t="s">
        <v/>
      </c>
      <c r="D5572" s="32" t="s">
        <v/>
      </c>
      <c r="E5572" s="32">
        <v/>
      </c>
      <c r="F5572" s="33">
        <v/>
      </c>
      <c r="G5572" s="34">
        <v/>
      </c>
      <c r="H5572" s="35">
        <v/>
      </c>
      <c r="I5572" s="36">
        <f/>
        <v/>
      </c>
      <c r="J5572" s="32">
        <v/>
      </c>
      <c r="K5572" s="32">
        <f/>
        <v/>
      </c>
      <c r="L5572" s="32" t="s">
        <v/>
      </c>
      <c r="M5572" s="32" t="s">
        <v/>
      </c>
      <c r="N5572" s="32" t="s">
        <v>29429</v>
      </c>
      <!--$VAR_NUOVA_CELLA_PREZZI$-->
    </row>
    <row r="5573" spans="1:16" ht="10.5" customHeight="1" thickTop="1" thickBot="1">
      <c r="B5573" s="32" t="s">
        <v/>
      </c>
      <c r="C5573" s="23" t="s">
        <v/>
      </c>
      <c r="D5573" s="32" t="s">
        <v>29430</v>
      </c>
      <c r="E5573" s="32">
        <v/>
      </c>
      <c r="F5573" s="33">
        <v/>
      </c>
      <c r="G5573" s="34">
        <v/>
      </c>
      <c r="H5573" s="35">
        <v/>
      </c>
      <c r="I5573" s="36">
        <f>ROUND(SUM(I5570:I5572),2)</f>
        <v>1.00</v>
      </c>
      <c r="J5573" s="32">
        <v>461.36</v>
      </c>
      <c r="K5573" s="32">
        <f>ROUND(PRODUCT(I5573:J5573),2)</f>
        <v>461.36</v>
      </c>
      <c r="L5573" s="32" t="s">
        <v/>
      </c>
      <c r="M5573" s="32" t="s">
        <v/>
      </c>
      <c r="N5573" s="32" t="s">
        <v/>
      </c>
      <!--$VAR_NUOVA_CELLA_PREZZI$-->
    </row>
    <row r="5574" spans="1:16" ht="10.5" customHeight="1" thickTop="1" thickBot="1">
      <c r="B5574" s="32" t="s">
        <v/>
      </c>
      <c r="C5574" s="23" t="s">
        <v/>
      </c>
      <c r="D5574" s="32" t="s">
        <v>29436</v>
      </c>
      <c r="E5574" s="32">
        <v/>
      </c>
      <c r="F5574" s="33">
        <v/>
      </c>
      <c r="G5574" s="34">
        <v/>
      </c>
      <c r="H5574" s="35">
        <v/>
      </c>
      <c r="I5574" s="36">
        <f/>
        <v/>
      </c>
      <c r="J5574" s="32">
        <v/>
      </c>
      <c r="K5574" s="32">
        <f/>
        <v/>
      </c>
      <c r="L5574" s="32" t="s">
        <v/>
      </c>
      <c r="M5574" s="32" t="s">
        <v/>
      </c>
      <c r="N5574" s="32" t="s">
        <v/>
      </c>
      <!--$VAR_NUOVA_CELLA_PREZZI$-->
    </row>
    <row r="5575" spans="1:16" ht="185.666666666667" customHeight="1" thickTop="1" thickBot="1">
      <c r="B5575" s="32" t="s">
        <v>29437</v>
      </c>
      <c r="C5575" s="23" t="s">
        <v>29438</v>
      </c>
      <c r="D5575" s="62" t="s">
        <v>29439</v>
      </c>
      <c r="E5575" s="32">
        <v/>
      </c>
      <c r="F5575" s="33">
        <v/>
      </c>
      <c r="G5575" s="34">
        <v/>
      </c>
      <c r="H5575" s="35">
        <v/>
      </c>
      <c r="I5575" s="36">
        <f/>
        <v/>
      </c>
      <c r="J5575" s="32">
        <v/>
      </c>
      <c r="K5575" s="32">
        <f/>
        <v/>
      </c>
      <c r="L5575" s="32" t="s">
        <v/>
      </c>
      <c r="M5575" s="32" t="s">
        <v/>
      </c>
      <c r="N5575" s="32" t="s">
        <v/>
      </c>
      <!--$VAR_NUOVA_CELLA_PREZZI$-->
    </row>
    <row r="5576" spans="1:16" ht="10.5" customHeight="1" thickTop="1" thickBot="1">
      <c r="B5576" s="32" t="s">
        <v/>
      </c>
      <c r="C5576" s="23" t="s">
        <v/>
      </c>
      <c r="D5576" s="23" t="s">
        <v>29440</v>
      </c>
      <c r="E5576" s="32">
        <v/>
      </c>
      <c r="F5576" s="33">
        <v/>
      </c>
      <c r="G5576" s="34">
        <v/>
      </c>
      <c r="H5576" s="35">
        <v/>
      </c>
      <c r="I5576" s="36">
        <f/>
        <v/>
      </c>
      <c r="J5576" s="32">
        <v/>
      </c>
      <c r="K5576" s="32">
        <f/>
        <v/>
      </c>
      <c r="L5576" s="32" t="s">
        <v/>
      </c>
      <c r="M5576" s="32" t="s">
        <v/>
      </c>
      <c r="N5576" s="32" t="s">
        <v/>
      </c>
      <!--$VAR_NUOVA_CELLA_PREZZI$-->
    </row>
    <row r="5577" spans="1:16" ht="10.5" customHeight="1" thickTop="1" thickBot="1">
      <c r="B5577" s="32" t="s">
        <v/>
      </c>
      <c r="C5577" s="23" t="s">
        <v/>
      </c>
      <c r="D5577" s="23" t="s">
        <v>29441</v>
      </c>
      <c r="E5577" s="32">
        <v>1.00</v>
      </c>
      <c r="F5577" s="33">
        <v/>
      </c>
      <c r="G5577" s="34">
        <v/>
      </c>
      <c r="H5577" s="35">
        <v/>
      </c>
      <c r="I5577" s="36">
        <f>ROUND(PRODUCT(E5577:H5577),2)</f>
        <v>1.00</v>
      </c>
      <c r="J5577" s="32">
        <v/>
      </c>
      <c r="K5577" s="32">
        <f/>
        <v/>
      </c>
      <c r="L5577" s="32" t="s">
        <v/>
      </c>
      <c r="M5577" s="32" t="s">
        <v/>
      </c>
      <c r="N5577" s="32" t="s">
        <v/>
      </c>
      <!--$VAR_NUOVA_CELLA_PREZZI$-->
    </row>
    <row r="5578" spans="1:16" ht="10.5" customHeight="1" thickTop="1" thickBot="1">
      <c r="B5578" s="32" t="s">
        <v/>
      </c>
      <c r="C5578" s="23" t="s">
        <v/>
      </c>
      <c r="D5578" s="32" t="s">
        <v/>
      </c>
      <c r="E5578" s="32">
        <v/>
      </c>
      <c r="F5578" s="33">
        <v/>
      </c>
      <c r="G5578" s="34">
        <v/>
      </c>
      <c r="H5578" s="35">
        <v/>
      </c>
      <c r="I5578" s="36">
        <f/>
        <v/>
      </c>
      <c r="J5578" s="32">
        <v/>
      </c>
      <c r="K5578" s="32">
        <f/>
        <v/>
      </c>
      <c r="L5578" s="32" t="s">
        <v/>
      </c>
      <c r="M5578" s="32" t="s">
        <v/>
      </c>
      <c r="N5578" s="32" t="s">
        <v>29448</v>
      </c>
      <!--$VAR_NUOVA_CELLA_PREZZI$-->
    </row>
    <row r="5579" spans="1:16" ht="10.5" customHeight="1" thickTop="1" thickBot="1">
      <c r="B5579" s="32" t="s">
        <v/>
      </c>
      <c r="C5579" s="23" t="s">
        <v/>
      </c>
      <c r="D5579" s="32" t="s">
        <v>29449</v>
      </c>
      <c r="E5579" s="32">
        <v/>
      </c>
      <c r="F5579" s="33">
        <v/>
      </c>
      <c r="G5579" s="34">
        <v/>
      </c>
      <c r="H5579" s="35">
        <v/>
      </c>
      <c r="I5579" s="36">
        <f>ROUND(SUM(I5576:I5578),2)</f>
        <v>1.00</v>
      </c>
      <c r="J5579" s="32">
        <v>461.36</v>
      </c>
      <c r="K5579" s="32">
        <f>ROUND(PRODUCT(I5579:J5579),2)</f>
        <v>461.36</v>
      </c>
      <c r="L5579" s="32" t="s">
        <v/>
      </c>
      <c r="M5579" s="32" t="s">
        <v/>
      </c>
      <c r="N5579" s="32" t="s">
        <v/>
      </c>
      <!--$VAR_NUOVA_CELLA_PREZZI$-->
    </row>
    <row r="5580" spans="1:16" ht="10.5" customHeight="1" thickTop="1" thickBot="1">
      <c r="B5580" s="32" t="s">
        <v/>
      </c>
      <c r="C5580" s="23" t="s">
        <v/>
      </c>
      <c r="D5580" s="32" t="s">
        <v>29455</v>
      </c>
      <c r="E5580" s="32">
        <v/>
      </c>
      <c r="F5580" s="33">
        <v/>
      </c>
      <c r="G5580" s="34">
        <v/>
      </c>
      <c r="H5580" s="35">
        <v/>
      </c>
      <c r="I5580" s="36">
        <f/>
        <v/>
      </c>
      <c r="J5580" s="32">
        <v/>
      </c>
      <c r="K5580" s="32">
        <f/>
        <v/>
      </c>
      <c r="L5580" s="32" t="s">
        <v/>
      </c>
      <c r="M5580" s="32" t="s">
        <v/>
      </c>
      <c r="N5580" s="32" t="s">
        <v/>
      </c>
      <!--$VAR_NUOVA_CELLA_PREZZI$-->
    </row>
    <row r="5581" spans="1:16" ht="333.5" customHeight="1" thickTop="1" thickBot="1">
      <c r="B5581" s="32" t="s">
        <v>29456</v>
      </c>
      <c r="C5581" s="23" t="s">
        <v>29457</v>
      </c>
      <c r="D5581" s="62" t="s">
        <v>29458</v>
      </c>
      <c r="E5581" s="32">
        <v/>
      </c>
      <c r="F5581" s="33">
        <v/>
      </c>
      <c r="G5581" s="34">
        <v/>
      </c>
      <c r="H5581" s="35">
        <v/>
      </c>
      <c r="I5581" s="36">
        <f/>
        <v/>
      </c>
      <c r="J5581" s="32">
        <v/>
      </c>
      <c r="K5581" s="32">
        <f/>
        <v/>
      </c>
      <c r="L5581" s="32" t="s">
        <v/>
      </c>
      <c r="M5581" s="32" t="s">
        <v/>
      </c>
      <c r="N5581" s="32" t="s">
        <v/>
      </c>
      <!--$VAR_NUOVA_CELLA_PREZZI$-->
    </row>
    <row r="5582" spans="1:16" ht="10.5" customHeight="1" thickTop="1" thickBot="1">
      <c r="B5582" s="32" t="s">
        <v/>
      </c>
      <c r="C5582" s="23" t="s">
        <v/>
      </c>
      <c r="D5582" s="23" t="s">
        <v>29459</v>
      </c>
      <c r="E5582" s="32">
        <v/>
      </c>
      <c r="F5582" s="33">
        <v/>
      </c>
      <c r="G5582" s="34">
        <v/>
      </c>
      <c r="H5582" s="35">
        <v/>
      </c>
      <c r="I5582" s="36">
        <f/>
        <v/>
      </c>
      <c r="J5582" s="32">
        <v/>
      </c>
      <c r="K5582" s="32">
        <f/>
        <v/>
      </c>
      <c r="L5582" s="32" t="s">
        <v/>
      </c>
      <c r="M5582" s="32" t="s">
        <v/>
      </c>
      <c r="N5582" s="32" t="s">
        <v/>
      </c>
      <!--$VAR_NUOVA_CELLA_PREZZI$-->
    </row>
    <row r="5583" spans="1:16" ht="10.5" customHeight="1" thickTop="1" thickBot="1">
      <c r="B5583" s="32" t="s">
        <v/>
      </c>
      <c r="C5583" s="23" t="s">
        <v/>
      </c>
      <c r="D5583" s="23" t="s">
        <v>29460</v>
      </c>
      <c r="E5583" s="32">
        <v>1.00</v>
      </c>
      <c r="F5583" s="33">
        <v/>
      </c>
      <c r="G5583" s="34">
        <v/>
      </c>
      <c r="H5583" s="35">
        <v/>
      </c>
      <c r="I5583" s="36">
        <f>ROUND(PRODUCT(E5583:H5583),2)</f>
        <v>1.00</v>
      </c>
      <c r="J5583" s="32">
        <v/>
      </c>
      <c r="K5583" s="32">
        <f/>
        <v/>
      </c>
      <c r="L5583" s="32" t="s">
        <v/>
      </c>
      <c r="M5583" s="32" t="s">
        <v/>
      </c>
      <c r="N5583" s="32" t="s">
        <v/>
      </c>
      <!--$VAR_NUOVA_CELLA_PREZZI$-->
    </row>
    <row r="5584" spans="1:16" ht="10.5" customHeight="1" thickTop="1" thickBot="1">
      <c r="B5584" s="32" t="s">
        <v/>
      </c>
      <c r="C5584" s="23" t="s">
        <v/>
      </c>
      <c r="D5584" s="32" t="s">
        <v/>
      </c>
      <c r="E5584" s="32">
        <v/>
      </c>
      <c r="F5584" s="33">
        <v/>
      </c>
      <c r="G5584" s="34">
        <v/>
      </c>
      <c r="H5584" s="35">
        <v/>
      </c>
      <c r="I5584" s="36">
        <f/>
        <v/>
      </c>
      <c r="J5584" s="32">
        <v/>
      </c>
      <c r="K5584" s="32">
        <f/>
        <v/>
      </c>
      <c r="L5584" s="32" t="s">
        <v/>
      </c>
      <c r="M5584" s="32" t="s">
        <v/>
      </c>
      <c r="N5584" s="32" t="s">
        <v>29467</v>
      </c>
      <!--$VAR_NUOVA_CELLA_PREZZI$-->
    </row>
    <row r="5585" spans="1:16" ht="10.5" customHeight="1" thickTop="1" thickBot="1">
      <c r="B5585" s="32" t="s">
        <v/>
      </c>
      <c r="C5585" s="23" t="s">
        <v/>
      </c>
      <c r="D5585" s="32" t="s">
        <v>29468</v>
      </c>
      <c r="E5585" s="32">
        <v/>
      </c>
      <c r="F5585" s="33">
        <v/>
      </c>
      <c r="G5585" s="34">
        <v/>
      </c>
      <c r="H5585" s="35">
        <v/>
      </c>
      <c r="I5585" s="36">
        <f>ROUND(SUM(I5582:I5584),2)</f>
        <v>1.00</v>
      </c>
      <c r="J5585" s="32">
        <v>4775.01</v>
      </c>
      <c r="K5585" s="32">
        <f>ROUND(PRODUCT(I5585:J5585),2)</f>
        <v>4775.01</v>
      </c>
      <c r="L5585" s="32" t="s">
        <v/>
      </c>
      <c r="M5585" s="32" t="s">
        <v/>
      </c>
      <c r="N5585" s="32" t="s">
        <v/>
      </c>
      <!--$VAR_NUOVA_CELLA_PREZZI$-->
    </row>
    <row r="5586" spans="1:16" ht="10.5" customHeight="1" thickTop="1" thickBot="1">
      <c r="B5586" s="32" t="s">
        <v/>
      </c>
      <c r="C5586" s="23" t="s">
        <v/>
      </c>
      <c r="D5586" s="32" t="s">
        <v>29474</v>
      </c>
      <c r="E5586" s="32">
        <v/>
      </c>
      <c r="F5586" s="33">
        <v/>
      </c>
      <c r="G5586" s="34">
        <v/>
      </c>
      <c r="H5586" s="35">
        <v/>
      </c>
      <c r="I5586" s="36">
        <f/>
        <v/>
      </c>
      <c r="J5586" s="32">
        <v/>
      </c>
      <c r="K5586" s="32">
        <f/>
        <v/>
      </c>
      <c r="L5586" s="32" t="s">
        <v/>
      </c>
      <c r="M5586" s="32" t="s">
        <v/>
      </c>
      <c r="N5586" s="32" t="s">
        <v/>
      </c>
      <!--$VAR_NUOVA_CELLA_PREZZI$-->
    </row>
    <row r="5587" spans="1:16" ht="40.5" customHeight="1" thickTop="1" thickBot="1">
      <c r="B5587" s="32" t="s">
        <v>29475</v>
      </c>
      <c r="C5587" s="23" t="s">
        <v>29476</v>
      </c>
      <c r="D5587" s="62" t="s">
        <v>29477</v>
      </c>
      <c r="E5587" s="32">
        <v/>
      </c>
      <c r="F5587" s="33">
        <v/>
      </c>
      <c r="G5587" s="34">
        <v/>
      </c>
      <c r="H5587" s="35">
        <v/>
      </c>
      <c r="I5587" s="36">
        <f/>
        <v/>
      </c>
      <c r="J5587" s="32">
        <v/>
      </c>
      <c r="K5587" s="32">
        <f/>
        <v/>
      </c>
      <c r="L5587" s="32" t="s">
        <v/>
      </c>
      <c r="M5587" s="32" t="s">
        <v/>
      </c>
      <c r="N5587" s="32" t="s">
        <v/>
      </c>
      <!--$VAR_NUOVA_CELLA_PREZZI$-->
    </row>
    <row r="5588" spans="1:16" ht="10.5" customHeight="1" thickTop="1" thickBot="1">
      <c r="B5588" s="32" t="s">
        <v/>
      </c>
      <c r="C5588" s="23" t="s">
        <v/>
      </c>
      <c r="D5588" s="23" t="s">
        <v>29478</v>
      </c>
      <c r="E5588" s="32">
        <v/>
      </c>
      <c r="F5588" s="33">
        <v/>
      </c>
      <c r="G5588" s="34">
        <v/>
      </c>
      <c r="H5588" s="35">
        <v/>
      </c>
      <c r="I5588" s="36">
        <f/>
        <v/>
      </c>
      <c r="J5588" s="32">
        <v/>
      </c>
      <c r="K5588" s="32">
        <f/>
        <v/>
      </c>
      <c r="L5588" s="32" t="s">
        <v/>
      </c>
      <c r="M5588" s="32" t="s">
        <v/>
      </c>
      <c r="N5588" s="32" t="s">
        <v/>
      </c>
      <!--$VAR_NUOVA_CELLA_PREZZI$-->
    </row>
    <row r="5589" spans="1:16" ht="10.5" customHeight="1" thickTop="1" thickBot="1">
      <c r="B5589" s="32" t="s">
        <v/>
      </c>
      <c r="C5589" s="23" t="s">
        <v/>
      </c>
      <c r="D5589" s="23" t="s">
        <v>29479</v>
      </c>
      <c r="E5589" s="32">
        <v>24.00</v>
      </c>
      <c r="F5589" s="33">
        <v/>
      </c>
      <c r="G5589" s="34">
        <v/>
      </c>
      <c r="H5589" s="35">
        <v/>
      </c>
      <c r="I5589" s="36">
        <f>ROUND(PRODUCT(E5589:H5589),2)</f>
        <v>24.00</v>
      </c>
      <c r="J5589" s="32">
        <v/>
      </c>
      <c r="K5589" s="32">
        <f/>
        <v/>
      </c>
      <c r="L5589" s="32" t="s">
        <v/>
      </c>
      <c r="M5589" s="32" t="s">
        <v/>
      </c>
      <c r="N5589" s="32" t="s">
        <v/>
      </c>
      <!--$VAR_NUOVA_CELLA_PREZZI$-->
    </row>
    <row r="5590" spans="1:16" ht="10.5" customHeight="1" thickTop="1" thickBot="1">
      <c r="B5590" s="32" t="s">
        <v/>
      </c>
      <c r="C5590" s="23" t="s">
        <v/>
      </c>
      <c r="D5590" s="32" t="s">
        <v/>
      </c>
      <c r="E5590" s="32">
        <v/>
      </c>
      <c r="F5590" s="33">
        <v/>
      </c>
      <c r="G5590" s="34">
        <v/>
      </c>
      <c r="H5590" s="35">
        <v/>
      </c>
      <c r="I5590" s="36">
        <f/>
        <v/>
      </c>
      <c r="J5590" s="32">
        <v/>
      </c>
      <c r="K5590" s="32">
        <f/>
        <v/>
      </c>
      <c r="L5590" s="32" t="s">
        <v/>
      </c>
      <c r="M5590" s="32" t="s">
        <v/>
      </c>
      <c r="N5590" s="32" t="s">
        <v>29486</v>
      </c>
      <!--$VAR_NUOVA_CELLA_PREZZI$-->
    </row>
    <row r="5591" spans="1:16" ht="10.5" customHeight="1" thickTop="1" thickBot="1">
      <c r="B5591" s="32" t="s">
        <v/>
      </c>
      <c r="C5591" s="23" t="s">
        <v/>
      </c>
      <c r="D5591" s="32" t="s">
        <v>29487</v>
      </c>
      <c r="E5591" s="32">
        <v/>
      </c>
      <c r="F5591" s="33">
        <v/>
      </c>
      <c r="G5591" s="34">
        <v/>
      </c>
      <c r="H5591" s="35">
        <v/>
      </c>
      <c r="I5591" s="36">
        <f>ROUND(SUM(I5588:I5590),2)</f>
        <v>24.00</v>
      </c>
      <c r="J5591" s="32">
        <v>338.77</v>
      </c>
      <c r="K5591" s="32">
        <f>ROUND(PRODUCT(I5591:J5591),2)</f>
        <v>8130.48</v>
      </c>
      <c r="L5591" s="32" t="s">
        <v/>
      </c>
      <c r="M5591" s="32" t="s">
        <v/>
      </c>
      <c r="N5591" s="32" t="s">
        <v/>
      </c>
      <!--$VAR_NUOVA_CELLA_PREZZI$-->
    </row>
    <row r="5592" spans="1:16" ht="10.5" customHeight="1" thickTop="1" thickBot="1">
      <c r="B5592" s="32" t="s">
        <v/>
      </c>
      <c r="C5592" s="23" t="s">
        <v/>
      </c>
      <c r="D5592" s="32" t="s">
        <v>29493</v>
      </c>
      <c r="E5592" s="32">
        <v/>
      </c>
      <c r="F5592" s="33">
        <v/>
      </c>
      <c r="G5592" s="34">
        <v/>
      </c>
      <c r="H5592" s="35">
        <v/>
      </c>
      <c r="I5592" s="36">
        <f/>
        <v/>
      </c>
      <c r="J5592" s="32">
        <v/>
      </c>
      <c r="K5592" s="32">
        <f/>
        <v/>
      </c>
      <c r="L5592" s="32" t="s">
        <v/>
      </c>
      <c r="M5592" s="32" t="s">
        <v/>
      </c>
      <c r="N5592" s="32" t="s">
        <v/>
      </c>
      <!--$VAR_NUOVA_CELLA_PREZZI$-->
    </row>
    <row r="5593" spans="1:16" ht="47.5" customHeight="1" thickTop="1" thickBot="1">
      <c r="B5593" s="32" t="s">
        <v>29494</v>
      </c>
      <c r="C5593" s="23" t="s">
        <v>29495</v>
      </c>
      <c r="D5593" s="62" t="s">
        <v>29496</v>
      </c>
      <c r="E5593" s="32">
        <v/>
      </c>
      <c r="F5593" s="33">
        <v/>
      </c>
      <c r="G5593" s="34">
        <v/>
      </c>
      <c r="H5593" s="35">
        <v/>
      </c>
      <c r="I5593" s="36">
        <f/>
        <v/>
      </c>
      <c r="J5593" s="32">
        <v/>
      </c>
      <c r="K5593" s="32">
        <f/>
        <v/>
      </c>
      <c r="L5593" s="32" t="s">
        <v/>
      </c>
      <c r="M5593" s="32" t="s">
        <v/>
      </c>
      <c r="N5593" s="32" t="s">
        <v/>
      </c>
      <!--$VAR_NUOVA_CELLA_PREZZI$-->
    </row>
    <row r="5594" spans="1:16" ht="10.5" customHeight="1" thickTop="1" thickBot="1">
      <c r="B5594" s="32" t="s">
        <v/>
      </c>
      <c r="C5594" s="23" t="s">
        <v/>
      </c>
      <c r="D5594" s="23" t="s">
        <v>29497</v>
      </c>
      <c r="E5594" s="32">
        <v/>
      </c>
      <c r="F5594" s="33">
        <v/>
      </c>
      <c r="G5594" s="34">
        <v/>
      </c>
      <c r="H5594" s="35">
        <v/>
      </c>
      <c r="I5594" s="36">
        <f/>
        <v/>
      </c>
      <c r="J5594" s="32">
        <v/>
      </c>
      <c r="K5594" s="32">
        <f/>
        <v/>
      </c>
      <c r="L5594" s="32" t="s">
        <v/>
      </c>
      <c r="M5594" s="32" t="s">
        <v/>
      </c>
      <c r="N5594" s="32" t="s">
        <v/>
      </c>
      <!--$VAR_NUOVA_CELLA_PREZZI$-->
    </row>
    <row r="5595" spans="1:16" ht="10.5" customHeight="1" thickTop="1" thickBot="1">
      <c r="B5595" s="32" t="s">
        <v/>
      </c>
      <c r="C5595" s="23" t="s">
        <v/>
      </c>
      <c r="D5595" s="23" t="s">
        <v>29498</v>
      </c>
      <c r="E5595" s="32">
        <v>15.00</v>
      </c>
      <c r="F5595" s="33">
        <v/>
      </c>
      <c r="G5595" s="34">
        <v/>
      </c>
      <c r="H5595" s="35">
        <v/>
      </c>
      <c r="I5595" s="36">
        <f>ROUND(PRODUCT(E5595:H5595),2)</f>
        <v>15.00</v>
      </c>
      <c r="J5595" s="32">
        <v/>
      </c>
      <c r="K5595" s="32">
        <f/>
        <v/>
      </c>
      <c r="L5595" s="32" t="s">
        <v/>
      </c>
      <c r="M5595" s="32" t="s">
        <v/>
      </c>
      <c r="N5595" s="32" t="s">
        <v/>
      </c>
      <!--$VAR_NUOVA_CELLA_PREZZI$-->
    </row>
    <row r="5596" spans="1:16" ht="10.5" customHeight="1" thickTop="1" thickBot="1">
      <c r="B5596" s="32" t="s">
        <v/>
      </c>
      <c r="C5596" s="23" t="s">
        <v/>
      </c>
      <c r="D5596" s="32" t="s">
        <v/>
      </c>
      <c r="E5596" s="32">
        <v/>
      </c>
      <c r="F5596" s="33">
        <v/>
      </c>
      <c r="G5596" s="34">
        <v/>
      </c>
      <c r="H5596" s="35">
        <v/>
      </c>
      <c r="I5596" s="36">
        <f/>
        <v/>
      </c>
      <c r="J5596" s="32">
        <v/>
      </c>
      <c r="K5596" s="32">
        <f/>
        <v/>
      </c>
      <c r="L5596" s="32" t="s">
        <v/>
      </c>
      <c r="M5596" s="32" t="s">
        <v/>
      </c>
      <c r="N5596" s="32" t="s">
        <v>29505</v>
      </c>
      <!--$VAR_NUOVA_CELLA_PREZZI$-->
    </row>
    <row r="5597" spans="1:16" ht="10.5" customHeight="1" thickTop="1" thickBot="1">
      <c r="B5597" s="32" t="s">
        <v/>
      </c>
      <c r="C5597" s="23" t="s">
        <v/>
      </c>
      <c r="D5597" s="32" t="s">
        <v>29506</v>
      </c>
      <c r="E5597" s="32">
        <v/>
      </c>
      <c r="F5597" s="33">
        <v/>
      </c>
      <c r="G5597" s="34">
        <v/>
      </c>
      <c r="H5597" s="35">
        <v/>
      </c>
      <c r="I5597" s="36">
        <f>ROUND(SUM(I5594:I5596),2)</f>
        <v>15.00</v>
      </c>
      <c r="J5597" s="32">
        <v>254.27</v>
      </c>
      <c r="K5597" s="32">
        <f>ROUND(PRODUCT(I5597:J5597),2)</f>
        <v>3814.05</v>
      </c>
      <c r="L5597" s="32" t="s">
        <v/>
      </c>
      <c r="M5597" s="32" t="s">
        <v/>
      </c>
      <c r="N5597" s="32" t="s">
        <v/>
      </c>
      <!--$VAR_NUOVA_CELLA_PREZZI$-->
    </row>
    <row r="5598" spans="1:16" ht="10.5" customHeight="1" thickTop="1" thickBot="1">
      <c r="B5598" s="32" t="s">
        <v/>
      </c>
      <c r="C5598" s="23" t="s">
        <v/>
      </c>
      <c r="D5598" s="32" t="s">
        <v>29512</v>
      </c>
      <c r="E5598" s="32">
        <v/>
      </c>
      <c r="F5598" s="33">
        <v/>
      </c>
      <c r="G5598" s="34">
        <v/>
      </c>
      <c r="H5598" s="35">
        <v/>
      </c>
      <c r="I5598" s="36">
        <f/>
        <v/>
      </c>
      <c r="J5598" s="32">
        <v/>
      </c>
      <c r="K5598" s="32">
        <f/>
        <v/>
      </c>
      <c r="L5598" s="32" t="s">
        <v/>
      </c>
      <c r="M5598" s="32" t="s">
        <v/>
      </c>
      <c r="N5598" s="32" t="s">
        <v/>
      </c>
      <!--$VAR_NUOVA_CELLA_PREZZI$-->
    </row>
    <row r="5599" spans="1:16" ht="44.3333333333333" customHeight="1" thickTop="1" thickBot="1">
      <c r="B5599" s="32" t="s">
        <v>29513</v>
      </c>
      <c r="C5599" s="23" t="s">
        <v>29514</v>
      </c>
      <c r="D5599" s="62" t="s">
        <v>29515</v>
      </c>
      <c r="E5599" s="32">
        <v/>
      </c>
      <c r="F5599" s="33">
        <v/>
      </c>
      <c r="G5599" s="34">
        <v/>
      </c>
      <c r="H5599" s="35">
        <v/>
      </c>
      <c r="I5599" s="36">
        <f/>
        <v/>
      </c>
      <c r="J5599" s="32">
        <v/>
      </c>
      <c r="K5599" s="32">
        <f/>
        <v/>
      </c>
      <c r="L5599" s="32" t="s">
        <v/>
      </c>
      <c r="M5599" s="32" t="s">
        <v/>
      </c>
      <c r="N5599" s="32" t="s">
        <v/>
      </c>
      <!--$VAR_NUOVA_CELLA_PREZZI$-->
    </row>
    <row r="5600" spans="1:16" ht="10.5" customHeight="1" thickTop="1" thickBot="1">
      <c r="B5600" s="32" t="s">
        <v/>
      </c>
      <c r="C5600" s="23" t="s">
        <v/>
      </c>
      <c r="D5600" s="23" t="s">
        <v>29516</v>
      </c>
      <c r="E5600" s="32">
        <v/>
      </c>
      <c r="F5600" s="33">
        <v/>
      </c>
      <c r="G5600" s="34">
        <v/>
      </c>
      <c r="H5600" s="35">
        <v/>
      </c>
      <c r="I5600" s="36">
        <f/>
        <v/>
      </c>
      <c r="J5600" s="32">
        <v/>
      </c>
      <c r="K5600" s="32">
        <f/>
        <v/>
      </c>
      <c r="L5600" s="32" t="s">
        <v/>
      </c>
      <c r="M5600" s="32" t="s">
        <v/>
      </c>
      <c r="N5600" s="32" t="s">
        <v/>
      </c>
      <!--$VAR_NUOVA_CELLA_PREZZI$-->
    </row>
    <row r="5601" spans="1:16" ht="10.5" customHeight="1" thickTop="1" thickBot="1">
      <c r="B5601" s="32" t="s">
        <v/>
      </c>
      <c r="C5601" s="23" t="s">
        <v/>
      </c>
      <c r="D5601" s="23" t="s">
        <v>29517</v>
      </c>
      <c r="E5601" s="32">
        <v>21.00</v>
      </c>
      <c r="F5601" s="33">
        <v/>
      </c>
      <c r="G5601" s="34">
        <v/>
      </c>
      <c r="H5601" s="35">
        <v/>
      </c>
      <c r="I5601" s="36">
        <f>ROUND(PRODUCT(E5601:H5601),2)</f>
        <v>21.00</v>
      </c>
      <c r="J5601" s="32">
        <v/>
      </c>
      <c r="K5601" s="32">
        <f/>
        <v/>
      </c>
      <c r="L5601" s="32" t="s">
        <v/>
      </c>
      <c r="M5601" s="32" t="s">
        <v/>
      </c>
      <c r="N5601" s="32" t="s">
        <v/>
      </c>
      <!--$VAR_NUOVA_CELLA_PREZZI$-->
    </row>
    <row r="5602" spans="1:16" ht="10.5" customHeight="1" thickTop="1" thickBot="1">
      <c r="B5602" s="32" t="s">
        <v/>
      </c>
      <c r="C5602" s="23" t="s">
        <v/>
      </c>
      <c r="D5602" s="32" t="s">
        <v/>
      </c>
      <c r="E5602" s="32">
        <v/>
      </c>
      <c r="F5602" s="33">
        <v/>
      </c>
      <c r="G5602" s="34">
        <v/>
      </c>
      <c r="H5602" s="35">
        <v/>
      </c>
      <c r="I5602" s="36">
        <f/>
        <v/>
      </c>
      <c r="J5602" s="32">
        <v/>
      </c>
      <c r="K5602" s="32">
        <f/>
        <v/>
      </c>
      <c r="L5602" s="32" t="s">
        <v/>
      </c>
      <c r="M5602" s="32" t="s">
        <v/>
      </c>
      <c r="N5602" s="32" t="s">
        <v>29524</v>
      </c>
      <!--$VAR_NUOVA_CELLA_PREZZI$-->
    </row>
    <row r="5603" spans="1:16" ht="10.5" customHeight="1" thickTop="1" thickBot="1">
      <c r="B5603" s="32" t="s">
        <v/>
      </c>
      <c r="C5603" s="23" t="s">
        <v/>
      </c>
      <c r="D5603" s="32" t="s">
        <v>29525</v>
      </c>
      <c r="E5603" s="32">
        <v/>
      </c>
      <c r="F5603" s="33">
        <v/>
      </c>
      <c r="G5603" s="34">
        <v/>
      </c>
      <c r="H5603" s="35">
        <v/>
      </c>
      <c r="I5603" s="36">
        <f>ROUND(SUM(I5600:I5602),2)</f>
        <v>21.00</v>
      </c>
      <c r="J5603" s="32">
        <v>262.45</v>
      </c>
      <c r="K5603" s="32">
        <f>ROUND(PRODUCT(I5603:J5603),2)</f>
        <v>5511.45</v>
      </c>
      <c r="L5603" s="32" t="s">
        <v/>
      </c>
      <c r="M5603" s="32" t="s">
        <v/>
      </c>
      <c r="N5603" s="32" t="s">
        <v/>
      </c>
      <!--$VAR_NUOVA_CELLA_PREZZI$-->
    </row>
    <row r="5604" spans="1:16" ht="10.5" customHeight="1" thickTop="1" thickBot="1">
      <c r="B5604" s="32" t="s">
        <v/>
      </c>
      <c r="C5604" s="23" t="s">
        <v/>
      </c>
      <c r="D5604" s="32" t="s">
        <v>29531</v>
      </c>
      <c r="E5604" s="32">
        <v/>
      </c>
      <c r="F5604" s="33">
        <v/>
      </c>
      <c r="G5604" s="34">
        <v/>
      </c>
      <c r="H5604" s="35">
        <v/>
      </c>
      <c r="I5604" s="36">
        <f/>
        <v/>
      </c>
      <c r="J5604" s="32">
        <v/>
      </c>
      <c r="K5604" s="32">
        <f/>
        <v/>
      </c>
      <c r="L5604" s="32" t="s">
        <v/>
      </c>
      <c r="M5604" s="32" t="s">
        <v/>
      </c>
      <c r="N5604" s="32" t="s">
        <v/>
      </c>
      <!--$VAR_NUOVA_CELLA_PREZZI$-->
    </row>
    <row r="5605" spans="1:16" ht="143.333333333333" customHeight="1" thickTop="1" thickBot="1">
      <c r="B5605" s="32" t="s">
        <v>29532</v>
      </c>
      <c r="C5605" s="23" t="s">
        <v>29533</v>
      </c>
      <c r="D5605" s="62" t="s">
        <v>29534</v>
      </c>
      <c r="E5605" s="32">
        <v/>
      </c>
      <c r="F5605" s="33">
        <v/>
      </c>
      <c r="G5605" s="34">
        <v/>
      </c>
      <c r="H5605" s="35">
        <v/>
      </c>
      <c r="I5605" s="36">
        <f/>
        <v/>
      </c>
      <c r="J5605" s="32">
        <v/>
      </c>
      <c r="K5605" s="32">
        <f/>
        <v/>
      </c>
      <c r="L5605" s="32" t="s">
        <v/>
      </c>
      <c r="M5605" s="32" t="s">
        <v/>
      </c>
      <c r="N5605" s="32" t="s">
        <v/>
      </c>
      <!--$VAR_NUOVA_CELLA_PREZZI$-->
    </row>
    <row r="5606" spans="1:16" ht="10.5" customHeight="1" thickTop="1" thickBot="1">
      <c r="B5606" s="32" t="s">
        <v/>
      </c>
      <c r="C5606" s="23" t="s">
        <v/>
      </c>
      <c r="D5606" s="23" t="s">
        <v>29535</v>
      </c>
      <c r="E5606" s="32">
        <v/>
      </c>
      <c r="F5606" s="33">
        <v/>
      </c>
      <c r="G5606" s="34">
        <v/>
      </c>
      <c r="H5606" s="35">
        <v/>
      </c>
      <c r="I5606" s="36">
        <f/>
        <v/>
      </c>
      <c r="J5606" s="32">
        <v/>
      </c>
      <c r="K5606" s="32">
        <f/>
        <v/>
      </c>
      <c r="L5606" s="32" t="s">
        <v/>
      </c>
      <c r="M5606" s="32" t="s">
        <v/>
      </c>
      <c r="N5606" s="32" t="s">
        <v/>
      </c>
      <!--$VAR_NUOVA_CELLA_PREZZI$-->
    </row>
    <row r="5607" spans="1:16" ht="10.5" customHeight="1" thickTop="1" thickBot="1">
      <c r="B5607" s="32" t="s">
        <v/>
      </c>
      <c r="C5607" s="23" t="s">
        <v/>
      </c>
      <c r="D5607" s="23" t="s">
        <v>29536</v>
      </c>
      <c r="E5607" s="32">
        <v>1.00</v>
      </c>
      <c r="F5607" s="33">
        <v/>
      </c>
      <c r="G5607" s="34">
        <v/>
      </c>
      <c r="H5607" s="35">
        <v/>
      </c>
      <c r="I5607" s="36">
        <f>ROUND(PRODUCT(E5607:H5607),2)</f>
        <v>1.00</v>
      </c>
      <c r="J5607" s="32">
        <v/>
      </c>
      <c r="K5607" s="32">
        <f/>
        <v/>
      </c>
      <c r="L5607" s="32" t="s">
        <v/>
      </c>
      <c r="M5607" s="32" t="s">
        <v/>
      </c>
      <c r="N5607" s="32" t="s">
        <v/>
      </c>
      <!--$VAR_NUOVA_CELLA_PREZZI$-->
    </row>
    <row r="5608" spans="1:16" ht="10.5" customHeight="1" thickTop="1" thickBot="1">
      <c r="B5608" s="32" t="s">
        <v/>
      </c>
      <c r="C5608" s="23" t="s">
        <v/>
      </c>
      <c r="D5608" s="32" t="s">
        <v/>
      </c>
      <c r="E5608" s="32">
        <v/>
      </c>
      <c r="F5608" s="33">
        <v/>
      </c>
      <c r="G5608" s="34">
        <v/>
      </c>
      <c r="H5608" s="35">
        <v/>
      </c>
      <c r="I5608" s="36">
        <f/>
        <v/>
      </c>
      <c r="J5608" s="32">
        <v/>
      </c>
      <c r="K5608" s="32">
        <f/>
        <v/>
      </c>
      <c r="L5608" s="32" t="s">
        <v/>
      </c>
      <c r="M5608" s="32" t="s">
        <v/>
      </c>
      <c r="N5608" s="32" t="s">
        <v>29543</v>
      </c>
      <!--$VAR_NUOVA_CELLA_PREZZI$-->
    </row>
    <row r="5609" spans="1:16" ht="10.5" customHeight="1" thickTop="1" thickBot="1">
      <c r="B5609" s="32" t="s">
        <v/>
      </c>
      <c r="C5609" s="23" t="s">
        <v/>
      </c>
      <c r="D5609" s="32" t="s">
        <v>29544</v>
      </c>
      <c r="E5609" s="32">
        <v/>
      </c>
      <c r="F5609" s="33">
        <v/>
      </c>
      <c r="G5609" s="34">
        <v/>
      </c>
      <c r="H5609" s="35">
        <v/>
      </c>
      <c r="I5609" s="36">
        <f>ROUND(SUM(I5606:I5608),2)</f>
        <v>1.00</v>
      </c>
      <c r="J5609" s="32">
        <v>461.36</v>
      </c>
      <c r="K5609" s="32">
        <f>ROUND(PRODUCT(I5609:J5609),2)</f>
        <v>461.36</v>
      </c>
      <c r="L5609" s="32" t="s">
        <v/>
      </c>
      <c r="M5609" s="32" t="s">
        <v/>
      </c>
      <c r="N5609" s="32" t="s">
        <v/>
      </c>
      <!--$VAR_NUOVA_CELLA_PREZZI$-->
    </row>
    <row r="5610" spans="1:16" ht="10.5" customHeight="1" thickTop="1" thickBot="1">
      <c r="B5610" s="32" t="s">
        <v/>
      </c>
      <c r="C5610" s="23" t="s">
        <v/>
      </c>
      <c r="D5610" s="32" t="s">
        <v>29550</v>
      </c>
      <c r="E5610" s="32">
        <v/>
      </c>
      <c r="F5610" s="33">
        <v/>
      </c>
      <c r="G5610" s="34">
        <v/>
      </c>
      <c r="H5610" s="35">
        <v/>
      </c>
      <c r="I5610" s="36">
        <f/>
        <v/>
      </c>
      <c r="J5610" s="32">
        <v/>
      </c>
      <c r="K5610" s="32">
        <f/>
        <v/>
      </c>
      <c r="L5610" s="32" t="s">
        <v/>
      </c>
      <c r="M5610" s="32" t="s">
        <v/>
      </c>
      <c r="N5610" s="32" t="s">
        <v/>
      </c>
      <!--$VAR_NUOVA_CELLA_PREZZI$-->
    </row>
    <row r="5611" spans="1:16" ht="232.5" customHeight="1" thickTop="1" thickBot="1">
      <c r="B5611" s="32" t="s">
        <v>29551</v>
      </c>
      <c r="C5611" s="23" t="s">
        <v>29552</v>
      </c>
      <c r="D5611" s="62" t="s">
        <v>29553</v>
      </c>
      <c r="E5611" s="32">
        <v/>
      </c>
      <c r="F5611" s="33">
        <v/>
      </c>
      <c r="G5611" s="34">
        <v/>
      </c>
      <c r="H5611" s="35">
        <v/>
      </c>
      <c r="I5611" s="36">
        <f/>
        <v/>
      </c>
      <c r="J5611" s="32">
        <v/>
      </c>
      <c r="K5611" s="32">
        <f/>
        <v/>
      </c>
      <c r="L5611" s="32" t="s">
        <v/>
      </c>
      <c r="M5611" s="32" t="s">
        <v/>
      </c>
      <c r="N5611" s="32" t="s">
        <v/>
      </c>
      <!--$VAR_NUOVA_CELLA_PREZZI$-->
    </row>
    <row r="5612" spans="1:16" ht="10.5" customHeight="1" thickTop="1" thickBot="1">
      <c r="B5612" s="32" t="s">
        <v/>
      </c>
      <c r="C5612" s="23" t="s">
        <v/>
      </c>
      <c r="D5612" s="23" t="s">
        <v>29554</v>
      </c>
      <c r="E5612" s="32">
        <v/>
      </c>
      <c r="F5612" s="33">
        <v/>
      </c>
      <c r="G5612" s="34">
        <v/>
      </c>
      <c r="H5612" s="35">
        <v/>
      </c>
      <c r="I5612" s="36">
        <f/>
        <v/>
      </c>
      <c r="J5612" s="32">
        <v/>
      </c>
      <c r="K5612" s="32">
        <f/>
        <v/>
      </c>
      <c r="L5612" s="32" t="s">
        <v/>
      </c>
      <c r="M5612" s="32" t="s">
        <v/>
      </c>
      <c r="N5612" s="32" t="s">
        <v/>
      </c>
      <!--$VAR_NUOVA_CELLA_PREZZI$-->
    </row>
    <row r="5613" spans="1:16" ht="10.5" customHeight="1" thickTop="1" thickBot="1">
      <c r="B5613" s="32" t="s">
        <v/>
      </c>
      <c r="C5613" s="23" t="s">
        <v/>
      </c>
      <c r="D5613" s="23" t="s">
        <v>29555</v>
      </c>
      <c r="E5613" s="32">
        <v>3.00</v>
      </c>
      <c r="F5613" s="33">
        <v/>
      </c>
      <c r="G5613" s="34">
        <v/>
      </c>
      <c r="H5613" s="35">
        <v/>
      </c>
      <c r="I5613" s="36">
        <f>ROUND(PRODUCT(E5613:H5613),2)</f>
        <v>3.00</v>
      </c>
      <c r="J5613" s="32">
        <v/>
      </c>
      <c r="K5613" s="32">
        <f/>
        <v/>
      </c>
      <c r="L5613" s="32" t="s">
        <v/>
      </c>
      <c r="M5613" s="32" t="s">
        <v/>
      </c>
      <c r="N5613" s="32" t="s">
        <v/>
      </c>
      <!--$VAR_NUOVA_CELLA_PREZZI$-->
    </row>
    <row r="5614" spans="1:16" ht="10.5" customHeight="1" thickTop="1" thickBot="1">
      <c r="B5614" s="32" t="s">
        <v/>
      </c>
      <c r="C5614" s="23" t="s">
        <v/>
      </c>
      <c r="D5614" s="32" t="s">
        <v/>
      </c>
      <c r="E5614" s="32">
        <v/>
      </c>
      <c r="F5614" s="33">
        <v/>
      </c>
      <c r="G5614" s="34">
        <v/>
      </c>
      <c r="H5614" s="35">
        <v/>
      </c>
      <c r="I5614" s="36">
        <f/>
        <v/>
      </c>
      <c r="J5614" s="32">
        <v/>
      </c>
      <c r="K5614" s="32">
        <f/>
        <v/>
      </c>
      <c r="L5614" s="32" t="s">
        <v/>
      </c>
      <c r="M5614" s="32" t="s">
        <v/>
      </c>
      <c r="N5614" s="32" t="s">
        <v>29562</v>
      </c>
      <!--$VAR_NUOVA_CELLA_PREZZI$-->
    </row>
    <row r="5615" spans="1:16" ht="10.5" customHeight="1" thickTop="1" thickBot="1">
      <c r="B5615" s="32" t="s">
        <v/>
      </c>
      <c r="C5615" s="23" t="s">
        <v/>
      </c>
      <c r="D5615" s="32" t="s">
        <v>29563</v>
      </c>
      <c r="E5615" s="32">
        <v/>
      </c>
      <c r="F5615" s="33">
        <v/>
      </c>
      <c r="G5615" s="34">
        <v/>
      </c>
      <c r="H5615" s="35">
        <v/>
      </c>
      <c r="I5615" s="36">
        <f>ROUND(SUM(I5612:I5614),2)</f>
        <v>3.00</v>
      </c>
      <c r="J5615" s="32">
        <v>684.67</v>
      </c>
      <c r="K5615" s="32">
        <f>ROUND(PRODUCT(I5615:J5615),2)</f>
        <v>2054.01</v>
      </c>
      <c r="L5615" s="32" t="s">
        <v/>
      </c>
      <c r="M5615" s="32" t="s">
        <v/>
      </c>
      <c r="N5615" s="32" t="s">
        <v/>
      </c>
      <!--$VAR_NUOVA_CELLA_PREZZI$-->
    </row>
    <row r="5616" spans="1:16" ht="10.5" customHeight="1" thickTop="1" thickBot="1">
      <c r="B5616" s="32" t="s">
        <v/>
      </c>
      <c r="C5616" s="23" t="s">
        <v/>
      </c>
      <c r="D5616" s="32" t="s">
        <v>29569</v>
      </c>
      <c r="E5616" s="32">
        <v/>
      </c>
      <c r="F5616" s="33">
        <v/>
      </c>
      <c r="G5616" s="34">
        <v/>
      </c>
      <c r="H5616" s="35">
        <v/>
      </c>
      <c r="I5616" s="36">
        <f/>
        <v/>
      </c>
      <c r="J5616" s="32">
        <v/>
      </c>
      <c r="K5616" s="32">
        <f/>
        <v/>
      </c>
      <c r="L5616" s="32" t="s">
        <v/>
      </c>
      <c r="M5616" s="32" t="s">
        <v/>
      </c>
      <c r="N5616" s="32" t="s">
        <v/>
      </c>
      <!--$VAR_NUOVA_CELLA_PREZZI$-->
    </row>
    <row r="5617" spans="1:16" ht="139.666666666667" customHeight="1" thickTop="1" thickBot="1">
      <c r="B5617" s="32" t="s">
        <v>29570</v>
      </c>
      <c r="C5617" s="23" t="s">
        <v>29571</v>
      </c>
      <c r="D5617" s="62" t="s">
        <v>29572</v>
      </c>
      <c r="E5617" s="32">
        <v/>
      </c>
      <c r="F5617" s="33">
        <v/>
      </c>
      <c r="G5617" s="34">
        <v/>
      </c>
      <c r="H5617" s="35">
        <v/>
      </c>
      <c r="I5617" s="36">
        <f/>
        <v/>
      </c>
      <c r="J5617" s="32">
        <v/>
      </c>
      <c r="K5617" s="32">
        <f/>
        <v/>
      </c>
      <c r="L5617" s="32" t="s">
        <v/>
      </c>
      <c r="M5617" s="32" t="s">
        <v/>
      </c>
      <c r="N5617" s="32" t="s">
        <v/>
      </c>
      <!--$VAR_NUOVA_CELLA_PREZZI$-->
    </row>
    <row r="5618" spans="1:16" ht="10.5" customHeight="1" thickTop="1" thickBot="1">
      <c r="B5618" s="32" t="s">
        <v/>
      </c>
      <c r="C5618" s="23" t="s">
        <v/>
      </c>
      <c r="D5618" s="23" t="s">
        <v>29573</v>
      </c>
      <c r="E5618" s="32">
        <v/>
      </c>
      <c r="F5618" s="33">
        <v/>
      </c>
      <c r="G5618" s="34">
        <v/>
      </c>
      <c r="H5618" s="35">
        <v/>
      </c>
      <c r="I5618" s="36">
        <f/>
        <v/>
      </c>
      <c r="J5618" s="32">
        <v/>
      </c>
      <c r="K5618" s="32">
        <f/>
        <v/>
      </c>
      <c r="L5618" s="32" t="s">
        <v/>
      </c>
      <c r="M5618" s="32" t="s">
        <v/>
      </c>
      <c r="N5618" s="32" t="s">
        <v/>
      </c>
      <!--$VAR_NUOVA_CELLA_PREZZI$-->
    </row>
    <row r="5619" spans="1:16" ht="10.5" customHeight="1" thickTop="1" thickBot="1">
      <c r="B5619" s="32" t="s">
        <v/>
      </c>
      <c r="C5619" s="23" t="s">
        <v/>
      </c>
      <c r="D5619" s="23" t="s">
        <v>29574</v>
      </c>
      <c r="E5619" s="32">
        <v>1.00</v>
      </c>
      <c r="F5619" s="33">
        <v/>
      </c>
      <c r="G5619" s="34">
        <v/>
      </c>
      <c r="H5619" s="35">
        <v/>
      </c>
      <c r="I5619" s="36">
        <f>ROUND(PRODUCT(E5619:H5619),2)</f>
        <v>1.00</v>
      </c>
      <c r="J5619" s="32">
        <v/>
      </c>
      <c r="K5619" s="32">
        <f/>
        <v/>
      </c>
      <c r="L5619" s="32" t="s">
        <v/>
      </c>
      <c r="M5619" s="32" t="s">
        <v/>
      </c>
      <c r="N5619" s="32" t="s">
        <v/>
      </c>
      <!--$VAR_NUOVA_CELLA_PREZZI$-->
    </row>
    <row r="5620" spans="1:16" ht="10.5" customHeight="1" thickTop="1" thickBot="1">
      <c r="B5620" s="32" t="s">
        <v/>
      </c>
      <c r="C5620" s="23" t="s">
        <v/>
      </c>
      <c r="D5620" s="32" t="s">
        <v/>
      </c>
      <c r="E5620" s="32">
        <v/>
      </c>
      <c r="F5620" s="33">
        <v/>
      </c>
      <c r="G5620" s="34">
        <v/>
      </c>
      <c r="H5620" s="35">
        <v/>
      </c>
      <c r="I5620" s="36">
        <f/>
        <v/>
      </c>
      <c r="J5620" s="32">
        <v/>
      </c>
      <c r="K5620" s="32">
        <f/>
        <v/>
      </c>
      <c r="L5620" s="32" t="s">
        <v/>
      </c>
      <c r="M5620" s="32" t="s">
        <v/>
      </c>
      <c r="N5620" s="32" t="s">
        <v>29581</v>
      </c>
      <!--$VAR_NUOVA_CELLA_PREZZI$-->
    </row>
    <row r="5621" spans="1:16" ht="10.5" customHeight="1" thickTop="1" thickBot="1">
      <c r="B5621" s="32" t="s">
        <v/>
      </c>
      <c r="C5621" s="23" t="s">
        <v/>
      </c>
      <c r="D5621" s="32" t="s">
        <v>29582</v>
      </c>
      <c r="E5621" s="32">
        <v/>
      </c>
      <c r="F5621" s="33">
        <v/>
      </c>
      <c r="G5621" s="34">
        <v/>
      </c>
      <c r="H5621" s="35">
        <v/>
      </c>
      <c r="I5621" s="36">
        <f>ROUND(SUM(I5618:I5620),2)</f>
        <v>1.00</v>
      </c>
      <c r="J5621" s="32">
        <v>475.39</v>
      </c>
      <c r="K5621" s="32">
        <f>ROUND(PRODUCT(I5621:J5621),2)</f>
        <v>475.39</v>
      </c>
      <c r="L5621" s="32" t="s">
        <v/>
      </c>
      <c r="M5621" s="32" t="s">
        <v/>
      </c>
      <c r="N5621" s="32" t="s">
        <v/>
      </c>
      <!--$VAR_NUOVA_CELLA_PREZZI$-->
    </row>
    <row r="5622" spans="1:16" ht="10.5" customHeight="1" thickTop="1" thickBot="1">
      <c r="B5622" s="32" t="s">
        <v/>
      </c>
      <c r="C5622" s="23" t="s">
        <v/>
      </c>
      <c r="D5622" s="32" t="s">
        <v>29588</v>
      </c>
      <c r="E5622" s="32">
        <v/>
      </c>
      <c r="F5622" s="33">
        <v/>
      </c>
      <c r="G5622" s="34">
        <v/>
      </c>
      <c r="H5622" s="35">
        <v/>
      </c>
      <c r="I5622" s="36">
        <f/>
        <v/>
      </c>
      <c r="J5622" s="32">
        <v/>
      </c>
      <c r="K5622" s="32">
        <f/>
        <v/>
      </c>
      <c r="L5622" s="32" t="s">
        <v/>
      </c>
      <c r="M5622" s="32" t="s">
        <v/>
      </c>
      <c r="N5622" s="32" t="s">
        <v/>
      </c>
      <!--$VAR_NUOVA_CELLA_PREZZI$-->
    </row>
    <row r="5623" spans="1:16" ht="116.5" customHeight="1" thickTop="1" thickBot="1">
      <c r="B5623" s="32" t="s">
        <v>29589</v>
      </c>
      <c r="C5623" s="23" t="s">
        <v>29590</v>
      </c>
      <c r="D5623" s="62" t="s">
        <v>29591</v>
      </c>
      <c r="E5623" s="32">
        <v/>
      </c>
      <c r="F5623" s="33">
        <v/>
      </c>
      <c r="G5623" s="34">
        <v/>
      </c>
      <c r="H5623" s="35">
        <v/>
      </c>
      <c r="I5623" s="36">
        <f/>
        <v/>
      </c>
      <c r="J5623" s="32">
        <v/>
      </c>
      <c r="K5623" s="32">
        <f/>
        <v/>
      </c>
      <c r="L5623" s="32" t="s">
        <v/>
      </c>
      <c r="M5623" s="32" t="s">
        <v/>
      </c>
      <c r="N5623" s="32" t="s">
        <v/>
      </c>
      <!--$VAR_NUOVA_CELLA_PREZZI$-->
    </row>
    <row r="5624" spans="1:16" ht="10.5" customHeight="1" thickTop="1" thickBot="1">
      <c r="B5624" s="32" t="s">
        <v/>
      </c>
      <c r="C5624" s="23" t="s">
        <v/>
      </c>
      <c r="D5624" s="23" t="s">
        <v>29592</v>
      </c>
      <c r="E5624" s="32">
        <v/>
      </c>
      <c r="F5624" s="33">
        <v/>
      </c>
      <c r="G5624" s="34">
        <v/>
      </c>
      <c r="H5624" s="35">
        <v/>
      </c>
      <c r="I5624" s="36">
        <f/>
        <v/>
      </c>
      <c r="J5624" s="32">
        <v/>
      </c>
      <c r="K5624" s="32">
        <f/>
        <v/>
      </c>
      <c r="L5624" s="32" t="s">
        <v/>
      </c>
      <c r="M5624" s="32" t="s">
        <v/>
      </c>
      <c r="N5624" s="32" t="s">
        <v/>
      </c>
      <!--$VAR_NUOVA_CELLA_PREZZI$-->
    </row>
    <row r="5625" spans="1:16" ht="10.5" customHeight="1" thickTop="1" thickBot="1">
      <c r="B5625" s="32" t="s">
        <v/>
      </c>
      <c r="C5625" s="23" t="s">
        <v/>
      </c>
      <c r="D5625" s="23" t="s">
        <v>29593</v>
      </c>
      <c r="E5625" s="32">
        <v>2.00</v>
      </c>
      <c r="F5625" s="33">
        <v/>
      </c>
      <c r="G5625" s="34">
        <v/>
      </c>
      <c r="H5625" s="35">
        <v/>
      </c>
      <c r="I5625" s="36">
        <f>ROUND(PRODUCT(E5625:H5625),2)</f>
        <v>2.00</v>
      </c>
      <c r="J5625" s="32">
        <v/>
      </c>
      <c r="K5625" s="32">
        <f/>
        <v/>
      </c>
      <c r="L5625" s="32" t="s">
        <v/>
      </c>
      <c r="M5625" s="32" t="s">
        <v/>
      </c>
      <c r="N5625" s="32" t="s">
        <v/>
      </c>
      <!--$VAR_NUOVA_CELLA_PREZZI$-->
    </row>
    <row r="5626" spans="1:16" ht="10.5" customHeight="1" thickTop="1" thickBot="1">
      <c r="B5626" s="32" t="s">
        <v/>
      </c>
      <c r="C5626" s="23" t="s">
        <v/>
      </c>
      <c r="D5626" s="32" t="s">
        <v/>
      </c>
      <c r="E5626" s="32">
        <v/>
      </c>
      <c r="F5626" s="33">
        <v/>
      </c>
      <c r="G5626" s="34">
        <v/>
      </c>
      <c r="H5626" s="35">
        <v/>
      </c>
      <c r="I5626" s="36">
        <f/>
        <v/>
      </c>
      <c r="J5626" s="32">
        <v/>
      </c>
      <c r="K5626" s="32">
        <f/>
        <v/>
      </c>
      <c r="L5626" s="32" t="s">
        <v/>
      </c>
      <c r="M5626" s="32" t="s">
        <v/>
      </c>
      <c r="N5626" s="32" t="s">
        <v>29600</v>
      </c>
      <!--$VAR_NUOVA_CELLA_PREZZI$-->
    </row>
    <row r="5627" spans="1:16" ht="10.5" customHeight="1" thickTop="1" thickBot="1">
      <c r="B5627" s="32" t="s">
        <v/>
      </c>
      <c r="C5627" s="23" t="s">
        <v/>
      </c>
      <c r="D5627" s="32" t="s">
        <v>29601</v>
      </c>
      <c r="E5627" s="32">
        <v/>
      </c>
      <c r="F5627" s="33">
        <v/>
      </c>
      <c r="G5627" s="34">
        <v/>
      </c>
      <c r="H5627" s="35">
        <v/>
      </c>
      <c r="I5627" s="36">
        <f>ROUND(SUM(I5624:I5626),2)</f>
        <v>2.00</v>
      </c>
      <c r="J5627" s="32">
        <v>423.55</v>
      </c>
      <c r="K5627" s="32">
        <f>ROUND(PRODUCT(I5627:J5627),2)</f>
        <v>847.10</v>
      </c>
      <c r="L5627" s="32" t="s">
        <v/>
      </c>
      <c r="M5627" s="32" t="s">
        <v/>
      </c>
      <c r="N5627" s="32" t="s">
        <v/>
      </c>
      <!--$VAR_NUOVA_CELLA_PREZZI$-->
    </row>
    <row r="5628" spans="1:16" ht="10.5" customHeight="1" thickTop="1" thickBot="1">
      <c r="B5628" s="32" t="s">
        <v/>
      </c>
      <c r="C5628" s="23" t="s">
        <v/>
      </c>
      <c r="D5628" s="32" t="s">
        <v>29607</v>
      </c>
      <c r="E5628" s="32">
        <v/>
      </c>
      <c r="F5628" s="33">
        <v/>
      </c>
      <c r="G5628" s="34">
        <v/>
      </c>
      <c r="H5628" s="35">
        <v/>
      </c>
      <c r="I5628" s="36">
        <f/>
        <v/>
      </c>
      <c r="J5628" s="32">
        <v/>
      </c>
      <c r="K5628" s="32">
        <f/>
        <v/>
      </c>
      <c r="L5628" s="32" t="s">
        <v/>
      </c>
      <c r="M5628" s="32" t="s">
        <v/>
      </c>
      <c r="N5628" s="32" t="s">
        <v/>
      </c>
      <!--$VAR_NUOVA_CELLA_PREZZI$-->
    </row>
    <row r="5629" spans="1:16" ht="262.833333333333" customHeight="1" thickTop="1" thickBot="1">
      <c r="B5629" s="32" t="s">
        <v>29608</v>
      </c>
      <c r="C5629" s="23" t="s">
        <v>29609</v>
      </c>
      <c r="D5629" s="62" t="s">
        <v>29610</v>
      </c>
      <c r="E5629" s="32">
        <v/>
      </c>
      <c r="F5629" s="33">
        <v/>
      </c>
      <c r="G5629" s="34">
        <v/>
      </c>
      <c r="H5629" s="35">
        <v/>
      </c>
      <c r="I5629" s="36">
        <f/>
        <v/>
      </c>
      <c r="J5629" s="32">
        <v/>
      </c>
      <c r="K5629" s="32">
        <f/>
        <v/>
      </c>
      <c r="L5629" s="32" t="s">
        <v/>
      </c>
      <c r="M5629" s="32" t="s">
        <v/>
      </c>
      <c r="N5629" s="32" t="s">
        <v/>
      </c>
      <!--$VAR_NUOVA_CELLA_PREZZI$-->
    </row>
    <row r="5630" spans="1:16" ht="10.5" customHeight="1" thickTop="1" thickBot="1">
      <c r="B5630" s="32" t="s">
        <v/>
      </c>
      <c r="C5630" s="23" t="s">
        <v/>
      </c>
      <c r="D5630" s="23" t="s">
        <v>29611</v>
      </c>
      <c r="E5630" s="32">
        <v/>
      </c>
      <c r="F5630" s="33">
        <v/>
      </c>
      <c r="G5630" s="34">
        <v/>
      </c>
      <c r="H5630" s="35">
        <v/>
      </c>
      <c r="I5630" s="36">
        <f/>
        <v/>
      </c>
      <c r="J5630" s="32">
        <v/>
      </c>
      <c r="K5630" s="32">
        <f/>
        <v/>
      </c>
      <c r="L5630" s="32" t="s">
        <v/>
      </c>
      <c r="M5630" s="32" t="s">
        <v/>
      </c>
      <c r="N5630" s="32" t="s">
        <v/>
      </c>
      <!--$VAR_NUOVA_CELLA_PREZZI$-->
    </row>
    <row r="5631" spans="1:16" ht="10.5" customHeight="1" thickTop="1" thickBot="1">
      <c r="B5631" s="32" t="s">
        <v/>
      </c>
      <c r="C5631" s="23" t="s">
        <v/>
      </c>
      <c r="D5631" s="23" t="s">
        <v>29612</v>
      </c>
      <c r="E5631" s="32">
        <v>1.00</v>
      </c>
      <c r="F5631" s="33">
        <v/>
      </c>
      <c r="G5631" s="34">
        <v/>
      </c>
      <c r="H5631" s="35">
        <v/>
      </c>
      <c r="I5631" s="36">
        <f>ROUND(PRODUCT(E5631:H5631),2)</f>
        <v>1.00</v>
      </c>
      <c r="J5631" s="32">
        <v/>
      </c>
      <c r="K5631" s="32">
        <f/>
        <v/>
      </c>
      <c r="L5631" s="32" t="s">
        <v/>
      </c>
      <c r="M5631" s="32" t="s">
        <v/>
      </c>
      <c r="N5631" s="32" t="s">
        <v/>
      </c>
      <!--$VAR_NUOVA_CELLA_PREZZI$-->
    </row>
    <row r="5632" spans="1:16" ht="10.5" customHeight="1" thickTop="1" thickBot="1">
      <c r="B5632" s="32" t="s">
        <v/>
      </c>
      <c r="C5632" s="23" t="s">
        <v/>
      </c>
      <c r="D5632" s="32" t="s">
        <v/>
      </c>
      <c r="E5632" s="32">
        <v/>
      </c>
      <c r="F5632" s="33">
        <v/>
      </c>
      <c r="G5632" s="34">
        <v/>
      </c>
      <c r="H5632" s="35">
        <v/>
      </c>
      <c r="I5632" s="36">
        <f/>
        <v/>
      </c>
      <c r="J5632" s="32">
        <v/>
      </c>
      <c r="K5632" s="32">
        <f/>
        <v/>
      </c>
      <c r="L5632" s="32" t="s">
        <v/>
      </c>
      <c r="M5632" s="32" t="s">
        <v/>
      </c>
      <c r="N5632" s="32" t="s">
        <v>29619</v>
      </c>
      <!--$VAR_NUOVA_CELLA_PREZZI$-->
    </row>
    <row r="5633" spans="1:16" ht="10.5" customHeight="1" thickTop="1" thickBot="1">
      <c r="B5633" s="32" t="s">
        <v/>
      </c>
      <c r="C5633" s="23" t="s">
        <v/>
      </c>
      <c r="D5633" s="32" t="s">
        <v>29620</v>
      </c>
      <c r="E5633" s="32">
        <v/>
      </c>
      <c r="F5633" s="33">
        <v/>
      </c>
      <c r="G5633" s="34">
        <v/>
      </c>
      <c r="H5633" s="35">
        <v/>
      </c>
      <c r="I5633" s="36">
        <f>ROUND(SUM(I5630:I5632),2)</f>
        <v>1.00</v>
      </c>
      <c r="J5633" s="32">
        <v>3194.11</v>
      </c>
      <c r="K5633" s="32">
        <f>ROUND(PRODUCT(I5633:J5633),2)</f>
        <v>3194.11</v>
      </c>
      <c r="L5633" s="32" t="s">
        <v/>
      </c>
      <c r="M5633" s="32" t="s">
        <v/>
      </c>
      <c r="N5633" s="32" t="s">
        <v/>
      </c>
      <!--$VAR_NUOVA_CELLA_PREZZI$-->
    </row>
    <row r="5634" spans="1:16" ht="10.5" customHeight="1" thickTop="1" thickBot="1">
      <c r="B5634" s="32" t="s">
        <v/>
      </c>
      <c r="C5634" s="23" t="s">
        <v/>
      </c>
      <c r="D5634" s="32" t="s">
        <v>29626</v>
      </c>
      <c r="E5634" s="32">
        <v/>
      </c>
      <c r="F5634" s="33">
        <v/>
      </c>
      <c r="G5634" s="34">
        <v/>
      </c>
      <c r="H5634" s="35">
        <v/>
      </c>
      <c r="I5634" s="36">
        <f/>
        <v/>
      </c>
      <c r="J5634" s="32">
        <v/>
      </c>
      <c r="K5634" s="32">
        <f/>
        <v/>
      </c>
      <c r="L5634" s="32" t="s">
        <v/>
      </c>
      <c r="M5634" s="32" t="s">
        <v/>
      </c>
      <c r="N5634" s="32" t="s">
        <v/>
      </c>
      <!--$VAR_NUOVA_CELLA_PREZZI$-->
    </row>
    <row r="5635" spans="1:16" ht="63" customHeight="1" thickTop="1" thickBot="1">
      <c r="B5635" s="32" t="s">
        <v>29627</v>
      </c>
      <c r="C5635" s="23" t="s">
        <v>29628</v>
      </c>
      <c r="D5635" s="62" t="s">
        <v>29629</v>
      </c>
      <c r="E5635" s="32">
        <v/>
      </c>
      <c r="F5635" s="33">
        <v/>
      </c>
      <c r="G5635" s="34">
        <v/>
      </c>
      <c r="H5635" s="35">
        <v/>
      </c>
      <c r="I5635" s="36">
        <f/>
        <v/>
      </c>
      <c r="J5635" s="32">
        <v/>
      </c>
      <c r="K5635" s="32">
        <f/>
        <v/>
      </c>
      <c r="L5635" s="32" t="s">
        <v/>
      </c>
      <c r="M5635" s="32" t="s">
        <v/>
      </c>
      <c r="N5635" s="32" t="s">
        <v/>
      </c>
      <!--$VAR_NUOVA_CELLA_PREZZI$-->
    </row>
    <row r="5636" spans="1:16" ht="10.5" customHeight="1" thickTop="1" thickBot="1">
      <c r="B5636" s="32" t="s">
        <v/>
      </c>
      <c r="C5636" s="23" t="s">
        <v/>
      </c>
      <c r="D5636" s="23" t="s">
        <v>29630</v>
      </c>
      <c r="E5636" s="32">
        <v/>
      </c>
      <c r="F5636" s="33">
        <v/>
      </c>
      <c r="G5636" s="34">
        <v/>
      </c>
      <c r="H5636" s="35">
        <v/>
      </c>
      <c r="I5636" s="36">
        <f/>
        <v/>
      </c>
      <c r="J5636" s="32">
        <v/>
      </c>
      <c r="K5636" s="32">
        <f/>
        <v/>
      </c>
      <c r="L5636" s="32" t="s">
        <v/>
      </c>
      <c r="M5636" s="32" t="s">
        <v/>
      </c>
      <c r="N5636" s="32" t="s">
        <v/>
      </c>
      <!--$VAR_NUOVA_CELLA_PREZZI$-->
    </row>
    <row r="5637" spans="1:16" ht="10.5" customHeight="1" thickTop="1" thickBot="1">
      <c r="B5637" s="32" t="s">
        <v/>
      </c>
      <c r="C5637" s="23" t="s">
        <v/>
      </c>
      <c r="D5637" s="23" t="s">
        <v>29631</v>
      </c>
      <c r="E5637" s="32">
        <v>280.00</v>
      </c>
      <c r="F5637" s="33">
        <v/>
      </c>
      <c r="G5637" s="34">
        <v/>
      </c>
      <c r="H5637" s="35">
        <v/>
      </c>
      <c r="I5637" s="36">
        <f>ROUND(PRODUCT(E5637:H5637),2)</f>
        <v>280.00</v>
      </c>
      <c r="J5637" s="32">
        <v/>
      </c>
      <c r="K5637" s="32">
        <f/>
        <v/>
      </c>
      <c r="L5637" s="32" t="s">
        <v/>
      </c>
      <c r="M5637" s="32" t="s">
        <v/>
      </c>
      <c r="N5637" s="32" t="s">
        <v/>
      </c>
      <!--$VAR_NUOVA_CELLA_PREZZI$-->
    </row>
    <row r="5638" spans="1:16" ht="10.5" customHeight="1" thickTop="1" thickBot="1">
      <c r="B5638" s="32" t="s">
        <v/>
      </c>
      <c r="C5638" s="23" t="s">
        <v/>
      </c>
      <c r="D5638" s="23" t="s">
        <v>29638</v>
      </c>
      <c r="E5638" s="32">
        <v>290.00</v>
      </c>
      <c r="F5638" s="33">
        <v/>
      </c>
      <c r="G5638" s="34">
        <v/>
      </c>
      <c r="H5638" s="35">
        <v/>
      </c>
      <c r="I5638" s="36">
        <f>ROUND(PRODUCT(E5638:H5638),2)</f>
        <v>290.00</v>
      </c>
      <c r="J5638" s="32">
        <v/>
      </c>
      <c r="K5638" s="32">
        <f/>
        <v/>
      </c>
      <c r="L5638" s="32" t="s">
        <v/>
      </c>
      <c r="M5638" s="32" t="s">
        <v/>
      </c>
      <c r="N5638" s="32" t="s">
        <v/>
      </c>
      <!--$VAR_NUOVA_CELLA_PREZZI$-->
    </row>
    <row r="5639" spans="1:16" ht="10.5" customHeight="1" thickTop="1" thickBot="1">
      <c r="B5639" s="32" t="s">
        <v/>
      </c>
      <c r="C5639" s="23" t="s">
        <v/>
      </c>
      <c r="D5639" s="23" t="s">
        <v>29645</v>
      </c>
      <c r="E5639" s="32">
        <v>150.00</v>
      </c>
      <c r="F5639" s="33">
        <v/>
      </c>
      <c r="G5639" s="34">
        <v/>
      </c>
      <c r="H5639" s="35">
        <v/>
      </c>
      <c r="I5639" s="36">
        <f>ROUND(PRODUCT(E5639:H5639),2)</f>
        <v>150.00</v>
      </c>
      <c r="J5639" s="32">
        <v/>
      </c>
      <c r="K5639" s="32">
        <f/>
        <v/>
      </c>
      <c r="L5639" s="32" t="s">
        <v/>
      </c>
      <c r="M5639" s="32" t="s">
        <v/>
      </c>
      <c r="N5639" s="32" t="s">
        <v/>
      </c>
      <!--$VAR_NUOVA_CELLA_PREZZI$-->
    </row>
    <row r="5640" spans="1:16" ht="10.5" customHeight="1" thickTop="1" thickBot="1">
      <c r="B5640" s="32" t="s">
        <v/>
      </c>
      <c r="C5640" s="23" t="s">
        <v/>
      </c>
      <c r="D5640" s="32" t="s">
        <v/>
      </c>
      <c r="E5640" s="32">
        <v/>
      </c>
      <c r="F5640" s="33">
        <v/>
      </c>
      <c r="G5640" s="34">
        <v/>
      </c>
      <c r="H5640" s="35">
        <v/>
      </c>
      <c r="I5640" s="36">
        <f/>
        <v/>
      </c>
      <c r="J5640" s="32">
        <v/>
      </c>
      <c r="K5640" s="32">
        <f/>
        <v/>
      </c>
      <c r="L5640" s="32" t="s">
        <v/>
      </c>
      <c r="M5640" s="32" t="s">
        <v/>
      </c>
      <c r="N5640" s="32" t="s">
        <v>29652</v>
      </c>
      <!--$VAR_NUOVA_CELLA_PREZZI$-->
    </row>
    <row r="5641" spans="1:16" ht="10.5" customHeight="1" thickTop="1" thickBot="1">
      <c r="B5641" s="32" t="s">
        <v/>
      </c>
      <c r="C5641" s="23" t="s">
        <v/>
      </c>
      <c r="D5641" s="32" t="s">
        <v>29653</v>
      </c>
      <c r="E5641" s="32">
        <v/>
      </c>
      <c r="F5641" s="33">
        <v/>
      </c>
      <c r="G5641" s="34">
        <v/>
      </c>
      <c r="H5641" s="35">
        <v/>
      </c>
      <c r="I5641" s="36">
        <f>ROUND(SUM(I5636:I5640),2)</f>
        <v>720.00</v>
      </c>
      <c r="J5641" s="32">
        <v>2.28</v>
      </c>
      <c r="K5641" s="32">
        <f>ROUND(PRODUCT(I5641:J5641),2)</f>
        <v>1641.60</v>
      </c>
      <c r="L5641" s="32" t="s">
        <v/>
      </c>
      <c r="M5641" s="32" t="s">
        <v/>
      </c>
      <c r="N5641" s="32" t="s">
        <v/>
      </c>
      <!--$VAR_NUOVA_CELLA_PREZZI$-->
    </row>
    <row r="5642" spans="1:16" ht="10.5" customHeight="1" thickTop="1" thickBot="1">
      <c r="B5642" s="32" t="s">
        <v/>
      </c>
      <c r="C5642" s="23" t="s">
        <v/>
      </c>
      <c r="D5642" s="32" t="s">
        <v>29659</v>
      </c>
      <c r="E5642" s="32">
        <v/>
      </c>
      <c r="F5642" s="33">
        <v/>
      </c>
      <c r="G5642" s="34">
        <v/>
      </c>
      <c r="H5642" s="35">
        <v/>
      </c>
      <c r="I5642" s="36">
        <f/>
        <v/>
      </c>
      <c r="J5642" s="32">
        <v/>
      </c>
      <c r="K5642" s="32">
        <f/>
        <v/>
      </c>
      <c r="L5642" s="32" t="s">
        <v/>
      </c>
      <c r="M5642" s="32" t="s">
        <v/>
      </c>
      <c r="N5642" s="32" t="s">
        <v/>
      </c>
      <!--$VAR_NUOVA_CELLA_PREZZI$-->
    </row>
    <row r="5643" spans="1:16" ht="15.5" customHeight="1" thickTop="1" thickBot="1">
      <c r="B5643" s="32" t="s">
        <v>29660</v>
      </c>
      <c r="C5643" s="23" t="s">
        <v>29661</v>
      </c>
      <c r="D5643" s="62" t="s">
        <v>29662</v>
      </c>
      <c r="E5643" s="32">
        <v/>
      </c>
      <c r="F5643" s="33">
        <v/>
      </c>
      <c r="G5643" s="34">
        <v/>
      </c>
      <c r="H5643" s="35">
        <v/>
      </c>
      <c r="I5643" s="36">
        <f/>
        <v/>
      </c>
      <c r="J5643" s="32">
        <v/>
      </c>
      <c r="K5643" s="32">
        <f/>
        <v/>
      </c>
      <c r="L5643" s="32" t="s">
        <v/>
      </c>
      <c r="M5643" s="32" t="s">
        <v/>
      </c>
      <c r="N5643" s="32" t="s">
        <v/>
      </c>
      <!--$VAR_NUOVA_CELLA_PREZZI$-->
    </row>
    <row r="5644" spans="1:16" ht="10.5" customHeight="1" thickTop="1" thickBot="1">
      <c r="B5644" s="32" t="s">
        <v/>
      </c>
      <c r="C5644" s="23" t="s">
        <v/>
      </c>
      <c r="D5644" s="23" t="s">
        <v>29663</v>
      </c>
      <c r="E5644" s="32">
        <v/>
      </c>
      <c r="F5644" s="33">
        <v/>
      </c>
      <c r="G5644" s="34">
        <v/>
      </c>
      <c r="H5644" s="35">
        <v/>
      </c>
      <c r="I5644" s="36">
        <f/>
        <v/>
      </c>
      <c r="J5644" s="32">
        <v/>
      </c>
      <c r="K5644" s="32">
        <f/>
        <v/>
      </c>
      <c r="L5644" s="32" t="s">
        <v/>
      </c>
      <c r="M5644" s="32" t="s">
        <v/>
      </c>
      <c r="N5644" s="32" t="s">
        <v/>
      </c>
      <!--$VAR_NUOVA_CELLA_PREZZI$-->
    </row>
    <row r="5645" spans="1:16" ht="10.5" customHeight="1" thickTop="1" thickBot="1">
      <c r="B5645" s="32" t="s">
        <v/>
      </c>
      <c r="C5645" s="23" t="s">
        <v/>
      </c>
      <c r="D5645" s="23" t="s">
        <v>29664</v>
      </c>
      <c r="E5645" s="32">
        <v>80.00</v>
      </c>
      <c r="F5645" s="33">
        <v/>
      </c>
      <c r="G5645" s="34">
        <v/>
      </c>
      <c r="H5645" s="35">
        <v/>
      </c>
      <c r="I5645" s="36">
        <f>ROUND(PRODUCT(E5645:H5645),2)</f>
        <v>80.00</v>
      </c>
      <c r="J5645" s="32">
        <v/>
      </c>
      <c r="K5645" s="32">
        <f/>
        <v/>
      </c>
      <c r="L5645" s="32" t="s">
        <v/>
      </c>
      <c r="M5645" s="32" t="s">
        <v/>
      </c>
      <c r="N5645" s="32" t="s">
        <v/>
      </c>
      <!--$VAR_NUOVA_CELLA_PREZZI$-->
    </row>
    <row r="5646" spans="1:16" ht="10.5" customHeight="1" thickTop="1" thickBot="1">
      <c r="B5646" s="32" t="s">
        <v/>
      </c>
      <c r="C5646" s="23" t="s">
        <v/>
      </c>
      <c r="D5646" s="32" t="s">
        <v/>
      </c>
      <c r="E5646" s="32">
        <v/>
      </c>
      <c r="F5646" s="33">
        <v/>
      </c>
      <c r="G5646" s="34">
        <v/>
      </c>
      <c r="H5646" s="35">
        <v/>
      </c>
      <c r="I5646" s="36">
        <f/>
        <v/>
      </c>
      <c r="J5646" s="32">
        <v/>
      </c>
      <c r="K5646" s="32">
        <f/>
        <v/>
      </c>
      <c r="L5646" s="32" t="s">
        <v/>
      </c>
      <c r="M5646" s="32" t="s">
        <v/>
      </c>
      <c r="N5646" s="32" t="s">
        <v>29671</v>
      </c>
      <!--$VAR_NUOVA_CELLA_PREZZI$-->
    </row>
    <row r="5647" spans="1:16" ht="10.5" customHeight="1" thickTop="1" thickBot="1">
      <c r="B5647" s="32" t="s">
        <v/>
      </c>
      <c r="C5647" s="23" t="s">
        <v/>
      </c>
      <c r="D5647" s="32" t="s">
        <v>29672</v>
      </c>
      <c r="E5647" s="32">
        <v/>
      </c>
      <c r="F5647" s="33">
        <v/>
      </c>
      <c r="G5647" s="34">
        <v/>
      </c>
      <c r="H5647" s="35">
        <v/>
      </c>
      <c r="I5647" s="36">
        <f>ROUND(SUM(I5644:I5646),2)</f>
        <v>80.00</v>
      </c>
      <c r="J5647" s="32">
        <v>0.44</v>
      </c>
      <c r="K5647" s="32">
        <f>ROUND(PRODUCT(I5647:J5647),2)</f>
        <v>35.20</v>
      </c>
      <c r="L5647" s="32" t="s">
        <v/>
      </c>
      <c r="M5647" s="32" t="s">
        <v/>
      </c>
      <c r="N5647" s="32" t="s">
        <v/>
      </c>
      <!--$VAR_NUOVA_CELLA_PREZZI$-->
    </row>
    <row r="5648" spans="1:16" ht="10.5" customHeight="1" thickTop="1" thickBot="1">
      <c r="B5648" s="32" t="s">
        <v/>
      </c>
      <c r="C5648" s="23" t="s">
        <v/>
      </c>
      <c r="D5648" s="32" t="s">
        <v>29678</v>
      </c>
      <c r="E5648" s="32">
        <v/>
      </c>
      <c r="F5648" s="33">
        <v/>
      </c>
      <c r="G5648" s="34">
        <v/>
      </c>
      <c r="H5648" s="35">
        <v/>
      </c>
      <c r="I5648" s="36">
        <f/>
        <v/>
      </c>
      <c r="J5648" s="32">
        <v/>
      </c>
      <c r="K5648" s="32">
        <f/>
        <v/>
      </c>
      <c r="L5648" s="32" t="s">
        <v/>
      </c>
      <c r="M5648" s="32" t="s">
        <v/>
      </c>
      <c r="N5648" s="32" t="s">
        <v/>
      </c>
      <!--$VAR_NUOVA_CELLA_PREZZI$-->
    </row>
    <row r="5649" spans="1:16" ht="295.333333333333" customHeight="1" thickTop="1" thickBot="1">
      <c r="B5649" s="32" t="s">
        <v>29679</v>
      </c>
      <c r="C5649" s="23" t="s">
        <v>29680</v>
      </c>
      <c r="D5649" s="62" t="s">
        <v>29681</v>
      </c>
      <c r="E5649" s="32">
        <v/>
      </c>
      <c r="F5649" s="33">
        <v/>
      </c>
      <c r="G5649" s="34">
        <v/>
      </c>
      <c r="H5649" s="35">
        <v/>
      </c>
      <c r="I5649" s="36">
        <f/>
        <v/>
      </c>
      <c r="J5649" s="32">
        <v/>
      </c>
      <c r="K5649" s="32">
        <f/>
        <v/>
      </c>
      <c r="L5649" s="32" t="s">
        <v/>
      </c>
      <c r="M5649" s="32" t="s">
        <v/>
      </c>
      <c r="N5649" s="32" t="s">
        <v/>
      </c>
      <!--$VAR_NUOVA_CELLA_PREZZI$-->
    </row>
    <row r="5650" spans="1:16" ht="10.5" customHeight="1" thickTop="1" thickBot="1">
      <c r="B5650" s="32" t="s">
        <v/>
      </c>
      <c r="C5650" s="23" t="s">
        <v/>
      </c>
      <c r="D5650" s="23" t="s">
        <v>29682</v>
      </c>
      <c r="E5650" s="32">
        <v/>
      </c>
      <c r="F5650" s="33">
        <v/>
      </c>
      <c r="G5650" s="34">
        <v/>
      </c>
      <c r="H5650" s="35">
        <v/>
      </c>
      <c r="I5650" s="36">
        <f/>
        <v/>
      </c>
      <c r="J5650" s="32">
        <v/>
      </c>
      <c r="K5650" s="32">
        <f/>
        <v/>
      </c>
      <c r="L5650" s="32" t="s">
        <v/>
      </c>
      <c r="M5650" s="32" t="s">
        <v/>
      </c>
      <c r="N5650" s="32" t="s">
        <v/>
      </c>
      <!--$VAR_NUOVA_CELLA_PREZZI$-->
    </row>
    <row r="5651" spans="1:16" ht="10.5" customHeight="1" thickTop="1" thickBot="1">
      <c r="B5651" s="32" t="s">
        <v/>
      </c>
      <c r="C5651" s="23" t="s">
        <v/>
      </c>
      <c r="D5651" s="23" t="s">
        <v>29683</v>
      </c>
      <c r="E5651" s="32">
        <v>1.00</v>
      </c>
      <c r="F5651" s="33">
        <v/>
      </c>
      <c r="G5651" s="34">
        <v/>
      </c>
      <c r="H5651" s="35">
        <v/>
      </c>
      <c r="I5651" s="36">
        <f>ROUND(PRODUCT(E5651:H5651),2)</f>
        <v>1.00</v>
      </c>
      <c r="J5651" s="32">
        <v/>
      </c>
      <c r="K5651" s="32">
        <f/>
        <v/>
      </c>
      <c r="L5651" s="32" t="s">
        <v/>
      </c>
      <c r="M5651" s="32" t="s">
        <v/>
      </c>
      <c r="N5651" s="32" t="s">
        <v/>
      </c>
      <!--$VAR_NUOVA_CELLA_PREZZI$-->
    </row>
    <row r="5652" spans="1:16" ht="10.5" customHeight="1" thickTop="1" thickBot="1">
      <c r="B5652" s="32" t="s">
        <v/>
      </c>
      <c r="C5652" s="23" t="s">
        <v/>
      </c>
      <c r="D5652" s="32" t="s">
        <v/>
      </c>
      <c r="E5652" s="32">
        <v/>
      </c>
      <c r="F5652" s="33">
        <v/>
      </c>
      <c r="G5652" s="34">
        <v/>
      </c>
      <c r="H5652" s="35">
        <v/>
      </c>
      <c r="I5652" s="36">
        <f/>
        <v/>
      </c>
      <c r="J5652" s="32">
        <v/>
      </c>
      <c r="K5652" s="32">
        <f/>
        <v/>
      </c>
      <c r="L5652" s="32" t="s">
        <v/>
      </c>
      <c r="M5652" s="32" t="s">
        <v/>
      </c>
      <c r="N5652" s="32" t="s">
        <v>29690</v>
      </c>
      <!--$VAR_NUOVA_CELLA_PREZZI$-->
    </row>
    <row r="5653" spans="1:16" ht="10.5" customHeight="1" thickTop="1" thickBot="1">
      <c r="B5653" s="32" t="s">
        <v/>
      </c>
      <c r="C5653" s="23" t="s">
        <v/>
      </c>
      <c r="D5653" s="32" t="s">
        <v>29691</v>
      </c>
      <c r="E5653" s="32">
        <v/>
      </c>
      <c r="F5653" s="33">
        <v/>
      </c>
      <c r="G5653" s="34">
        <v/>
      </c>
      <c r="H5653" s="35">
        <v/>
      </c>
      <c r="I5653" s="36">
        <f>ROUND(SUM(I5650:I5652),2)</f>
        <v>1.00</v>
      </c>
      <c r="J5653" s="32">
        <v>1106.51</v>
      </c>
      <c r="K5653" s="32">
        <f>ROUND(PRODUCT(I5653:J5653),2)</f>
        <v>1106.51</v>
      </c>
      <c r="L5653" s="32" t="s">
        <v/>
      </c>
      <c r="M5653" s="32" t="s">
        <v/>
      </c>
      <c r="N5653" s="32" t="s">
        <v/>
      </c>
      <!--$VAR_NUOVA_CELLA_PREZZI$-->
    </row>
    <row r="5654" spans="1:16" ht="10.5" customHeight="1" thickTop="1" thickBot="1">
      <c r="B5654" s="32" t="s">
        <v/>
      </c>
      <c r="C5654" s="23" t="s">
        <v/>
      </c>
      <c r="D5654" s="32" t="s">
        <v>29697</v>
      </c>
      <c r="E5654" s="32">
        <v/>
      </c>
      <c r="F5654" s="33">
        <v/>
      </c>
      <c r="G5654" s="34">
        <v/>
      </c>
      <c r="H5654" s="35">
        <v/>
      </c>
      <c r="I5654" s="36">
        <f/>
        <v/>
      </c>
      <c r="J5654" s="32">
        <v/>
      </c>
      <c r="K5654" s="32">
        <f/>
        <v/>
      </c>
      <c r="L5654" s="32" t="s">
        <v/>
      </c>
      <c r="M5654" s="32" t="s">
        <v/>
      </c>
      <c r="N5654" s="32" t="s">
        <v/>
      </c>
      <!--$VAR_NUOVA_CELLA_PREZZI$-->
    </row>
    <row r="5655" spans="1:16" ht="18.6666666666667" customHeight="1" thickTop="1" thickBot="1">
      <c r="B5655" s="32" t="s">
        <v>29698</v>
      </c>
      <c r="C5655" s="23" t="s">
        <v>29699</v>
      </c>
      <c r="D5655" s="62" t="s">
        <v>29700</v>
      </c>
      <c r="E5655" s="32">
        <v/>
      </c>
      <c r="F5655" s="33">
        <v/>
      </c>
      <c r="G5655" s="34">
        <v/>
      </c>
      <c r="H5655" s="35">
        <v/>
      </c>
      <c r="I5655" s="36">
        <f/>
        <v/>
      </c>
      <c r="J5655" s="32">
        <v/>
      </c>
      <c r="K5655" s="32">
        <f/>
        <v/>
      </c>
      <c r="L5655" s="32" t="s">
        <v/>
      </c>
      <c r="M5655" s="32" t="s">
        <v/>
      </c>
      <c r="N5655" s="32" t="s">
        <v/>
      </c>
      <!--$VAR_NUOVA_CELLA_PREZZI$-->
    </row>
    <row r="5656" spans="1:16" ht="10.5" customHeight="1" thickTop="1" thickBot="1">
      <c r="B5656" s="32" t="s">
        <v/>
      </c>
      <c r="C5656" s="23" t="s">
        <v/>
      </c>
      <c r="D5656" s="23" t="s">
        <v>29701</v>
      </c>
      <c r="E5656" s="32">
        <v/>
      </c>
      <c r="F5656" s="33">
        <v/>
      </c>
      <c r="G5656" s="34">
        <v/>
      </c>
      <c r="H5656" s="35">
        <v/>
      </c>
      <c r="I5656" s="36">
        <f/>
        <v/>
      </c>
      <c r="J5656" s="32">
        <v/>
      </c>
      <c r="K5656" s="32">
        <f/>
        <v/>
      </c>
      <c r="L5656" s="32" t="s">
        <v/>
      </c>
      <c r="M5656" s="32" t="s">
        <v/>
      </c>
      <c r="N5656" s="32" t="s">
        <v/>
      </c>
      <!--$VAR_NUOVA_CELLA_PREZZI$-->
    </row>
    <row r="5657" spans="1:16" ht="10.5" customHeight="1" thickTop="1" thickBot="1">
      <c r="B5657" s="32" t="s">
        <v/>
      </c>
      <c r="C5657" s="23" t="s">
        <v/>
      </c>
      <c r="D5657" s="23" t="s">
        <v>29702</v>
      </c>
      <c r="E5657" s="32">
        <v>1.00</v>
      </c>
      <c r="F5657" s="33">
        <v/>
      </c>
      <c r="G5657" s="34">
        <v/>
      </c>
      <c r="H5657" s="35">
        <v/>
      </c>
      <c r="I5657" s="36">
        <f>ROUND(PRODUCT(E5657:H5657),2)</f>
        <v>1.00</v>
      </c>
      <c r="J5657" s="32">
        <v/>
      </c>
      <c r="K5657" s="32">
        <f/>
        <v/>
      </c>
      <c r="L5657" s="32" t="s">
        <v/>
      </c>
      <c r="M5657" s="32" t="s">
        <v/>
      </c>
      <c r="N5657" s="32" t="s">
        <v/>
      </c>
      <!--$VAR_NUOVA_CELLA_PREZZI$-->
    </row>
    <row r="5658" spans="1:16" ht="10.5" customHeight="1" thickTop="1" thickBot="1">
      <c r="B5658" s="32" t="s">
        <v/>
      </c>
      <c r="C5658" s="23" t="s">
        <v/>
      </c>
      <c r="D5658" s="32" t="s">
        <v/>
      </c>
      <c r="E5658" s="32">
        <v/>
      </c>
      <c r="F5658" s="33">
        <v/>
      </c>
      <c r="G5658" s="34">
        <v/>
      </c>
      <c r="H5658" s="35">
        <v/>
      </c>
      <c r="I5658" s="36">
        <f/>
        <v/>
      </c>
      <c r="J5658" s="32">
        <v/>
      </c>
      <c r="K5658" s="32">
        <f/>
        <v/>
      </c>
      <c r="L5658" s="32" t="s">
        <v/>
      </c>
      <c r="M5658" s="32" t="s">
        <v/>
      </c>
      <c r="N5658" s="32" t="s">
        <v>29709</v>
      </c>
      <!--$VAR_NUOVA_CELLA_PREZZI$-->
    </row>
    <row r="5659" spans="1:16" ht="10.5" customHeight="1" thickTop="1" thickBot="1">
      <c r="B5659" s="32" t="s">
        <v/>
      </c>
      <c r="C5659" s="23" t="s">
        <v/>
      </c>
      <c r="D5659" s="32" t="s">
        <v>29710</v>
      </c>
      <c r="E5659" s="32">
        <v/>
      </c>
      <c r="F5659" s="33">
        <v/>
      </c>
      <c r="G5659" s="34">
        <v/>
      </c>
      <c r="H5659" s="35">
        <v/>
      </c>
      <c r="I5659" s="36">
        <f>ROUND(SUM(I5656:I5658),2)</f>
        <v>1.00</v>
      </c>
      <c r="J5659" s="32">
        <v>280.00</v>
      </c>
      <c r="K5659" s="32">
        <f>ROUND(PRODUCT(I5659:J5659),2)</f>
        <v>280.00</v>
      </c>
      <c r="L5659" s="32" t="s">
        <v/>
      </c>
      <c r="M5659" s="32" t="s">
        <v/>
      </c>
      <c r="N5659" s="32" t="s">
        <v/>
      </c>
      <!--$VAR_NUOVA_CELLA_PREZZI$-->
    </row>
    <row r="5660" spans="1:16" ht="10.5" customHeight="1" thickTop="1" thickBot="1">
      <c r="B5660" s="32" t="s">
        <v/>
      </c>
      <c r="C5660" s="23" t="s">
        <v/>
      </c>
      <c r="D5660" s="32" t="s">
        <v>29716</v>
      </c>
      <c r="E5660" s="32">
        <v/>
      </c>
      <c r="F5660" s="33">
        <v/>
      </c>
      <c r="G5660" s="34">
        <v/>
      </c>
      <c r="H5660" s="35">
        <v/>
      </c>
      <c r="I5660" s="36">
        <f/>
        <v/>
      </c>
      <c r="J5660" s="32">
        <v/>
      </c>
      <c r="K5660" s="32">
        <f/>
        <v/>
      </c>
      <c r="L5660" s="32" t="s">
        <v/>
      </c>
      <c r="M5660" s="32" t="s">
        <v/>
      </c>
      <c r="N5660" s="32" t="s">
        <v/>
      </c>
      <!--$VAR_NUOVA_CELLA_PREZZI$-->
    </row>
    <row r="5661" spans="1:16" ht="14" customHeight="1" thickTop="1" thickBot="1">
      <c r="B5661" s="32" t="s">
        <v>29717</v>
      </c>
      <c r="C5661" s="23" t="s">
        <v>29718</v>
      </c>
      <c r="D5661" s="62" t="s">
        <v>29719</v>
      </c>
      <c r="E5661" s="32">
        <v/>
      </c>
      <c r="F5661" s="33">
        <v/>
      </c>
      <c r="G5661" s="34">
        <v/>
      </c>
      <c r="H5661" s="35">
        <v/>
      </c>
      <c r="I5661" s="36">
        <f/>
        <v/>
      </c>
      <c r="J5661" s="32">
        <v/>
      </c>
      <c r="K5661" s="32">
        <f/>
        <v/>
      </c>
      <c r="L5661" s="32" t="s">
        <v/>
      </c>
      <c r="M5661" s="32" t="s">
        <v/>
      </c>
      <c r="N5661" s="32" t="s">
        <v/>
      </c>
      <!--$VAR_NUOVA_CELLA_PREZZI$-->
    </row>
    <row r="5662" spans="1:16" ht="10.5" customHeight="1" thickTop="1" thickBot="1">
      <c r="B5662" s="32" t="s">
        <v/>
      </c>
      <c r="C5662" s="23" t="s">
        <v/>
      </c>
      <c r="D5662" s="23" t="s">
        <v>29720</v>
      </c>
      <c r="E5662" s="32">
        <v/>
      </c>
      <c r="F5662" s="33">
        <v/>
      </c>
      <c r="G5662" s="34">
        <v/>
      </c>
      <c r="H5662" s="35">
        <v/>
      </c>
      <c r="I5662" s="36">
        <f/>
        <v/>
      </c>
      <c r="J5662" s="32">
        <v/>
      </c>
      <c r="K5662" s="32">
        <f/>
        <v/>
      </c>
      <c r="L5662" s="32" t="s">
        <v/>
      </c>
      <c r="M5662" s="32" t="s">
        <v/>
      </c>
      <c r="N5662" s="32" t="s">
        <v/>
      </c>
      <!--$VAR_NUOVA_CELLA_PREZZI$-->
    </row>
    <row r="5663" spans="1:16" ht="10.5" customHeight="1" thickTop="1" thickBot="1">
      <c r="B5663" s="32" t="s">
        <v/>
      </c>
      <c r="C5663" s="23" t="s">
        <v/>
      </c>
      <c r="D5663" s="23" t="s">
        <v>29721</v>
      </c>
      <c r="E5663" s="32">
        <v>1.00</v>
      </c>
      <c r="F5663" s="33">
        <v/>
      </c>
      <c r="G5663" s="34">
        <v/>
      </c>
      <c r="H5663" s="35">
        <v/>
      </c>
      <c r="I5663" s="36">
        <f>ROUND(PRODUCT(E5663:H5663),2)</f>
        <v>1.00</v>
      </c>
      <c r="J5663" s="32">
        <v/>
      </c>
      <c r="K5663" s="32">
        <f/>
        <v/>
      </c>
      <c r="L5663" s="32" t="s">
        <v/>
      </c>
      <c r="M5663" s="32" t="s">
        <v/>
      </c>
      <c r="N5663" s="32" t="s">
        <v/>
      </c>
      <!--$VAR_NUOVA_CELLA_PREZZI$-->
    </row>
    <row r="5664" spans="1:16" ht="10.5" customHeight="1" thickTop="1" thickBot="1">
      <c r="B5664" s="32" t="s">
        <v/>
      </c>
      <c r="C5664" s="23" t="s">
        <v/>
      </c>
      <c r="D5664" s="32" t="s">
        <v/>
      </c>
      <c r="E5664" s="32">
        <v/>
      </c>
      <c r="F5664" s="33">
        <v/>
      </c>
      <c r="G5664" s="34">
        <v/>
      </c>
      <c r="H5664" s="35">
        <v/>
      </c>
      <c r="I5664" s="36">
        <f/>
        <v/>
      </c>
      <c r="J5664" s="32">
        <v/>
      </c>
      <c r="K5664" s="32">
        <f/>
        <v/>
      </c>
      <c r="L5664" s="32" t="s">
        <v/>
      </c>
      <c r="M5664" s="32" t="s">
        <v/>
      </c>
      <c r="N5664" s="32" t="s">
        <v>29728</v>
      </c>
      <!--$VAR_NUOVA_CELLA_PREZZI$-->
    </row>
    <row r="5665" spans="1:16" ht="10.5" customHeight="1" thickTop="1" thickBot="1">
      <c r="B5665" s="32" t="s">
        <v/>
      </c>
      <c r="C5665" s="23" t="s">
        <v/>
      </c>
      <c r="D5665" s="32" t="s">
        <v>29729</v>
      </c>
      <c r="E5665" s="32">
        <v/>
      </c>
      <c r="F5665" s="33">
        <v/>
      </c>
      <c r="G5665" s="34">
        <v/>
      </c>
      <c r="H5665" s="35">
        <v/>
      </c>
      <c r="I5665" s="36">
        <f>ROUND(SUM(I5662:I5664),2)</f>
        <v>1.00</v>
      </c>
      <c r="J5665" s="32">
        <v>45.00</v>
      </c>
      <c r="K5665" s="32">
        <f>ROUND(PRODUCT(I5665:J5665),2)</f>
        <v>45.00</v>
      </c>
      <c r="L5665" s="32" t="s">
        <v/>
      </c>
      <c r="M5665" s="32" t="s">
        <v/>
      </c>
      <c r="N5665" s="32" t="s">
        <v/>
      </c>
      <!--$VAR_NUOVA_CELLA_PREZZI$-->
    </row>
    <row r="5666" spans="1:16" ht="10.5" customHeight="1" thickTop="1" thickBot="1">
      <c r="B5666" s="32" t="s">
        <v/>
      </c>
      <c r="C5666" s="23" t="s">
        <v/>
      </c>
      <c r="D5666" s="32" t="s">
        <v>29735</v>
      </c>
      <c r="E5666" s="32">
        <v/>
      </c>
      <c r="F5666" s="33">
        <v/>
      </c>
      <c r="G5666" s="34">
        <v/>
      </c>
      <c r="H5666" s="35">
        <v/>
      </c>
      <c r="I5666" s="36">
        <f/>
        <v/>
      </c>
      <c r="J5666" s="32">
        <v/>
      </c>
      <c r="K5666" s="32">
        <f/>
        <v/>
      </c>
      <c r="L5666" s="32" t="s">
        <v/>
      </c>
      <c r="M5666" s="32" t="s">
        <v/>
      </c>
      <c r="N5666" s="32" t="s">
        <v/>
      </c>
      <!--$VAR_NUOVA_CELLA_PREZZI$-->
    </row>
    <row r="5667" spans="1:16" ht="124.333333333333" customHeight="1" thickTop="1" thickBot="1">
      <c r="B5667" s="32" t="s">
        <v>29736</v>
      </c>
      <c r="C5667" s="23" t="s">
        <v>29737</v>
      </c>
      <c r="D5667" s="62" t="s">
        <v>29738</v>
      </c>
      <c r="E5667" s="32">
        <v/>
      </c>
      <c r="F5667" s="33">
        <v/>
      </c>
      <c r="G5667" s="34">
        <v/>
      </c>
      <c r="H5667" s="35">
        <v/>
      </c>
      <c r="I5667" s="36">
        <f/>
        <v/>
      </c>
      <c r="J5667" s="32">
        <v/>
      </c>
      <c r="K5667" s="32">
        <f/>
        <v/>
      </c>
      <c r="L5667" s="32" t="s">
        <v/>
      </c>
      <c r="M5667" s="32" t="s">
        <v/>
      </c>
      <c r="N5667" s="32" t="s">
        <v/>
      </c>
      <!--$VAR_NUOVA_CELLA_PREZZI$-->
    </row>
    <row r="5668" spans="1:16" ht="10.5" customHeight="1" thickTop="1" thickBot="1">
      <c r="B5668" s="32" t="s">
        <v/>
      </c>
      <c r="C5668" s="23" t="s">
        <v/>
      </c>
      <c r="D5668" s="23" t="s">
        <v>29739</v>
      </c>
      <c r="E5668" s="32">
        <v/>
      </c>
      <c r="F5668" s="33">
        <v/>
      </c>
      <c r="G5668" s="34">
        <v/>
      </c>
      <c r="H5668" s="35">
        <v/>
      </c>
      <c r="I5668" s="36">
        <f/>
        <v/>
      </c>
      <c r="J5668" s="32">
        <v/>
      </c>
      <c r="K5668" s="32">
        <f/>
        <v/>
      </c>
      <c r="L5668" s="32" t="s">
        <v/>
      </c>
      <c r="M5668" s="32" t="s">
        <v/>
      </c>
      <c r="N5668" s="32" t="s">
        <v/>
      </c>
      <!--$VAR_NUOVA_CELLA_PREZZI$-->
    </row>
    <row r="5669" spans="1:16" ht="10.5" customHeight="1" thickTop="1" thickBot="1">
      <c r="B5669" s="32" t="s">
        <v/>
      </c>
      <c r="C5669" s="23" t="s">
        <v/>
      </c>
      <c r="D5669" s="23" t="s">
        <v>29740</v>
      </c>
      <c r="E5669" s="32">
        <v>151615.84</v>
      </c>
      <c r="F5669" s="33">
        <v/>
      </c>
      <c r="G5669" s="34">
        <v/>
      </c>
      <c r="H5669" s="35">
        <v/>
      </c>
      <c r="I5669" s="36">
        <f>ROUND(PRODUCT(E5669:H5669),2)</f>
        <v>151615.84</v>
      </c>
      <c r="J5669" s="32">
        <v/>
      </c>
      <c r="K5669" s="32">
        <f/>
        <v/>
      </c>
      <c r="L5669" s="32" t="s">
        <v/>
      </c>
      <c r="M5669" s="32" t="s">
        <v/>
      </c>
      <c r="N5669" s="32" t="s">
        <v/>
      </c>
      <!--$VAR_NUOVA_CELLA_PREZZI$-->
    </row>
    <row r="5670" spans="1:16" ht="10.5" customHeight="1" thickTop="1" thickBot="1">
      <c r="B5670" s="32" t="s">
        <v/>
      </c>
      <c r="C5670" s="23" t="s">
        <v/>
      </c>
      <c r="D5670" s="32" t="s">
        <v/>
      </c>
      <c r="E5670" s="32">
        <v/>
      </c>
      <c r="F5670" s="33">
        <v/>
      </c>
      <c r="G5670" s="34">
        <v/>
      </c>
      <c r="H5670" s="35">
        <v/>
      </c>
      <c r="I5670" s="36">
        <f/>
        <v/>
      </c>
      <c r="J5670" s="32">
        <v/>
      </c>
      <c r="K5670" s="32">
        <f/>
        <v/>
      </c>
      <c r="L5670" s="32" t="s">
        <v/>
      </c>
      <c r="M5670" s="32" t="s">
        <v/>
      </c>
      <c r="N5670" s="32" t="s">
        <v>29747</v>
      </c>
      <!--$VAR_NUOVA_CELLA_PREZZI$-->
    </row>
    <row r="5671" spans="1:16" ht="10.5" customHeight="1" thickTop="1" thickBot="1">
      <c r="B5671" s="32" t="s">
        <v/>
      </c>
      <c r="C5671" s="23" t="s">
        <v/>
      </c>
      <c r="D5671" s="32" t="s">
        <v>29748</v>
      </c>
      <c r="E5671" s="32">
        <v/>
      </c>
      <c r="F5671" s="33">
        <v/>
      </c>
      <c r="G5671" s="34">
        <v/>
      </c>
      <c r="H5671" s="35">
        <v/>
      </c>
      <c r="I5671" s="36">
        <f>ROUND(SUM(I5668:I5670),2)</f>
        <v>151615.84</v>
      </c>
      <c r="J5671" s="32">
        <v>19.00</v>
      </c>
      <c r="K5671" s="32">
        <f>ROUND(PRODUCT(I5671:J5671)/100,2)</f>
        <v>28807.01</v>
      </c>
      <c r="L5671" s="32" t="s">
        <v/>
      </c>
      <c r="M5671" s="32" t="s">
        <v/>
      </c>
      <c r="N5671" s="32" t="s">
        <v/>
      </c>
      <!--$VAR_NUOVA_CELLA_PREZZI$-->
    </row>
    <row r="5672" spans="1:16" ht="10.5" customHeight="1" thickTop="1" thickBot="1">
      <c r="B5672" s="32" t="s">
        <v/>
      </c>
      <c r="C5672" s="23" t="s">
        <v/>
      </c>
      <c r="D5672" s="32" t="s">
        <v>29754</v>
      </c>
      <c r="E5672" s="32">
        <v/>
      </c>
      <c r="F5672" s="33">
        <v/>
      </c>
      <c r="G5672" s="34">
        <v/>
      </c>
      <c r="H5672" s="35">
        <v/>
      </c>
      <c r="I5672" s="36">
        <f/>
        <v/>
      </c>
      <c r="J5672" s="32">
        <v/>
      </c>
      <c r="K5672" s="32">
        <f/>
        <v/>
      </c>
      <c r="L5672" s="32" t="s">
        <v/>
      </c>
      <c r="M5672" s="32" t="s">
        <v/>
      </c>
      <c r="N5672" s="32" t="s">
        <v/>
      </c>
      <!--$VAR_NUOVA_CELLA_PREZZI$-->
    </row>
    <row r="5673" spans="1:16" ht="63.6666666666667" customHeight="1" thickTop="1" thickBot="1">
      <c r="B5673" s="32" t="s">
        <v>29755</v>
      </c>
      <c r="C5673" s="23" t="s">
        <v>29756</v>
      </c>
      <c r="D5673" s="62" t="s">
        <v>29757</v>
      </c>
      <c r="E5673" s="32">
        <v/>
      </c>
      <c r="F5673" s="33">
        <v/>
      </c>
      <c r="G5673" s="34">
        <v/>
      </c>
      <c r="H5673" s="35">
        <v/>
      </c>
      <c r="I5673" s="36">
        <f/>
        <v/>
      </c>
      <c r="J5673" s="32">
        <v/>
      </c>
      <c r="K5673" s="32">
        <f/>
        <v/>
      </c>
      <c r="L5673" s="32" t="s">
        <v/>
      </c>
      <c r="M5673" s="32" t="s">
        <v/>
      </c>
      <c r="N5673" s="32" t="s">
        <v/>
      </c>
      <!--$VAR_NUOVA_CELLA_PREZZI$-->
    </row>
    <row r="5674" spans="1:16" ht="10.5" customHeight="1" thickTop="1" thickBot="1">
      <c r="B5674" s="32" t="s">
        <v/>
      </c>
      <c r="C5674" s="23" t="s">
        <v/>
      </c>
      <c r="D5674" s="23" t="s">
        <v>29758</v>
      </c>
      <c r="E5674" s="32">
        <v/>
      </c>
      <c r="F5674" s="33">
        <v/>
      </c>
      <c r="G5674" s="34">
        <v/>
      </c>
      <c r="H5674" s="35">
        <v/>
      </c>
      <c r="I5674" s="36">
        <f/>
        <v/>
      </c>
      <c r="J5674" s="32">
        <v/>
      </c>
      <c r="K5674" s="32">
        <f/>
        <v/>
      </c>
      <c r="L5674" s="32" t="s">
        <v/>
      </c>
      <c r="M5674" s="32" t="s">
        <v/>
      </c>
      <c r="N5674" s="32" t="s">
        <v/>
      </c>
      <!--$VAR_NUOVA_CELLA_PREZZI$-->
    </row>
    <row r="5675" spans="1:16" ht="10.5" customHeight="1" thickTop="1" thickBot="1">
      <c r="B5675" s="32" t="s">
        <v/>
      </c>
      <c r="C5675" s="23" t="s">
        <v/>
      </c>
      <c r="D5675" s="23" t="s">
        <v>29759</v>
      </c>
      <c r="E5675" s="32">
        <v>250.00</v>
      </c>
      <c r="F5675" s="33">
        <v/>
      </c>
      <c r="G5675" s="34">
        <v/>
      </c>
      <c r="H5675" s="35">
        <v/>
      </c>
      <c r="I5675" s="36">
        <f>ROUND(PRODUCT(E5675:H5675),2)</f>
        <v>250.00</v>
      </c>
      <c r="J5675" s="32">
        <v/>
      </c>
      <c r="K5675" s="32">
        <f/>
        <v/>
      </c>
      <c r="L5675" s="32" t="s">
        <v/>
      </c>
      <c r="M5675" s="32" t="s">
        <v/>
      </c>
      <c r="N5675" s="32" t="s">
        <v/>
      </c>
      <!--$VAR_NUOVA_CELLA_PREZZI$-->
    </row>
    <row r="5676" spans="1:16" ht="10.5" customHeight="1" thickTop="1" thickBot="1">
      <c r="B5676" s="32" t="s">
        <v/>
      </c>
      <c r="C5676" s="23" t="s">
        <v/>
      </c>
      <c r="D5676" s="32" t="s">
        <v/>
      </c>
      <c r="E5676" s="32">
        <v/>
      </c>
      <c r="F5676" s="33">
        <v/>
      </c>
      <c r="G5676" s="34">
        <v/>
      </c>
      <c r="H5676" s="35">
        <v/>
      </c>
      <c r="I5676" s="36">
        <f/>
        <v/>
      </c>
      <c r="J5676" s="32">
        <v/>
      </c>
      <c r="K5676" s="32">
        <f/>
        <v/>
      </c>
      <c r="L5676" s="32" t="s">
        <v/>
      </c>
      <c r="M5676" s="32" t="s">
        <v/>
      </c>
      <c r="N5676" s="32" t="s">
        <v>29766</v>
      </c>
      <!--$VAR_NUOVA_CELLA_PREZZI$-->
    </row>
    <row r="5677" spans="1:16" ht="10.5" customHeight="1" thickTop="1" thickBot="1">
      <c r="B5677" s="32" t="s">
        <v/>
      </c>
      <c r="C5677" s="23" t="s">
        <v/>
      </c>
      <c r="D5677" s="32" t="s">
        <v>29767</v>
      </c>
      <c r="E5677" s="32">
        <v/>
      </c>
      <c r="F5677" s="33">
        <v/>
      </c>
      <c r="G5677" s="34">
        <v/>
      </c>
      <c r="H5677" s="35">
        <v/>
      </c>
      <c r="I5677" s="36">
        <f>ROUND(SUM(I5674:I5676),2)</f>
        <v>250.00</v>
      </c>
      <c r="J5677" s="32">
        <v>10.53</v>
      </c>
      <c r="K5677" s="32">
        <f>ROUND(PRODUCT(I5677:J5677),2)</f>
        <v>2632.50</v>
      </c>
      <c r="L5677" s="32" t="s">
        <v/>
      </c>
      <c r="M5677" s="32" t="s">
        <v/>
      </c>
      <c r="N5677" s="32" t="s">
        <v/>
      </c>
      <!--$VAR_NUOVA_CELLA_PREZZI$-->
    </row>
    <row r="5678" spans="1:16" ht="10.5" customHeight="1" thickTop="1" thickBot="1">
      <c r="B5678" s="32" t="s">
        <v/>
      </c>
      <c r="C5678" s="23" t="s">
        <v/>
      </c>
      <c r="D5678" s="32" t="s">
        <v>29773</v>
      </c>
      <c r="E5678" s="32">
        <v/>
      </c>
      <c r="F5678" s="33">
        <v/>
      </c>
      <c r="G5678" s="34">
        <v/>
      </c>
      <c r="H5678" s="35">
        <v/>
      </c>
      <c r="I5678" s="36">
        <f/>
        <v/>
      </c>
      <c r="J5678" s="32">
        <v/>
      </c>
      <c r="K5678" s="32">
        <f/>
        <v/>
      </c>
      <c r="L5678" s="32" t="s">
        <v/>
      </c>
      <c r="M5678" s="32" t="s">
        <v/>
      </c>
      <c r="N5678" s="32" t="s">
        <v/>
      </c>
      <!--$VAR_NUOVA_CELLA_PREZZI$-->
    </row>
    <row r="5679" spans="1:16" ht="72.8333333333333" customHeight="1" thickTop="1" thickBot="1">
      <c r="B5679" s="32" t="s">
        <v>29774</v>
      </c>
      <c r="C5679" s="23" t="s">
        <v>29775</v>
      </c>
      <c r="D5679" s="62" t="s">
        <v>29776</v>
      </c>
      <c r="E5679" s="32">
        <v/>
      </c>
      <c r="F5679" s="33">
        <v/>
      </c>
      <c r="G5679" s="34">
        <v/>
      </c>
      <c r="H5679" s="35">
        <v/>
      </c>
      <c r="I5679" s="36">
        <f/>
        <v/>
      </c>
      <c r="J5679" s="32">
        <v/>
      </c>
      <c r="K5679" s="32">
        <f/>
        <v/>
      </c>
      <c r="L5679" s="32" t="s">
        <v/>
      </c>
      <c r="M5679" s="32" t="s">
        <v/>
      </c>
      <c r="N5679" s="32" t="s">
        <v/>
      </c>
      <!--$VAR_NUOVA_CELLA_PREZZI$-->
    </row>
    <row r="5680" spans="1:16" ht="10.5" customHeight="1" thickTop="1" thickBot="1">
      <c r="B5680" s="32" t="s">
        <v/>
      </c>
      <c r="C5680" s="23" t="s">
        <v/>
      </c>
      <c r="D5680" s="23" t="s">
        <v>29777</v>
      </c>
      <c r="E5680" s="32">
        <v/>
      </c>
      <c r="F5680" s="33">
        <v/>
      </c>
      <c r="G5680" s="34">
        <v/>
      </c>
      <c r="H5680" s="35">
        <v/>
      </c>
      <c r="I5680" s="36">
        <f/>
        <v/>
      </c>
      <c r="J5680" s="32">
        <v/>
      </c>
      <c r="K5680" s="32">
        <f/>
        <v/>
      </c>
      <c r="L5680" s="32" t="s">
        <v/>
      </c>
      <c r="M5680" s="32" t="s">
        <v/>
      </c>
      <c r="N5680" s="32" t="s">
        <v/>
      </c>
      <!--$VAR_NUOVA_CELLA_PREZZI$-->
    </row>
    <row r="5681" spans="1:16" ht="10.5" customHeight="1" thickTop="1" thickBot="1">
      <c r="B5681" s="32" t="s">
        <v/>
      </c>
      <c r="C5681" s="23" t="s">
        <v/>
      </c>
      <c r="D5681" s="23" t="s">
        <v>29778</v>
      </c>
      <c r="E5681" s="32">
        <v>10.00</v>
      </c>
      <c r="F5681" s="33">
        <v/>
      </c>
      <c r="G5681" s="34">
        <v/>
      </c>
      <c r="H5681" s="35">
        <v/>
      </c>
      <c r="I5681" s="36">
        <f>ROUND(PRODUCT(E5681:H5681),2)</f>
        <v>10.00</v>
      </c>
      <c r="J5681" s="32">
        <v/>
      </c>
      <c r="K5681" s="32">
        <f/>
        <v/>
      </c>
      <c r="L5681" s="32" t="s">
        <v/>
      </c>
      <c r="M5681" s="32" t="s">
        <v/>
      </c>
      <c r="N5681" s="32" t="s">
        <v/>
      </c>
      <!--$VAR_NUOVA_CELLA_PREZZI$-->
    </row>
    <row r="5682" spans="1:16" ht="10.5" customHeight="1" thickTop="1" thickBot="1">
      <c r="B5682" s="32" t="s">
        <v/>
      </c>
      <c r="C5682" s="23" t="s">
        <v/>
      </c>
      <c r="D5682" s="32" t="s">
        <v/>
      </c>
      <c r="E5682" s="32">
        <v/>
      </c>
      <c r="F5682" s="33">
        <v/>
      </c>
      <c r="G5682" s="34">
        <v/>
      </c>
      <c r="H5682" s="35">
        <v/>
      </c>
      <c r="I5682" s="36">
        <f/>
        <v/>
      </c>
      <c r="J5682" s="32">
        <v/>
      </c>
      <c r="K5682" s="32">
        <f/>
        <v/>
      </c>
      <c r="L5682" s="32" t="s">
        <v/>
      </c>
      <c r="M5682" s="32" t="s">
        <v/>
      </c>
      <c r="N5682" s="32" t="s">
        <v>29785</v>
      </c>
      <!--$VAR_NUOVA_CELLA_PREZZI$-->
    </row>
    <row r="5683" spans="1:16" ht="10.5" customHeight="1" thickTop="1" thickBot="1">
      <c r="B5683" s="32" t="s">
        <v/>
      </c>
      <c r="C5683" s="23" t="s">
        <v/>
      </c>
      <c r="D5683" s="32" t="s">
        <v>29786</v>
      </c>
      <c r="E5683" s="32">
        <v/>
      </c>
      <c r="F5683" s="33">
        <v/>
      </c>
      <c r="G5683" s="34">
        <v/>
      </c>
      <c r="H5683" s="35">
        <v/>
      </c>
      <c r="I5683" s="36">
        <f>ROUND(SUM(I5680:I5682),2)</f>
        <v>10.00</v>
      </c>
      <c r="J5683" s="32">
        <v>13.27</v>
      </c>
      <c r="K5683" s="32">
        <f>ROUND(PRODUCT(I5683:J5683),2)</f>
        <v>132.70</v>
      </c>
      <c r="L5683" s="32" t="s">
        <v/>
      </c>
      <c r="M5683" s="32" t="s">
        <v/>
      </c>
      <c r="N5683" s="32" t="s">
        <v/>
      </c>
      <!--$VAR_NUOVA_CELLA_PREZZI$-->
    </row>
    <row r="5684" spans="1:16" ht="10.5" customHeight="1" thickTop="1" thickBot="1">
      <c r="B5684" s="32" t="s">
        <v/>
      </c>
      <c r="C5684" s="23" t="s">
        <v/>
      </c>
      <c r="D5684" s="32" t="s">
        <v>29792</v>
      </c>
      <c r="E5684" s="32">
        <v/>
      </c>
      <c r="F5684" s="33">
        <v/>
      </c>
      <c r="G5684" s="34">
        <v/>
      </c>
      <c r="H5684" s="35">
        <v/>
      </c>
      <c r="I5684" s="36">
        <f/>
        <v/>
      </c>
      <c r="J5684" s="32">
        <v/>
      </c>
      <c r="K5684" s="32">
        <f/>
        <v/>
      </c>
      <c r="L5684" s="32" t="s">
        <v/>
      </c>
      <c r="M5684" s="32" t="s">
        <v/>
      </c>
      <c r="N5684" s="32" t="s">
        <v/>
      </c>
      <!--$VAR_NUOVA_CELLA_PREZZI$-->
    </row>
    <row r="5685" spans="1:16" ht="72.8333333333333" customHeight="1" thickTop="1" thickBot="1">
      <c r="B5685" s="32" t="s">
        <v>29793</v>
      </c>
      <c r="C5685" s="23" t="s">
        <v>29794</v>
      </c>
      <c r="D5685" s="62" t="s">
        <v>29795</v>
      </c>
      <c r="E5685" s="32">
        <v/>
      </c>
      <c r="F5685" s="33">
        <v/>
      </c>
      <c r="G5685" s="34">
        <v/>
      </c>
      <c r="H5685" s="35">
        <v/>
      </c>
      <c r="I5685" s="36">
        <f/>
        <v/>
      </c>
      <c r="J5685" s="32">
        <v/>
      </c>
      <c r="K5685" s="32">
        <f/>
        <v/>
      </c>
      <c r="L5685" s="32" t="s">
        <v/>
      </c>
      <c r="M5685" s="32" t="s">
        <v/>
      </c>
      <c r="N5685" s="32" t="s">
        <v/>
      </c>
      <!--$VAR_NUOVA_CELLA_PREZZI$-->
    </row>
    <row r="5686" spans="1:16" ht="10.5" customHeight="1" thickTop="1" thickBot="1">
      <c r="B5686" s="32" t="s">
        <v/>
      </c>
      <c r="C5686" s="23" t="s">
        <v/>
      </c>
      <c r="D5686" s="23" t="s">
        <v>29796</v>
      </c>
      <c r="E5686" s="32">
        <v/>
      </c>
      <c r="F5686" s="33">
        <v/>
      </c>
      <c r="G5686" s="34">
        <v/>
      </c>
      <c r="H5686" s="35">
        <v/>
      </c>
      <c r="I5686" s="36">
        <f/>
        <v/>
      </c>
      <c r="J5686" s="32">
        <v/>
      </c>
      <c r="K5686" s="32">
        <f/>
        <v/>
      </c>
      <c r="L5686" s="32" t="s">
        <v/>
      </c>
      <c r="M5686" s="32" t="s">
        <v/>
      </c>
      <c r="N5686" s="32" t="s">
        <v/>
      </c>
      <!--$VAR_NUOVA_CELLA_PREZZI$-->
    </row>
    <row r="5687" spans="1:16" ht="10.5" customHeight="1" thickTop="1" thickBot="1">
      <c r="B5687" s="32" t="s">
        <v/>
      </c>
      <c r="C5687" s="23" t="s">
        <v/>
      </c>
      <c r="D5687" s="23" t="s">
        <v>29797</v>
      </c>
      <c r="E5687" s="32">
        <v>145.00</v>
      </c>
      <c r="F5687" s="33">
        <v/>
      </c>
      <c r="G5687" s="34">
        <v/>
      </c>
      <c r="H5687" s="35">
        <v/>
      </c>
      <c r="I5687" s="36">
        <f>ROUND(PRODUCT(E5687:H5687),2)</f>
        <v>145.00</v>
      </c>
      <c r="J5687" s="32">
        <v/>
      </c>
      <c r="K5687" s="32">
        <f/>
        <v/>
      </c>
      <c r="L5687" s="32" t="s">
        <v/>
      </c>
      <c r="M5687" s="32" t="s">
        <v/>
      </c>
      <c r="N5687" s="32" t="s">
        <v/>
      </c>
      <!--$VAR_NUOVA_CELLA_PREZZI$-->
    </row>
    <row r="5688" spans="1:16" ht="10.5" customHeight="1" thickTop="1" thickBot="1">
      <c r="B5688" s="32" t="s">
        <v/>
      </c>
      <c r="C5688" s="23" t="s">
        <v/>
      </c>
      <c r="D5688" s="32" t="s">
        <v/>
      </c>
      <c r="E5688" s="32">
        <v/>
      </c>
      <c r="F5688" s="33">
        <v/>
      </c>
      <c r="G5688" s="34">
        <v/>
      </c>
      <c r="H5688" s="35">
        <v/>
      </c>
      <c r="I5688" s="36">
        <f/>
        <v/>
      </c>
      <c r="J5688" s="32">
        <v/>
      </c>
      <c r="K5688" s="32">
        <f/>
        <v/>
      </c>
      <c r="L5688" s="32" t="s">
        <v/>
      </c>
      <c r="M5688" s="32" t="s">
        <v/>
      </c>
      <c r="N5688" s="32" t="s">
        <v>29804</v>
      </c>
      <!--$VAR_NUOVA_CELLA_PREZZI$-->
    </row>
    <row r="5689" spans="1:16" ht="10.5" customHeight="1" thickTop="1" thickBot="1">
      <c r="B5689" s="32" t="s">
        <v/>
      </c>
      <c r="C5689" s="23" t="s">
        <v/>
      </c>
      <c r="D5689" s="32" t="s">
        <v>29805</v>
      </c>
      <c r="E5689" s="32">
        <v/>
      </c>
      <c r="F5689" s="33">
        <v/>
      </c>
      <c r="G5689" s="34">
        <v/>
      </c>
      <c r="H5689" s="35">
        <v/>
      </c>
      <c r="I5689" s="36">
        <f>ROUND(SUM(I5686:I5688),2)</f>
        <v>145.00</v>
      </c>
      <c r="J5689" s="32">
        <v>17.11</v>
      </c>
      <c r="K5689" s="32">
        <f>ROUND(PRODUCT(I5689:J5689),2)</f>
        <v>2480.95</v>
      </c>
      <c r="L5689" s="32" t="s">
        <v/>
      </c>
      <c r="M5689" s="32" t="s">
        <v/>
      </c>
      <c r="N5689" s="32" t="s">
        <v/>
      </c>
      <!--$VAR_NUOVA_CELLA_PREZZI$-->
    </row>
    <row r="5690" spans="1:16" ht="10.5" customHeight="1" thickTop="1" thickBot="1">
      <c r="B5690" s="32" t="s">
        <v/>
      </c>
      <c r="C5690" s="23" t="s">
        <v/>
      </c>
      <c r="D5690" s="32" t="s">
        <v>29811</v>
      </c>
      <c r="E5690" s="32">
        <v/>
      </c>
      <c r="F5690" s="33">
        <v/>
      </c>
      <c r="G5690" s="34">
        <v/>
      </c>
      <c r="H5690" s="35">
        <v/>
      </c>
      <c r="I5690" s="36">
        <f/>
        <v/>
      </c>
      <c r="J5690" s="32">
        <v/>
      </c>
      <c r="K5690" s="32">
        <f/>
        <v/>
      </c>
      <c r="L5690" s="32" t="s">
        <v/>
      </c>
      <c r="M5690" s="32" t="s">
        <v/>
      </c>
      <c r="N5690" s="32" t="s">
        <v/>
      </c>
      <!--$VAR_NUOVA_CELLA_PREZZI$-->
    </row>
    <row r="5691" spans="1:16" ht="72.8333333333333" customHeight="1" thickTop="1" thickBot="1">
      <c r="B5691" s="32" t="s">
        <v>29812</v>
      </c>
      <c r="C5691" s="23" t="s">
        <v>29813</v>
      </c>
      <c r="D5691" s="62" t="s">
        <v>29814</v>
      </c>
      <c r="E5691" s="32">
        <v/>
      </c>
      <c r="F5691" s="33">
        <v/>
      </c>
      <c r="G5691" s="34">
        <v/>
      </c>
      <c r="H5691" s="35">
        <v/>
      </c>
      <c r="I5691" s="36">
        <f/>
        <v/>
      </c>
      <c r="J5691" s="32">
        <v/>
      </c>
      <c r="K5691" s="32">
        <f/>
        <v/>
      </c>
      <c r="L5691" s="32" t="s">
        <v/>
      </c>
      <c r="M5691" s="32" t="s">
        <v/>
      </c>
      <c r="N5691" s="32" t="s">
        <v/>
      </c>
      <!--$VAR_NUOVA_CELLA_PREZZI$-->
    </row>
    <row r="5692" spans="1:16" ht="10.5" customHeight="1" thickTop="1" thickBot="1">
      <c r="B5692" s="32" t="s">
        <v/>
      </c>
      <c r="C5692" s="23" t="s">
        <v/>
      </c>
      <c r="D5692" s="23" t="s">
        <v>29815</v>
      </c>
      <c r="E5692" s="32">
        <v/>
      </c>
      <c r="F5692" s="33">
        <v/>
      </c>
      <c r="G5692" s="34">
        <v/>
      </c>
      <c r="H5692" s="35">
        <v/>
      </c>
      <c r="I5692" s="36">
        <f/>
        <v/>
      </c>
      <c r="J5692" s="32">
        <v/>
      </c>
      <c r="K5692" s="32">
        <f/>
        <v/>
      </c>
      <c r="L5692" s="32" t="s">
        <v/>
      </c>
      <c r="M5692" s="32" t="s">
        <v/>
      </c>
      <c r="N5692" s="32" t="s">
        <v/>
      </c>
      <!--$VAR_NUOVA_CELLA_PREZZI$-->
    </row>
    <row r="5693" spans="1:16" ht="10.5" customHeight="1" thickTop="1" thickBot="1">
      <c r="B5693" s="32" t="s">
        <v/>
      </c>
      <c r="C5693" s="23" t="s">
        <v/>
      </c>
      <c r="D5693" s="23" t="s">
        <v>29816</v>
      </c>
      <c r="E5693" s="32">
        <v>90.00</v>
      </c>
      <c r="F5693" s="33">
        <v/>
      </c>
      <c r="G5693" s="34">
        <v/>
      </c>
      <c r="H5693" s="35">
        <v/>
      </c>
      <c r="I5693" s="36">
        <f>ROUND(PRODUCT(E5693:H5693),2)</f>
        <v>90.00</v>
      </c>
      <c r="J5693" s="32">
        <v/>
      </c>
      <c r="K5693" s="32">
        <f/>
        <v/>
      </c>
      <c r="L5693" s="32" t="s">
        <v/>
      </c>
      <c r="M5693" s="32" t="s">
        <v/>
      </c>
      <c r="N5693" s="32" t="s">
        <v/>
      </c>
      <!--$VAR_NUOVA_CELLA_PREZZI$-->
    </row>
    <row r="5694" spans="1:16" ht="10.5" customHeight="1" thickTop="1" thickBot="1">
      <c r="B5694" s="32" t="s">
        <v/>
      </c>
      <c r="C5694" s="23" t="s">
        <v/>
      </c>
      <c r="D5694" s="32" t="s">
        <v/>
      </c>
      <c r="E5694" s="32">
        <v/>
      </c>
      <c r="F5694" s="33">
        <v/>
      </c>
      <c r="G5694" s="34">
        <v/>
      </c>
      <c r="H5694" s="35">
        <v/>
      </c>
      <c r="I5694" s="36">
        <f/>
        <v/>
      </c>
      <c r="J5694" s="32">
        <v/>
      </c>
      <c r="K5694" s="32">
        <f/>
        <v/>
      </c>
      <c r="L5694" s="32" t="s">
        <v/>
      </c>
      <c r="M5694" s="32" t="s">
        <v/>
      </c>
      <c r="N5694" s="32" t="s">
        <v>29823</v>
      </c>
      <!--$VAR_NUOVA_CELLA_PREZZI$-->
    </row>
    <row r="5695" spans="1:16" ht="10.5" customHeight="1" thickTop="1" thickBot="1">
      <c r="B5695" s="32" t="s">
        <v/>
      </c>
      <c r="C5695" s="23" t="s">
        <v/>
      </c>
      <c r="D5695" s="32" t="s">
        <v>29824</v>
      </c>
      <c r="E5695" s="32">
        <v/>
      </c>
      <c r="F5695" s="33">
        <v/>
      </c>
      <c r="G5695" s="34">
        <v/>
      </c>
      <c r="H5695" s="35">
        <v/>
      </c>
      <c r="I5695" s="36">
        <f>ROUND(SUM(I5692:I5694),2)</f>
        <v>90.00</v>
      </c>
      <c r="J5695" s="32">
        <v>19.45</v>
      </c>
      <c r="K5695" s="32">
        <f>ROUND(PRODUCT(I5695:J5695),2)</f>
        <v>1750.50</v>
      </c>
      <c r="L5695" s="32" t="s">
        <v/>
      </c>
      <c r="M5695" s="32" t="s">
        <v/>
      </c>
      <c r="N5695" s="32" t="s">
        <v/>
      </c>
      <!--$VAR_NUOVA_CELLA_PREZZI$-->
    </row>
    <row r="5696" spans="1:16" ht="10.5" customHeight="1" thickTop="1" thickBot="1">
      <c r="B5696" s="32" t="s">
        <v/>
      </c>
      <c r="C5696" s="23" t="s">
        <v/>
      </c>
      <c r="D5696" s="32" t="s">
        <v>29830</v>
      </c>
      <c r="E5696" s="32">
        <v/>
      </c>
      <c r="F5696" s="33">
        <v/>
      </c>
      <c r="G5696" s="34">
        <v/>
      </c>
      <c r="H5696" s="35">
        <v/>
      </c>
      <c r="I5696" s="36">
        <f/>
        <v/>
      </c>
      <c r="J5696" s="32">
        <v/>
      </c>
      <c r="K5696" s="32">
        <f/>
        <v/>
      </c>
      <c r="L5696" s="32" t="s">
        <v/>
      </c>
      <c r="M5696" s="32" t="s">
        <v/>
      </c>
      <c r="N5696" s="32" t="s">
        <v/>
      </c>
      <!--$VAR_NUOVA_CELLA_PREZZI$-->
    </row>
    <row r="5697" spans="1:16" ht="72.8333333333333" customHeight="1" thickTop="1" thickBot="1">
      <c r="B5697" s="32" t="s">
        <v>29831</v>
      </c>
      <c r="C5697" s="23" t="s">
        <v>29832</v>
      </c>
      <c r="D5697" s="62" t="s">
        <v>29833</v>
      </c>
      <c r="E5697" s="32">
        <v/>
      </c>
      <c r="F5697" s="33">
        <v/>
      </c>
      <c r="G5697" s="34">
        <v/>
      </c>
      <c r="H5697" s="35">
        <v/>
      </c>
      <c r="I5697" s="36">
        <f/>
        <v/>
      </c>
      <c r="J5697" s="32">
        <v/>
      </c>
      <c r="K5697" s="32">
        <f/>
        <v/>
      </c>
      <c r="L5697" s="32" t="s">
        <v/>
      </c>
      <c r="M5697" s="32" t="s">
        <v/>
      </c>
      <c r="N5697" s="32" t="s">
        <v/>
      </c>
      <!--$VAR_NUOVA_CELLA_PREZZI$-->
    </row>
    <row r="5698" spans="1:16" ht="10.5" customHeight="1" thickTop="1" thickBot="1">
      <c r="B5698" s="32" t="s">
        <v/>
      </c>
      <c r="C5698" s="23" t="s">
        <v/>
      </c>
      <c r="D5698" s="23" t="s">
        <v>29834</v>
      </c>
      <c r="E5698" s="32">
        <v/>
      </c>
      <c r="F5698" s="33">
        <v/>
      </c>
      <c r="G5698" s="34">
        <v/>
      </c>
      <c r="H5698" s="35">
        <v/>
      </c>
      <c r="I5698" s="36">
        <f/>
        <v/>
      </c>
      <c r="J5698" s="32">
        <v/>
      </c>
      <c r="K5698" s="32">
        <f/>
        <v/>
      </c>
      <c r="L5698" s="32" t="s">
        <v/>
      </c>
      <c r="M5698" s="32" t="s">
        <v/>
      </c>
      <c r="N5698" s="32" t="s">
        <v/>
      </c>
      <!--$VAR_NUOVA_CELLA_PREZZI$-->
    </row>
    <row r="5699" spans="1:16" ht="10.5" customHeight="1" thickTop="1" thickBot="1">
      <c r="B5699" s="32" t="s">
        <v/>
      </c>
      <c r="C5699" s="23" t="s">
        <v/>
      </c>
      <c r="D5699" s="23" t="s">
        <v>29835</v>
      </c>
      <c r="E5699" s="32">
        <v>135.00</v>
      </c>
      <c r="F5699" s="33">
        <v/>
      </c>
      <c r="G5699" s="34">
        <v/>
      </c>
      <c r="H5699" s="35">
        <v/>
      </c>
      <c r="I5699" s="36">
        <f>ROUND(PRODUCT(E5699:H5699),2)</f>
        <v>135.00</v>
      </c>
      <c r="J5699" s="32">
        <v/>
      </c>
      <c r="K5699" s="32">
        <f/>
        <v/>
      </c>
      <c r="L5699" s="32" t="s">
        <v/>
      </c>
      <c r="M5699" s="32" t="s">
        <v/>
      </c>
      <c r="N5699" s="32" t="s">
        <v/>
      </c>
      <!--$VAR_NUOVA_CELLA_PREZZI$-->
    </row>
    <row r="5700" spans="1:16" ht="10.5" customHeight="1" thickTop="1" thickBot="1">
      <c r="B5700" s="32" t="s">
        <v/>
      </c>
      <c r="C5700" s="23" t="s">
        <v/>
      </c>
      <c r="D5700" s="32" t="s">
        <v/>
      </c>
      <c r="E5700" s="32">
        <v/>
      </c>
      <c r="F5700" s="33">
        <v/>
      </c>
      <c r="G5700" s="34">
        <v/>
      </c>
      <c r="H5700" s="35">
        <v/>
      </c>
      <c r="I5700" s="36">
        <f/>
        <v/>
      </c>
      <c r="J5700" s="32">
        <v/>
      </c>
      <c r="K5700" s="32">
        <f/>
        <v/>
      </c>
      <c r="L5700" s="32" t="s">
        <v/>
      </c>
      <c r="M5700" s="32" t="s">
        <v/>
      </c>
      <c r="N5700" s="32" t="s">
        <v>29842</v>
      </c>
      <!--$VAR_NUOVA_CELLA_PREZZI$-->
    </row>
    <row r="5701" spans="1:16" ht="10.5" customHeight="1" thickTop="1" thickBot="1">
      <c r="B5701" s="32" t="s">
        <v/>
      </c>
      <c r="C5701" s="23" t="s">
        <v/>
      </c>
      <c r="D5701" s="32" t="s">
        <v>29843</v>
      </c>
      <c r="E5701" s="32">
        <v/>
      </c>
      <c r="F5701" s="33">
        <v/>
      </c>
      <c r="G5701" s="34">
        <v/>
      </c>
      <c r="H5701" s="35">
        <v/>
      </c>
      <c r="I5701" s="36">
        <f>ROUND(SUM(I5698:I5700),2)</f>
        <v>135.00</v>
      </c>
      <c r="J5701" s="32">
        <v>26.96</v>
      </c>
      <c r="K5701" s="32">
        <f>ROUND(PRODUCT(I5701:J5701),2)</f>
        <v>3639.60</v>
      </c>
      <c r="L5701" s="32" t="s">
        <v/>
      </c>
      <c r="M5701" s="32" t="s">
        <v/>
      </c>
      <c r="N5701" s="32" t="s">
        <v/>
      </c>
      <!--$VAR_NUOVA_CELLA_PREZZI$-->
    </row>
    <row r="5702" spans="1:16" ht="10.5" customHeight="1" thickTop="1" thickBot="1">
      <c r="B5702" s="32" t="s">
        <v/>
      </c>
      <c r="C5702" s="23" t="s">
        <v/>
      </c>
      <c r="D5702" s="32" t="s">
        <v>29849</v>
      </c>
      <c r="E5702" s="32">
        <v/>
      </c>
      <c r="F5702" s="33">
        <v/>
      </c>
      <c r="G5702" s="34">
        <v/>
      </c>
      <c r="H5702" s="35">
        <v/>
      </c>
      <c r="I5702" s="36">
        <f/>
        <v/>
      </c>
      <c r="J5702" s="32">
        <v/>
      </c>
      <c r="K5702" s="32">
        <f/>
        <v/>
      </c>
      <c r="L5702" s="32" t="s">
        <v/>
      </c>
      <c r="M5702" s="32" t="s">
        <v/>
      </c>
      <c r="N5702" s="32" t="s">
        <v/>
      </c>
      <!--$VAR_NUOVA_CELLA_PREZZI$-->
    </row>
    <row r="5703" spans="1:16" ht="72.8333333333333" customHeight="1" thickTop="1" thickBot="1">
      <c r="B5703" s="32" t="s">
        <v>29850</v>
      </c>
      <c r="C5703" s="23" t="s">
        <v>29851</v>
      </c>
      <c r="D5703" s="62" t="s">
        <v>29852</v>
      </c>
      <c r="E5703" s="32">
        <v/>
      </c>
      <c r="F5703" s="33">
        <v/>
      </c>
      <c r="G5703" s="34">
        <v/>
      </c>
      <c r="H5703" s="35">
        <v/>
      </c>
      <c r="I5703" s="36">
        <f/>
        <v/>
      </c>
      <c r="J5703" s="32">
        <v/>
      </c>
      <c r="K5703" s="32">
        <f/>
        <v/>
      </c>
      <c r="L5703" s="32" t="s">
        <v/>
      </c>
      <c r="M5703" s="32" t="s">
        <v/>
      </c>
      <c r="N5703" s="32" t="s">
        <v/>
      </c>
      <!--$VAR_NUOVA_CELLA_PREZZI$-->
    </row>
    <row r="5704" spans="1:16" ht="10.5" customHeight="1" thickTop="1" thickBot="1">
      <c r="B5704" s="32" t="s">
        <v/>
      </c>
      <c r="C5704" s="23" t="s">
        <v/>
      </c>
      <c r="D5704" s="23" t="s">
        <v>29853</v>
      </c>
      <c r="E5704" s="32">
        <v/>
      </c>
      <c r="F5704" s="33">
        <v/>
      </c>
      <c r="G5704" s="34">
        <v/>
      </c>
      <c r="H5704" s="35">
        <v/>
      </c>
      <c r="I5704" s="36">
        <f/>
        <v/>
      </c>
      <c r="J5704" s="32">
        <v/>
      </c>
      <c r="K5704" s="32">
        <f/>
        <v/>
      </c>
      <c r="L5704" s="32" t="s">
        <v/>
      </c>
      <c r="M5704" s="32" t="s">
        <v/>
      </c>
      <c r="N5704" s="32" t="s">
        <v/>
      </c>
      <!--$VAR_NUOVA_CELLA_PREZZI$-->
    </row>
    <row r="5705" spans="1:16" ht="10.5" customHeight="1" thickTop="1" thickBot="1">
      <c r="B5705" s="32" t="s">
        <v/>
      </c>
      <c r="C5705" s="23" t="s">
        <v/>
      </c>
      <c r="D5705" s="23" t="s">
        <v>29854</v>
      </c>
      <c r="E5705" s="32">
        <v>80.00</v>
      </c>
      <c r="F5705" s="33">
        <v/>
      </c>
      <c r="G5705" s="34">
        <v/>
      </c>
      <c r="H5705" s="35">
        <v/>
      </c>
      <c r="I5705" s="36">
        <f>ROUND(PRODUCT(E5705:H5705),2)</f>
        <v>80.00</v>
      </c>
      <c r="J5705" s="32">
        <v/>
      </c>
      <c r="K5705" s="32">
        <f/>
        <v/>
      </c>
      <c r="L5705" s="32" t="s">
        <v/>
      </c>
      <c r="M5705" s="32" t="s">
        <v/>
      </c>
      <c r="N5705" s="32" t="s">
        <v/>
      </c>
      <!--$VAR_NUOVA_CELLA_PREZZI$-->
    </row>
    <row r="5706" spans="1:16" ht="10.5" customHeight="1" thickTop="1" thickBot="1">
      <c r="B5706" s="32" t="s">
        <v/>
      </c>
      <c r="C5706" s="23" t="s">
        <v/>
      </c>
      <c r="D5706" s="23" t="s">
        <v>29861</v>
      </c>
      <c r="E5706" s="32">
        <v>65.00</v>
      </c>
      <c r="F5706" s="33">
        <v/>
      </c>
      <c r="G5706" s="34">
        <v/>
      </c>
      <c r="H5706" s="35">
        <v/>
      </c>
      <c r="I5706" s="36">
        <f>ROUND(PRODUCT(E5706:H5706),2)</f>
        <v>65.00</v>
      </c>
      <c r="J5706" s="32">
        <v/>
      </c>
      <c r="K5706" s="32">
        <f/>
        <v/>
      </c>
      <c r="L5706" s="32" t="s">
        <v/>
      </c>
      <c r="M5706" s="32" t="s">
        <v/>
      </c>
      <c r="N5706" s="32" t="s">
        <v/>
      </c>
      <!--$VAR_NUOVA_CELLA_PREZZI$-->
    </row>
    <row r="5707" spans="1:16" ht="10.5" customHeight="1" thickTop="1" thickBot="1">
      <c r="B5707" s="32" t="s">
        <v/>
      </c>
      <c r="C5707" s="23" t="s">
        <v/>
      </c>
      <c r="D5707" s="32" t="s">
        <v/>
      </c>
      <c r="E5707" s="32">
        <v/>
      </c>
      <c r="F5707" s="33">
        <v/>
      </c>
      <c r="G5707" s="34">
        <v/>
      </c>
      <c r="H5707" s="35">
        <v/>
      </c>
      <c r="I5707" s="36">
        <f/>
        <v/>
      </c>
      <c r="J5707" s="32">
        <v/>
      </c>
      <c r="K5707" s="32">
        <f/>
        <v/>
      </c>
      <c r="L5707" s="32" t="s">
        <v/>
      </c>
      <c r="M5707" s="32" t="s">
        <v/>
      </c>
      <c r="N5707" s="32" t="s">
        <v>29868</v>
      </c>
      <!--$VAR_NUOVA_CELLA_PREZZI$-->
    </row>
    <row r="5708" spans="1:16" ht="10.5" customHeight="1" thickTop="1" thickBot="1">
      <c r="B5708" s="32" t="s">
        <v/>
      </c>
      <c r="C5708" s="23" t="s">
        <v/>
      </c>
      <c r="D5708" s="32" t="s">
        <v>29869</v>
      </c>
      <c r="E5708" s="32">
        <v/>
      </c>
      <c r="F5708" s="33">
        <v/>
      </c>
      <c r="G5708" s="34">
        <v/>
      </c>
      <c r="H5708" s="35">
        <v/>
      </c>
      <c r="I5708" s="36">
        <f>ROUND(SUM(I5704:I5707),2)</f>
        <v>145.00</v>
      </c>
      <c r="J5708" s="32">
        <v>30.75</v>
      </c>
      <c r="K5708" s="32">
        <f>ROUND(PRODUCT(I5708:J5708),2)</f>
        <v>4458.75</v>
      </c>
      <c r="L5708" s="32" t="s">
        <v/>
      </c>
      <c r="M5708" s="32" t="s">
        <v/>
      </c>
      <c r="N5708" s="32" t="s">
        <v/>
      </c>
      <!--$VAR_NUOVA_CELLA_PREZZI$-->
    </row>
    <row r="5709" spans="1:16" ht="10.5" customHeight="1" thickTop="1" thickBot="1">
      <c r="B5709" s="32" t="s">
        <v/>
      </c>
      <c r="C5709" s="23" t="s">
        <v/>
      </c>
      <c r="D5709" s="32" t="s">
        <v>29875</v>
      </c>
      <c r="E5709" s="32">
        <v/>
      </c>
      <c r="F5709" s="33">
        <v/>
      </c>
      <c r="G5709" s="34">
        <v/>
      </c>
      <c r="H5709" s="35">
        <v/>
      </c>
      <c r="I5709" s="36">
        <f/>
        <v/>
      </c>
      <c r="J5709" s="32">
        <v/>
      </c>
      <c r="K5709" s="32">
        <f/>
        <v/>
      </c>
      <c r="L5709" s="32" t="s">
        <v/>
      </c>
      <c r="M5709" s="32" t="s">
        <v/>
      </c>
      <c r="N5709" s="32" t="s">
        <v/>
      </c>
      <!--$VAR_NUOVA_CELLA_PREZZI$-->
    </row>
    <row r="5710" spans="1:16" ht="72.8333333333333" customHeight="1" thickTop="1" thickBot="1">
      <c r="B5710" s="32" t="s">
        <v>29876</v>
      </c>
      <c r="C5710" s="23" t="s">
        <v>29877</v>
      </c>
      <c r="D5710" s="62" t="s">
        <v>29878</v>
      </c>
      <c r="E5710" s="32">
        <v/>
      </c>
      <c r="F5710" s="33">
        <v/>
      </c>
      <c r="G5710" s="34">
        <v/>
      </c>
      <c r="H5710" s="35">
        <v/>
      </c>
      <c r="I5710" s="36">
        <f/>
        <v/>
      </c>
      <c r="J5710" s="32">
        <v/>
      </c>
      <c r="K5710" s="32">
        <f/>
        <v/>
      </c>
      <c r="L5710" s="32" t="s">
        <v/>
      </c>
      <c r="M5710" s="32" t="s">
        <v/>
      </c>
      <c r="N5710" s="32" t="s">
        <v/>
      </c>
      <!--$VAR_NUOVA_CELLA_PREZZI$-->
    </row>
    <row r="5711" spans="1:16" ht="10.5" customHeight="1" thickTop="1" thickBot="1">
      <c r="B5711" s="32" t="s">
        <v/>
      </c>
      <c r="C5711" s="23" t="s">
        <v/>
      </c>
      <c r="D5711" s="23" t="s">
        <v>29879</v>
      </c>
      <c r="E5711" s="32">
        <v/>
      </c>
      <c r="F5711" s="33">
        <v/>
      </c>
      <c r="G5711" s="34">
        <v/>
      </c>
      <c r="H5711" s="35">
        <v/>
      </c>
      <c r="I5711" s="36">
        <f/>
        <v/>
      </c>
      <c r="J5711" s="32">
        <v/>
      </c>
      <c r="K5711" s="32">
        <f/>
        <v/>
      </c>
      <c r="L5711" s="32" t="s">
        <v/>
      </c>
      <c r="M5711" s="32" t="s">
        <v/>
      </c>
      <c r="N5711" s="32" t="s">
        <v/>
      </c>
      <!--$VAR_NUOVA_CELLA_PREZZI$-->
    </row>
    <row r="5712" spans="1:16" ht="10.5" customHeight="1" thickTop="1" thickBot="1">
      <c r="B5712" s="32" t="s">
        <v/>
      </c>
      <c r="C5712" s="23" t="s">
        <v/>
      </c>
      <c r="D5712" s="23" t="s">
        <v>29880</v>
      </c>
      <c r="E5712" s="32">
        <v>20.00</v>
      </c>
      <c r="F5712" s="33">
        <v/>
      </c>
      <c r="G5712" s="34">
        <v/>
      </c>
      <c r="H5712" s="35">
        <v/>
      </c>
      <c r="I5712" s="36">
        <f>ROUND(PRODUCT(E5712:H5712),2)</f>
        <v>20.00</v>
      </c>
      <c r="J5712" s="32">
        <v/>
      </c>
      <c r="K5712" s="32">
        <f/>
        <v/>
      </c>
      <c r="L5712" s="32" t="s">
        <v/>
      </c>
      <c r="M5712" s="32" t="s">
        <v/>
      </c>
      <c r="N5712" s="32" t="s">
        <v/>
      </c>
      <!--$VAR_NUOVA_CELLA_PREZZI$-->
    </row>
    <row r="5713" spans="1:16" ht="10.5" customHeight="1" thickTop="1" thickBot="1">
      <c r="B5713" s="32" t="s">
        <v/>
      </c>
      <c r="C5713" s="23" t="s">
        <v/>
      </c>
      <c r="D5713" s="32" t="s">
        <v/>
      </c>
      <c r="E5713" s="32">
        <v/>
      </c>
      <c r="F5713" s="33">
        <v/>
      </c>
      <c r="G5713" s="34">
        <v/>
      </c>
      <c r="H5713" s="35">
        <v/>
      </c>
      <c r="I5713" s="36">
        <f/>
        <v/>
      </c>
      <c r="J5713" s="32">
        <v/>
      </c>
      <c r="K5713" s="32">
        <f/>
        <v/>
      </c>
      <c r="L5713" s="32" t="s">
        <v/>
      </c>
      <c r="M5713" s="32" t="s">
        <v/>
      </c>
      <c r="N5713" s="32" t="s">
        <v>29887</v>
      </c>
      <!--$VAR_NUOVA_CELLA_PREZZI$-->
    </row>
    <row r="5714" spans="1:16" ht="10.5" customHeight="1" thickTop="1" thickBot="1">
      <c r="B5714" s="32" t="s">
        <v/>
      </c>
      <c r="C5714" s="23" t="s">
        <v/>
      </c>
      <c r="D5714" s="32" t="s">
        <v>29888</v>
      </c>
      <c r="E5714" s="32">
        <v/>
      </c>
      <c r="F5714" s="33">
        <v/>
      </c>
      <c r="G5714" s="34">
        <v/>
      </c>
      <c r="H5714" s="35">
        <v/>
      </c>
      <c r="I5714" s="36">
        <f>ROUND(SUM(I5711:I5713),2)</f>
        <v>20.00</v>
      </c>
      <c r="J5714" s="32">
        <v>39.55</v>
      </c>
      <c r="K5714" s="32">
        <f>ROUND(PRODUCT(I5714:J5714),2)</f>
        <v>791.00</v>
      </c>
      <c r="L5714" s="32" t="s">
        <v/>
      </c>
      <c r="M5714" s="32" t="s">
        <v/>
      </c>
      <c r="N5714" s="32" t="s">
        <v/>
      </c>
      <!--$VAR_NUOVA_CELLA_PREZZI$-->
    </row>
    <row r="5715" spans="1:16" ht="10.5" customHeight="1" thickTop="1" thickBot="1">
      <c r="B5715" s="32" t="s">
        <v/>
      </c>
      <c r="C5715" s="23" t="s">
        <v/>
      </c>
      <c r="D5715" s="32" t="s">
        <v>29894</v>
      </c>
      <c r="E5715" s="32">
        <v/>
      </c>
      <c r="F5715" s="33">
        <v/>
      </c>
      <c r="G5715" s="34">
        <v/>
      </c>
      <c r="H5715" s="35">
        <v/>
      </c>
      <c r="I5715" s="36">
        <f/>
        <v/>
      </c>
      <c r="J5715" s="32">
        <v/>
      </c>
      <c r="K5715" s="32">
        <f/>
        <v/>
      </c>
      <c r="L5715" s="32" t="s">
        <v/>
      </c>
      <c r="M5715" s="32" t="s">
        <v/>
      </c>
      <c r="N5715" s="32" t="s">
        <v/>
      </c>
      <!--$VAR_NUOVA_CELLA_PREZZI$-->
    </row>
    <row r="5716" spans="1:16" ht="73" customHeight="1" thickTop="1" thickBot="1">
      <c r="B5716" s="32" t="s">
        <v>29895</v>
      </c>
      <c r="C5716" s="23" t="s">
        <v>29896</v>
      </c>
      <c r="D5716" s="62" t="s">
        <v>29897</v>
      </c>
      <c r="E5716" s="32">
        <v/>
      </c>
      <c r="F5716" s="33">
        <v/>
      </c>
      <c r="G5716" s="34">
        <v/>
      </c>
      <c r="H5716" s="35">
        <v/>
      </c>
      <c r="I5716" s="36">
        <f/>
        <v/>
      </c>
      <c r="J5716" s="32">
        <v/>
      </c>
      <c r="K5716" s="32">
        <f/>
        <v/>
      </c>
      <c r="L5716" s="32" t="s">
        <v/>
      </c>
      <c r="M5716" s="32" t="s">
        <v/>
      </c>
      <c r="N5716" s="32" t="s">
        <v/>
      </c>
      <!--$VAR_NUOVA_CELLA_PREZZI$-->
    </row>
    <row r="5717" spans="1:16" ht="10.5" customHeight="1" thickTop="1" thickBot="1">
      <c r="B5717" s="32" t="s">
        <v/>
      </c>
      <c r="C5717" s="23" t="s">
        <v/>
      </c>
      <c r="D5717" s="23" t="s">
        <v>29898</v>
      </c>
      <c r="E5717" s="32">
        <v/>
      </c>
      <c r="F5717" s="33">
        <v/>
      </c>
      <c r="G5717" s="34">
        <v/>
      </c>
      <c r="H5717" s="35">
        <v/>
      </c>
      <c r="I5717" s="36">
        <f/>
        <v/>
      </c>
      <c r="J5717" s="32">
        <v/>
      </c>
      <c r="K5717" s="32">
        <f/>
        <v/>
      </c>
      <c r="L5717" s="32" t="s">
        <v/>
      </c>
      <c r="M5717" s="32" t="s">
        <v/>
      </c>
      <c r="N5717" s="32" t="s">
        <v/>
      </c>
      <!--$VAR_NUOVA_CELLA_PREZZI$-->
    </row>
    <row r="5718" spans="1:16" ht="10.5" customHeight="1" thickTop="1" thickBot="1">
      <c r="B5718" s="32" t="s">
        <v/>
      </c>
      <c r="C5718" s="23" t="s">
        <v/>
      </c>
      <c r="D5718" s="23" t="s">
        <v>29899</v>
      </c>
      <c r="E5718" s="32">
        <v>5.00</v>
      </c>
      <c r="F5718" s="33">
        <v/>
      </c>
      <c r="G5718" s="34">
        <v/>
      </c>
      <c r="H5718" s="35">
        <v/>
      </c>
      <c r="I5718" s="36">
        <f>ROUND(PRODUCT(E5718:H5718),2)</f>
        <v>5.00</v>
      </c>
      <c r="J5718" s="32">
        <v/>
      </c>
      <c r="K5718" s="32">
        <f/>
        <v/>
      </c>
      <c r="L5718" s="32" t="s">
        <v/>
      </c>
      <c r="M5718" s="32" t="s">
        <v/>
      </c>
      <c r="N5718" s="32" t="s">
        <v/>
      </c>
      <!--$VAR_NUOVA_CELLA_PREZZI$-->
    </row>
    <row r="5719" spans="1:16" ht="10.5" customHeight="1" thickTop="1" thickBot="1">
      <c r="B5719" s="32" t="s">
        <v/>
      </c>
      <c r="C5719" s="23" t="s">
        <v/>
      </c>
      <c r="D5719" s="32" t="s">
        <v/>
      </c>
      <c r="E5719" s="32">
        <v/>
      </c>
      <c r="F5719" s="33">
        <v/>
      </c>
      <c r="G5719" s="34">
        <v/>
      </c>
      <c r="H5719" s="35">
        <v/>
      </c>
      <c r="I5719" s="36">
        <f/>
        <v/>
      </c>
      <c r="J5719" s="32">
        <v/>
      </c>
      <c r="K5719" s="32">
        <f/>
        <v/>
      </c>
      <c r="L5719" s="32" t="s">
        <v/>
      </c>
      <c r="M5719" s="32" t="s">
        <v/>
      </c>
      <c r="N5719" s="32" t="s">
        <v>29906</v>
      </c>
      <!--$VAR_NUOVA_CELLA_PREZZI$-->
    </row>
    <row r="5720" spans="1:16" ht="10.5" customHeight="1" thickTop="1" thickBot="1">
      <c r="B5720" s="32" t="s">
        <v/>
      </c>
      <c r="C5720" s="23" t="s">
        <v/>
      </c>
      <c r="D5720" s="32" t="s">
        <v>29907</v>
      </c>
      <c r="E5720" s="32">
        <v/>
      </c>
      <c r="F5720" s="33">
        <v/>
      </c>
      <c r="G5720" s="34">
        <v/>
      </c>
      <c r="H5720" s="35">
        <v/>
      </c>
      <c r="I5720" s="36">
        <f>ROUND(SUM(I5717:I5719),2)</f>
        <v>5.00</v>
      </c>
      <c r="J5720" s="32">
        <v>72.27</v>
      </c>
      <c r="K5720" s="32">
        <f>ROUND(PRODUCT(I5720:J5720),2)</f>
        <v>361.35</v>
      </c>
      <c r="L5720" s="32" t="s">
        <v/>
      </c>
      <c r="M5720" s="32" t="s">
        <v/>
      </c>
      <c r="N5720" s="32" t="s">
        <v/>
      </c>
      <!--$VAR_NUOVA_CELLA_PREZZI$-->
    </row>
    <row r="5721" spans="1:16" ht="10.5" customHeight="1" thickTop="1" thickBot="1">
      <c r="B5721" s="32" t="s">
        <v/>
      </c>
      <c r="C5721" s="23" t="s">
        <v/>
      </c>
      <c r="D5721" s="32" t="s">
        <v>29913</v>
      </c>
      <c r="E5721" s="32">
        <v/>
      </c>
      <c r="F5721" s="33">
        <v/>
      </c>
      <c r="G5721" s="34">
        <v/>
      </c>
      <c r="H5721" s="35">
        <v/>
      </c>
      <c r="I5721" s="36">
        <f/>
        <v/>
      </c>
      <c r="J5721" s="32">
        <v/>
      </c>
      <c r="K5721" s="32">
        <f/>
        <v/>
      </c>
      <c r="L5721" s="32" t="s">
        <v/>
      </c>
      <c r="M5721" s="32" t="s">
        <v/>
      </c>
      <c r="N5721" s="32" t="s">
        <v/>
      </c>
      <!--$VAR_NUOVA_CELLA_PREZZI$-->
    </row>
    <row r="5722" spans="1:16" ht="142" customHeight="1" thickTop="1" thickBot="1">
      <c r="B5722" s="32" t="s">
        <v>29914</v>
      </c>
      <c r="C5722" s="23" t="s">
        <v>29915</v>
      </c>
      <c r="D5722" s="62" t="s">
        <v>29916</v>
      </c>
      <c r="E5722" s="32">
        <v/>
      </c>
      <c r="F5722" s="33">
        <v/>
      </c>
      <c r="G5722" s="34">
        <v/>
      </c>
      <c r="H5722" s="35">
        <v/>
      </c>
      <c r="I5722" s="36">
        <f/>
        <v/>
      </c>
      <c r="J5722" s="32">
        <v/>
      </c>
      <c r="K5722" s="32">
        <f/>
        <v/>
      </c>
      <c r="L5722" s="32" t="s">
        <v/>
      </c>
      <c r="M5722" s="32" t="s">
        <v/>
      </c>
      <c r="N5722" s="32" t="s">
        <v/>
      </c>
      <!--$VAR_NUOVA_CELLA_PREZZI$-->
    </row>
    <row r="5723" spans="1:16" ht="10.5" customHeight="1" thickTop="1" thickBot="1">
      <c r="B5723" s="32" t="s">
        <v/>
      </c>
      <c r="C5723" s="23" t="s">
        <v/>
      </c>
      <c r="D5723" s="23" t="s">
        <v>29917</v>
      </c>
      <c r="E5723" s="32">
        <v/>
      </c>
      <c r="F5723" s="33">
        <v/>
      </c>
      <c r="G5723" s="34">
        <v/>
      </c>
      <c r="H5723" s="35">
        <v/>
      </c>
      <c r="I5723" s="36">
        <f/>
        <v/>
      </c>
      <c r="J5723" s="32">
        <v/>
      </c>
      <c r="K5723" s="32">
        <f/>
        <v/>
      </c>
      <c r="L5723" s="32" t="s">
        <v/>
      </c>
      <c r="M5723" s="32" t="s">
        <v/>
      </c>
      <c r="N5723" s="32" t="s">
        <v/>
      </c>
      <!--$VAR_NUOVA_CELLA_PREZZI$-->
    </row>
    <row r="5724" spans="1:16" ht="10.5" customHeight="1" thickTop="1" thickBot="1">
      <c r="B5724" s="32" t="s">
        <v/>
      </c>
      <c r="C5724" s="23" t="s">
        <v/>
      </c>
      <c r="D5724" s="23" t="s">
        <v>29918</v>
      </c>
      <c r="E5724" s="32">
        <v>10.00</v>
      </c>
      <c r="F5724" s="33">
        <v/>
      </c>
      <c r="G5724" s="34">
        <v/>
      </c>
      <c r="H5724" s="35">
        <v/>
      </c>
      <c r="I5724" s="36">
        <f>ROUND(PRODUCT(E5724:H5724),2)</f>
        <v>10.00</v>
      </c>
      <c r="J5724" s="32">
        <v/>
      </c>
      <c r="K5724" s="32">
        <f/>
        <v/>
      </c>
      <c r="L5724" s="32" t="s">
        <v/>
      </c>
      <c r="M5724" s="32" t="s">
        <v/>
      </c>
      <c r="N5724" s="32" t="s">
        <v/>
      </c>
      <!--$VAR_NUOVA_CELLA_PREZZI$-->
    </row>
    <row r="5725" spans="1:16" ht="10.5" customHeight="1" thickTop="1" thickBot="1">
      <c r="B5725" s="32" t="s">
        <v/>
      </c>
      <c r="C5725" s="23" t="s">
        <v/>
      </c>
      <c r="D5725" s="32" t="s">
        <v/>
      </c>
      <c r="E5725" s="32">
        <v/>
      </c>
      <c r="F5725" s="33">
        <v/>
      </c>
      <c r="G5725" s="34">
        <v/>
      </c>
      <c r="H5725" s="35">
        <v/>
      </c>
      <c r="I5725" s="36">
        <f/>
        <v/>
      </c>
      <c r="J5725" s="32">
        <v/>
      </c>
      <c r="K5725" s="32">
        <f/>
        <v/>
      </c>
      <c r="L5725" s="32" t="s">
        <v/>
      </c>
      <c r="M5725" s="32" t="s">
        <v/>
      </c>
      <c r="N5725" s="32" t="s">
        <v>29925</v>
      </c>
      <!--$VAR_NUOVA_CELLA_PREZZI$-->
    </row>
    <row r="5726" spans="1:16" ht="10.5" customHeight="1" thickTop="1" thickBot="1">
      <c r="B5726" s="32" t="s">
        <v/>
      </c>
      <c r="C5726" s="23" t="s">
        <v/>
      </c>
      <c r="D5726" s="32" t="s">
        <v>29926</v>
      </c>
      <c r="E5726" s="32">
        <v/>
      </c>
      <c r="F5726" s="33">
        <v/>
      </c>
      <c r="G5726" s="34">
        <v/>
      </c>
      <c r="H5726" s="35">
        <v/>
      </c>
      <c r="I5726" s="36">
        <f>ROUND(SUM(I5723:I5725),2)</f>
        <v>10.00</v>
      </c>
      <c r="J5726" s="32">
        <v>24.60</v>
      </c>
      <c r="K5726" s="32">
        <f>ROUND(PRODUCT(I5726:J5726),2)</f>
        <v>246.00</v>
      </c>
      <c r="L5726" s="32" t="s">
        <v/>
      </c>
      <c r="M5726" s="32" t="s">
        <v/>
      </c>
      <c r="N5726" s="32" t="s">
        <v/>
      </c>
      <!--$VAR_NUOVA_CELLA_PREZZI$-->
    </row>
    <row r="5727" spans="1:16" ht="10.5" customHeight="1" thickTop="1" thickBot="1">
      <c r="B5727" s="32" t="s">
        <v/>
      </c>
      <c r="C5727" s="23" t="s">
        <v/>
      </c>
      <c r="D5727" s="32" t="s">
        <v>29932</v>
      </c>
      <c r="E5727" s="32">
        <v/>
      </c>
      <c r="F5727" s="33">
        <v/>
      </c>
      <c r="G5727" s="34">
        <v/>
      </c>
      <c r="H5727" s="35">
        <v/>
      </c>
      <c r="I5727" s="36">
        <f/>
        <v/>
      </c>
      <c r="J5727" s="32">
        <v/>
      </c>
      <c r="K5727" s="32">
        <f/>
        <v/>
      </c>
      <c r="L5727" s="32" t="s">
        <v/>
      </c>
      <c r="M5727" s="32" t="s">
        <v/>
      </c>
      <c r="N5727" s="32" t="s">
        <v/>
      </c>
      <!--$VAR_NUOVA_CELLA_PREZZI$-->
    </row>
    <row r="5728" spans="1:16" ht="142" customHeight="1" thickTop="1" thickBot="1">
      <c r="B5728" s="32" t="s">
        <v>29933</v>
      </c>
      <c r="C5728" s="23" t="s">
        <v>29934</v>
      </c>
      <c r="D5728" s="62" t="s">
        <v>29935</v>
      </c>
      <c r="E5728" s="32">
        <v/>
      </c>
      <c r="F5728" s="33">
        <v/>
      </c>
      <c r="G5728" s="34">
        <v/>
      </c>
      <c r="H5728" s="35">
        <v/>
      </c>
      <c r="I5728" s="36">
        <f/>
        <v/>
      </c>
      <c r="J5728" s="32">
        <v/>
      </c>
      <c r="K5728" s="32">
        <f/>
        <v/>
      </c>
      <c r="L5728" s="32" t="s">
        <v/>
      </c>
      <c r="M5728" s="32" t="s">
        <v/>
      </c>
      <c r="N5728" s="32" t="s">
        <v/>
      </c>
      <!--$VAR_NUOVA_CELLA_PREZZI$-->
    </row>
    <row r="5729" spans="1:16" ht="10.5" customHeight="1" thickTop="1" thickBot="1">
      <c r="B5729" s="32" t="s">
        <v/>
      </c>
      <c r="C5729" s="23" t="s">
        <v/>
      </c>
      <c r="D5729" s="23" t="s">
        <v>29936</v>
      </c>
      <c r="E5729" s="32">
        <v/>
      </c>
      <c r="F5729" s="33">
        <v/>
      </c>
      <c r="G5729" s="34">
        <v/>
      </c>
      <c r="H5729" s="35">
        <v/>
      </c>
      <c r="I5729" s="36">
        <f/>
        <v/>
      </c>
      <c r="J5729" s="32">
        <v/>
      </c>
      <c r="K5729" s="32">
        <f/>
        <v/>
      </c>
      <c r="L5729" s="32" t="s">
        <v/>
      </c>
      <c r="M5729" s="32" t="s">
        <v/>
      </c>
      <c r="N5729" s="32" t="s">
        <v/>
      </c>
      <!--$VAR_NUOVA_CELLA_PREZZI$-->
    </row>
    <row r="5730" spans="1:16" ht="10.5" customHeight="1" thickTop="1" thickBot="1">
      <c r="B5730" s="32" t="s">
        <v/>
      </c>
      <c r="C5730" s="23" t="s">
        <v/>
      </c>
      <c r="D5730" s="23" t="s">
        <v>29937</v>
      </c>
      <c r="E5730" s="32">
        <v>145.00</v>
      </c>
      <c r="F5730" s="33">
        <v/>
      </c>
      <c r="G5730" s="34">
        <v/>
      </c>
      <c r="H5730" s="35">
        <v/>
      </c>
      <c r="I5730" s="36">
        <f>ROUND(PRODUCT(E5730:H5730),2)</f>
        <v>145.00</v>
      </c>
      <c r="J5730" s="32">
        <v/>
      </c>
      <c r="K5730" s="32">
        <f/>
        <v/>
      </c>
      <c r="L5730" s="32" t="s">
        <v/>
      </c>
      <c r="M5730" s="32" t="s">
        <v/>
      </c>
      <c r="N5730" s="32" t="s">
        <v/>
      </c>
      <!--$VAR_NUOVA_CELLA_PREZZI$-->
    </row>
    <row r="5731" spans="1:16" ht="10.5" customHeight="1" thickTop="1" thickBot="1">
      <c r="B5731" s="32" t="s">
        <v/>
      </c>
      <c r="C5731" s="23" t="s">
        <v/>
      </c>
      <c r="D5731" s="32" t="s">
        <v/>
      </c>
      <c r="E5731" s="32">
        <v/>
      </c>
      <c r="F5731" s="33">
        <v/>
      </c>
      <c r="G5731" s="34">
        <v/>
      </c>
      <c r="H5731" s="35">
        <v/>
      </c>
      <c r="I5731" s="36">
        <f/>
        <v/>
      </c>
      <c r="J5731" s="32">
        <v/>
      </c>
      <c r="K5731" s="32">
        <f/>
        <v/>
      </c>
      <c r="L5731" s="32" t="s">
        <v/>
      </c>
      <c r="M5731" s="32" t="s">
        <v/>
      </c>
      <c r="N5731" s="32" t="s">
        <v>29944</v>
      </c>
      <!--$VAR_NUOVA_CELLA_PREZZI$-->
    </row>
    <row r="5732" spans="1:16" ht="10.5" customHeight="1" thickTop="1" thickBot="1">
      <c r="B5732" s="32" t="s">
        <v/>
      </c>
      <c r="C5732" s="23" t="s">
        <v/>
      </c>
      <c r="D5732" s="32" t="s">
        <v>29945</v>
      </c>
      <c r="E5732" s="32">
        <v/>
      </c>
      <c r="F5732" s="33">
        <v/>
      </c>
      <c r="G5732" s="34">
        <v/>
      </c>
      <c r="H5732" s="35">
        <v/>
      </c>
      <c r="I5732" s="36">
        <f>ROUND(SUM(I5729:I5731),2)</f>
        <v>145.00</v>
      </c>
      <c r="J5732" s="32">
        <v>29.55</v>
      </c>
      <c r="K5732" s="32">
        <f>ROUND(PRODUCT(I5732:J5732),2)</f>
        <v>4284.75</v>
      </c>
      <c r="L5732" s="32" t="s">
        <v/>
      </c>
      <c r="M5732" s="32" t="s">
        <v/>
      </c>
      <c r="N5732" s="32" t="s">
        <v/>
      </c>
      <!--$VAR_NUOVA_CELLA_PREZZI$-->
    </row>
    <row r="5733" spans="1:16" ht="10.5" customHeight="1" thickTop="1" thickBot="1">
      <c r="B5733" s="32" t="s">
        <v/>
      </c>
      <c r="C5733" s="23" t="s">
        <v/>
      </c>
      <c r="D5733" s="32" t="s">
        <v>29951</v>
      </c>
      <c r="E5733" s="32">
        <v/>
      </c>
      <c r="F5733" s="33">
        <v/>
      </c>
      <c r="G5733" s="34">
        <v/>
      </c>
      <c r="H5733" s="35">
        <v/>
      </c>
      <c r="I5733" s="36">
        <f/>
        <v/>
      </c>
      <c r="J5733" s="32">
        <v/>
      </c>
      <c r="K5733" s="32">
        <f/>
        <v/>
      </c>
      <c r="L5733" s="32" t="s">
        <v/>
      </c>
      <c r="M5733" s="32" t="s">
        <v/>
      </c>
      <c r="N5733" s="32" t="s">
        <v/>
      </c>
      <!--$VAR_NUOVA_CELLA_PREZZI$-->
    </row>
    <row r="5734" spans="1:16" ht="142" customHeight="1" thickTop="1" thickBot="1">
      <c r="B5734" s="32" t="s">
        <v>29952</v>
      </c>
      <c r="C5734" s="23" t="s">
        <v>29953</v>
      </c>
      <c r="D5734" s="62" t="s">
        <v>29954</v>
      </c>
      <c r="E5734" s="32">
        <v/>
      </c>
      <c r="F5734" s="33">
        <v/>
      </c>
      <c r="G5734" s="34">
        <v/>
      </c>
      <c r="H5734" s="35">
        <v/>
      </c>
      <c r="I5734" s="36">
        <f/>
        <v/>
      </c>
      <c r="J5734" s="32">
        <v/>
      </c>
      <c r="K5734" s="32">
        <f/>
        <v/>
      </c>
      <c r="L5734" s="32" t="s">
        <v/>
      </c>
      <c r="M5734" s="32" t="s">
        <v/>
      </c>
      <c r="N5734" s="32" t="s">
        <v/>
      </c>
      <!--$VAR_NUOVA_CELLA_PREZZI$-->
    </row>
    <row r="5735" spans="1:16" ht="10.5" customHeight="1" thickTop="1" thickBot="1">
      <c r="B5735" s="32" t="s">
        <v/>
      </c>
      <c r="C5735" s="23" t="s">
        <v/>
      </c>
      <c r="D5735" s="23" t="s">
        <v>29955</v>
      </c>
      <c r="E5735" s="32">
        <v/>
      </c>
      <c r="F5735" s="33">
        <v/>
      </c>
      <c r="G5735" s="34">
        <v/>
      </c>
      <c r="H5735" s="35">
        <v/>
      </c>
      <c r="I5735" s="36">
        <f/>
        <v/>
      </c>
      <c r="J5735" s="32">
        <v/>
      </c>
      <c r="K5735" s="32">
        <f/>
        <v/>
      </c>
      <c r="L5735" s="32" t="s">
        <v/>
      </c>
      <c r="M5735" s="32" t="s">
        <v/>
      </c>
      <c r="N5735" s="32" t="s">
        <v/>
      </c>
      <!--$VAR_NUOVA_CELLA_PREZZI$-->
    </row>
    <row r="5736" spans="1:16" ht="10.5" customHeight="1" thickTop="1" thickBot="1">
      <c r="B5736" s="32" t="s">
        <v/>
      </c>
      <c r="C5736" s="23" t="s">
        <v/>
      </c>
      <c r="D5736" s="23" t="s">
        <v>29956</v>
      </c>
      <c r="E5736" s="32">
        <v>90.00</v>
      </c>
      <c r="F5736" s="33">
        <v/>
      </c>
      <c r="G5736" s="34">
        <v/>
      </c>
      <c r="H5736" s="35">
        <v/>
      </c>
      <c r="I5736" s="36">
        <f>ROUND(PRODUCT(E5736:H5736),2)</f>
        <v>90.00</v>
      </c>
      <c r="J5736" s="32">
        <v/>
      </c>
      <c r="K5736" s="32">
        <f/>
        <v/>
      </c>
      <c r="L5736" s="32" t="s">
        <v/>
      </c>
      <c r="M5736" s="32" t="s">
        <v/>
      </c>
      <c r="N5736" s="32" t="s">
        <v/>
      </c>
      <!--$VAR_NUOVA_CELLA_PREZZI$-->
    </row>
    <row r="5737" spans="1:16" ht="10.5" customHeight="1" thickTop="1" thickBot="1">
      <c r="B5737" s="32" t="s">
        <v/>
      </c>
      <c r="C5737" s="23" t="s">
        <v/>
      </c>
      <c r="D5737" s="32" t="s">
        <v/>
      </c>
      <c r="E5737" s="32">
        <v/>
      </c>
      <c r="F5737" s="33">
        <v/>
      </c>
      <c r="G5737" s="34">
        <v/>
      </c>
      <c r="H5737" s="35">
        <v/>
      </c>
      <c r="I5737" s="36">
        <f/>
        <v/>
      </c>
      <c r="J5737" s="32">
        <v/>
      </c>
      <c r="K5737" s="32">
        <f/>
        <v/>
      </c>
      <c r="L5737" s="32" t="s">
        <v/>
      </c>
      <c r="M5737" s="32" t="s">
        <v/>
      </c>
      <c r="N5737" s="32" t="s">
        <v>29963</v>
      </c>
      <!--$VAR_NUOVA_CELLA_PREZZI$-->
    </row>
    <row r="5738" spans="1:16" ht="10.5" customHeight="1" thickTop="1" thickBot="1">
      <c r="B5738" s="32" t="s">
        <v/>
      </c>
      <c r="C5738" s="23" t="s">
        <v/>
      </c>
      <c r="D5738" s="32" t="s">
        <v>29964</v>
      </c>
      <c r="E5738" s="32">
        <v/>
      </c>
      <c r="F5738" s="33">
        <v/>
      </c>
      <c r="G5738" s="34">
        <v/>
      </c>
      <c r="H5738" s="35">
        <v/>
      </c>
      <c r="I5738" s="36">
        <f>ROUND(SUM(I5735:I5737),2)</f>
        <v>90.00</v>
      </c>
      <c r="J5738" s="32">
        <v>32.02</v>
      </c>
      <c r="K5738" s="32">
        <f>ROUND(PRODUCT(I5738:J5738),2)</f>
        <v>2881.80</v>
      </c>
      <c r="L5738" s="32" t="s">
        <v/>
      </c>
      <c r="M5738" s="32" t="s">
        <v/>
      </c>
      <c r="N5738" s="32" t="s">
        <v/>
      </c>
      <!--$VAR_NUOVA_CELLA_PREZZI$-->
    </row>
    <row r="5739" spans="1:16" ht="10.5" customHeight="1" thickTop="1" thickBot="1">
      <c r="B5739" s="32" t="s">
        <v/>
      </c>
      <c r="C5739" s="23" t="s">
        <v/>
      </c>
      <c r="D5739" s="32" t="s">
        <v>29970</v>
      </c>
      <c r="E5739" s="32">
        <v/>
      </c>
      <c r="F5739" s="33">
        <v/>
      </c>
      <c r="G5739" s="34">
        <v/>
      </c>
      <c r="H5739" s="35">
        <v/>
      </c>
      <c r="I5739" s="36">
        <f/>
        <v/>
      </c>
      <c r="J5739" s="32">
        <v/>
      </c>
      <c r="K5739" s="32">
        <f/>
        <v/>
      </c>
      <c r="L5739" s="32" t="s">
        <v/>
      </c>
      <c r="M5739" s="32" t="s">
        <v/>
      </c>
      <c r="N5739" s="32" t="s">
        <v/>
      </c>
      <!--$VAR_NUOVA_CELLA_PREZZI$-->
    </row>
    <row r="5740" spans="1:16" ht="142" customHeight="1" thickTop="1" thickBot="1">
      <c r="B5740" s="32" t="s">
        <v>29971</v>
      </c>
      <c r="C5740" s="23" t="s">
        <v>29972</v>
      </c>
      <c r="D5740" s="62" t="s">
        <v>29973</v>
      </c>
      <c r="E5740" s="32">
        <v/>
      </c>
      <c r="F5740" s="33">
        <v/>
      </c>
      <c r="G5740" s="34">
        <v/>
      </c>
      <c r="H5740" s="35">
        <v/>
      </c>
      <c r="I5740" s="36">
        <f/>
        <v/>
      </c>
      <c r="J5740" s="32">
        <v/>
      </c>
      <c r="K5740" s="32">
        <f/>
        <v/>
      </c>
      <c r="L5740" s="32" t="s">
        <v/>
      </c>
      <c r="M5740" s="32" t="s">
        <v/>
      </c>
      <c r="N5740" s="32" t="s">
        <v/>
      </c>
      <!--$VAR_NUOVA_CELLA_PREZZI$-->
    </row>
    <row r="5741" spans="1:16" ht="10.5" customHeight="1" thickTop="1" thickBot="1">
      <c r="B5741" s="32" t="s">
        <v/>
      </c>
      <c r="C5741" s="23" t="s">
        <v/>
      </c>
      <c r="D5741" s="23" t="s">
        <v>29974</v>
      </c>
      <c r="E5741" s="32">
        <v/>
      </c>
      <c r="F5741" s="33">
        <v/>
      </c>
      <c r="G5741" s="34">
        <v/>
      </c>
      <c r="H5741" s="35">
        <v/>
      </c>
      <c r="I5741" s="36">
        <f/>
        <v/>
      </c>
      <c r="J5741" s="32">
        <v/>
      </c>
      <c r="K5741" s="32">
        <f/>
        <v/>
      </c>
      <c r="L5741" s="32" t="s">
        <v/>
      </c>
      <c r="M5741" s="32" t="s">
        <v/>
      </c>
      <c r="N5741" s="32" t="s">
        <v/>
      </c>
      <!--$VAR_NUOVA_CELLA_PREZZI$-->
    </row>
    <row r="5742" spans="1:16" ht="10.5" customHeight="1" thickTop="1" thickBot="1">
      <c r="B5742" s="32" t="s">
        <v/>
      </c>
      <c r="C5742" s="23" t="s">
        <v/>
      </c>
      <c r="D5742" s="23" t="s">
        <v>29975</v>
      </c>
      <c r="E5742" s="32">
        <v>270.00</v>
      </c>
      <c r="F5742" s="33">
        <v/>
      </c>
      <c r="G5742" s="34">
        <v/>
      </c>
      <c r="H5742" s="35">
        <v/>
      </c>
      <c r="I5742" s="36">
        <f>ROUND(PRODUCT(E5742:H5742),2)</f>
        <v>270.00</v>
      </c>
      <c r="J5742" s="32">
        <v/>
      </c>
      <c r="K5742" s="32">
        <f/>
        <v/>
      </c>
      <c r="L5742" s="32" t="s">
        <v/>
      </c>
      <c r="M5742" s="32" t="s">
        <v/>
      </c>
      <c r="N5742" s="32" t="s">
        <v/>
      </c>
      <!--$VAR_NUOVA_CELLA_PREZZI$-->
    </row>
    <row r="5743" spans="1:16" ht="10.5" customHeight="1" thickTop="1" thickBot="1">
      <c r="B5743" s="32" t="s">
        <v/>
      </c>
      <c r="C5743" s="23" t="s">
        <v/>
      </c>
      <c r="D5743" s="32" t="s">
        <v/>
      </c>
      <c r="E5743" s="32">
        <v/>
      </c>
      <c r="F5743" s="33">
        <v/>
      </c>
      <c r="G5743" s="34">
        <v/>
      </c>
      <c r="H5743" s="35">
        <v/>
      </c>
      <c r="I5743" s="36">
        <f/>
        <v/>
      </c>
      <c r="J5743" s="32">
        <v/>
      </c>
      <c r="K5743" s="32">
        <f/>
        <v/>
      </c>
      <c r="L5743" s="32" t="s">
        <v/>
      </c>
      <c r="M5743" s="32" t="s">
        <v/>
      </c>
      <c r="N5743" s="32" t="s">
        <v>29982</v>
      </c>
      <!--$VAR_NUOVA_CELLA_PREZZI$-->
    </row>
    <row r="5744" spans="1:16" ht="10.5" customHeight="1" thickTop="1" thickBot="1">
      <c r="B5744" s="32" t="s">
        <v/>
      </c>
      <c r="C5744" s="23" t="s">
        <v/>
      </c>
      <c r="D5744" s="32" t="s">
        <v>29983</v>
      </c>
      <c r="E5744" s="32">
        <v/>
      </c>
      <c r="F5744" s="33">
        <v/>
      </c>
      <c r="G5744" s="34">
        <v/>
      </c>
      <c r="H5744" s="35">
        <v/>
      </c>
      <c r="I5744" s="36">
        <f>ROUND(SUM(I5741:I5743),2)</f>
        <v>270.00</v>
      </c>
      <c r="J5744" s="32">
        <v>31.32</v>
      </c>
      <c r="K5744" s="32">
        <f>ROUND(PRODUCT(I5744:J5744),2)</f>
        <v>8456.40</v>
      </c>
      <c r="L5744" s="32" t="s">
        <v/>
      </c>
      <c r="M5744" s="32" t="s">
        <v/>
      </c>
      <c r="N5744" s="32" t="s">
        <v/>
      </c>
      <!--$VAR_NUOVA_CELLA_PREZZI$-->
    </row>
    <row r="5745" spans="1:16" ht="10.5" customHeight="1" thickTop="1" thickBot="1">
      <c r="B5745" s="32" t="s">
        <v/>
      </c>
      <c r="C5745" s="23" t="s">
        <v/>
      </c>
      <c r="D5745" s="32" t="s">
        <v>29989</v>
      </c>
      <c r="E5745" s="32">
        <v/>
      </c>
      <c r="F5745" s="33">
        <v/>
      </c>
      <c r="G5745" s="34">
        <v/>
      </c>
      <c r="H5745" s="35">
        <v/>
      </c>
      <c r="I5745" s="36">
        <f/>
        <v/>
      </c>
      <c r="J5745" s="32">
        <v/>
      </c>
      <c r="K5745" s="32">
        <f/>
        <v/>
      </c>
      <c r="L5745" s="32" t="s">
        <v/>
      </c>
      <c r="M5745" s="32" t="s">
        <v/>
      </c>
      <c r="N5745" s="32" t="s">
        <v/>
      </c>
      <!--$VAR_NUOVA_CELLA_PREZZI$-->
    </row>
    <row r="5746" spans="1:16" ht="142" customHeight="1" thickTop="1" thickBot="1">
      <c r="B5746" s="32" t="s">
        <v>29990</v>
      </c>
      <c r="C5746" s="23" t="s">
        <v>29991</v>
      </c>
      <c r="D5746" s="62" t="s">
        <v>29992</v>
      </c>
      <c r="E5746" s="32">
        <v/>
      </c>
      <c r="F5746" s="33">
        <v/>
      </c>
      <c r="G5746" s="34">
        <v/>
      </c>
      <c r="H5746" s="35">
        <v/>
      </c>
      <c r="I5746" s="36">
        <f/>
        <v/>
      </c>
      <c r="J5746" s="32">
        <v/>
      </c>
      <c r="K5746" s="32">
        <f/>
        <v/>
      </c>
      <c r="L5746" s="32" t="s">
        <v/>
      </c>
      <c r="M5746" s="32" t="s">
        <v/>
      </c>
      <c r="N5746" s="32" t="s">
        <v/>
      </c>
      <!--$VAR_NUOVA_CELLA_PREZZI$-->
    </row>
    <row r="5747" spans="1:16" ht="10.5" customHeight="1" thickTop="1" thickBot="1">
      <c r="B5747" s="32" t="s">
        <v/>
      </c>
      <c r="C5747" s="23" t="s">
        <v/>
      </c>
      <c r="D5747" s="23" t="s">
        <v>29993</v>
      </c>
      <c r="E5747" s="32">
        <v/>
      </c>
      <c r="F5747" s="33">
        <v/>
      </c>
      <c r="G5747" s="34">
        <v/>
      </c>
      <c r="H5747" s="35">
        <v/>
      </c>
      <c r="I5747" s="36">
        <f/>
        <v/>
      </c>
      <c r="J5747" s="32">
        <v/>
      </c>
      <c r="K5747" s="32">
        <f/>
        <v/>
      </c>
      <c r="L5747" s="32" t="s">
        <v/>
      </c>
      <c r="M5747" s="32" t="s">
        <v/>
      </c>
      <c r="N5747" s="32" t="s">
        <v/>
      </c>
      <!--$VAR_NUOVA_CELLA_PREZZI$-->
    </row>
    <row r="5748" spans="1:16" ht="10.5" customHeight="1" thickTop="1" thickBot="1">
      <c r="B5748" s="32" t="s">
        <v/>
      </c>
      <c r="C5748" s="23" t="s">
        <v/>
      </c>
      <c r="D5748" s="23" t="s">
        <v>29994</v>
      </c>
      <c r="E5748" s="32">
        <v>160.00</v>
      </c>
      <c r="F5748" s="33">
        <v/>
      </c>
      <c r="G5748" s="34">
        <v/>
      </c>
      <c r="H5748" s="35">
        <v/>
      </c>
      <c r="I5748" s="36">
        <f>ROUND(PRODUCT(E5748:H5748),2)</f>
        <v>160.00</v>
      </c>
      <c r="J5748" s="32">
        <v/>
      </c>
      <c r="K5748" s="32">
        <f/>
        <v/>
      </c>
      <c r="L5748" s="32" t="s">
        <v/>
      </c>
      <c r="M5748" s="32" t="s">
        <v/>
      </c>
      <c r="N5748" s="32" t="s">
        <v/>
      </c>
      <!--$VAR_NUOVA_CELLA_PREZZI$-->
    </row>
    <row r="5749" spans="1:16" ht="10.5" customHeight="1" thickTop="1" thickBot="1">
      <c r="B5749" s="32" t="s">
        <v/>
      </c>
      <c r="C5749" s="23" t="s">
        <v/>
      </c>
      <c r="D5749" s="23" t="s">
        <v>30001</v>
      </c>
      <c r="E5749" s="32">
        <v>130.00</v>
      </c>
      <c r="F5749" s="33">
        <v/>
      </c>
      <c r="G5749" s="34">
        <v/>
      </c>
      <c r="H5749" s="35">
        <v/>
      </c>
      <c r="I5749" s="36">
        <f>ROUND(PRODUCT(E5749:H5749),2)</f>
        <v>130.00</v>
      </c>
      <c r="J5749" s="32">
        <v/>
      </c>
      <c r="K5749" s="32">
        <f/>
        <v/>
      </c>
      <c r="L5749" s="32" t="s">
        <v/>
      </c>
      <c r="M5749" s="32" t="s">
        <v/>
      </c>
      <c r="N5749" s="32" t="s">
        <v/>
      </c>
      <!--$VAR_NUOVA_CELLA_PREZZI$-->
    </row>
    <row r="5750" spans="1:16" ht="10.5" customHeight="1" thickTop="1" thickBot="1">
      <c r="B5750" s="32" t="s">
        <v/>
      </c>
      <c r="C5750" s="23" t="s">
        <v/>
      </c>
      <c r="D5750" s="32" t="s">
        <v/>
      </c>
      <c r="E5750" s="32">
        <v/>
      </c>
      <c r="F5750" s="33">
        <v/>
      </c>
      <c r="G5750" s="34">
        <v/>
      </c>
      <c r="H5750" s="35">
        <v/>
      </c>
      <c r="I5750" s="36">
        <f/>
        <v/>
      </c>
      <c r="J5750" s="32">
        <v/>
      </c>
      <c r="K5750" s="32">
        <f/>
        <v/>
      </c>
      <c r="L5750" s="32" t="s">
        <v/>
      </c>
      <c r="M5750" s="32" t="s">
        <v/>
      </c>
      <c r="N5750" s="32" t="s">
        <v>30008</v>
      </c>
      <!--$VAR_NUOVA_CELLA_PREZZI$-->
    </row>
    <row r="5751" spans="1:16" ht="10.5" customHeight="1" thickTop="1" thickBot="1">
      <c r="B5751" s="32" t="s">
        <v/>
      </c>
      <c r="C5751" s="23" t="s">
        <v/>
      </c>
      <c r="D5751" s="32" t="s">
        <v>30009</v>
      </c>
      <c r="E5751" s="32">
        <v/>
      </c>
      <c r="F5751" s="33">
        <v/>
      </c>
      <c r="G5751" s="34">
        <v/>
      </c>
      <c r="H5751" s="35">
        <v/>
      </c>
      <c r="I5751" s="36">
        <f>ROUND(SUM(I5747:I5750),2)</f>
        <v>290.00</v>
      </c>
      <c r="J5751" s="32">
        <v>41.22</v>
      </c>
      <c r="K5751" s="32">
        <f>ROUND(PRODUCT(I5751:J5751),2)</f>
        <v>11953.80</v>
      </c>
      <c r="L5751" s="32" t="s">
        <v/>
      </c>
      <c r="M5751" s="32" t="s">
        <v/>
      </c>
      <c r="N5751" s="32" t="s">
        <v/>
      </c>
      <!--$VAR_NUOVA_CELLA_PREZZI$-->
    </row>
    <row r="5752" spans="1:16" ht="10.5" customHeight="1" thickTop="1" thickBot="1">
      <c r="B5752" s="32" t="s">
        <v/>
      </c>
      <c r="C5752" s="23" t="s">
        <v/>
      </c>
      <c r="D5752" s="32" t="s">
        <v>30015</v>
      </c>
      <c r="E5752" s="32">
        <v/>
      </c>
      <c r="F5752" s="33">
        <v/>
      </c>
      <c r="G5752" s="34">
        <v/>
      </c>
      <c r="H5752" s="35">
        <v/>
      </c>
      <c r="I5752" s="36">
        <f/>
        <v/>
      </c>
      <c r="J5752" s="32">
        <v/>
      </c>
      <c r="K5752" s="32">
        <f/>
        <v/>
      </c>
      <c r="L5752" s="32" t="s">
        <v/>
      </c>
      <c r="M5752" s="32" t="s">
        <v/>
      </c>
      <c r="N5752" s="32" t="s">
        <v/>
      </c>
      <!--$VAR_NUOVA_CELLA_PREZZI$-->
    </row>
    <row r="5753" spans="1:16" ht="139.666666666667" customHeight="1" thickTop="1" thickBot="1">
      <c r="B5753" s="32" t="s">
        <v>30016</v>
      </c>
      <c r="C5753" s="23" t="s">
        <v>30017</v>
      </c>
      <c r="D5753" s="62" t="s">
        <v>30018</v>
      </c>
      <c r="E5753" s="32">
        <v/>
      </c>
      <c r="F5753" s="33">
        <v/>
      </c>
      <c r="G5753" s="34">
        <v/>
      </c>
      <c r="H5753" s="35">
        <v/>
      </c>
      <c r="I5753" s="36">
        <f/>
        <v/>
      </c>
      <c r="J5753" s="32">
        <v/>
      </c>
      <c r="K5753" s="32">
        <f/>
        <v/>
      </c>
      <c r="L5753" s="32" t="s">
        <v/>
      </c>
      <c r="M5753" s="32" t="s">
        <v/>
      </c>
      <c r="N5753" s="32" t="s">
        <v/>
      </c>
      <!--$VAR_NUOVA_CELLA_PREZZI$-->
    </row>
    <row r="5754" spans="1:16" ht="10.5" customHeight="1" thickTop="1" thickBot="1">
      <c r="B5754" s="32" t="s">
        <v/>
      </c>
      <c r="C5754" s="23" t="s">
        <v/>
      </c>
      <c r="D5754" s="23" t="s">
        <v>30019</v>
      </c>
      <c r="E5754" s="32">
        <v/>
      </c>
      <c r="F5754" s="33">
        <v/>
      </c>
      <c r="G5754" s="34">
        <v/>
      </c>
      <c r="H5754" s="35">
        <v/>
      </c>
      <c r="I5754" s="36">
        <f/>
        <v/>
      </c>
      <c r="J5754" s="32">
        <v/>
      </c>
      <c r="K5754" s="32">
        <f/>
        <v/>
      </c>
      <c r="L5754" s="32" t="s">
        <v/>
      </c>
      <c r="M5754" s="32" t="s">
        <v/>
      </c>
      <c r="N5754" s="32" t="s">
        <v/>
      </c>
      <!--$VAR_NUOVA_CELLA_PREZZI$-->
    </row>
    <row r="5755" spans="1:16" ht="10.5" customHeight="1" thickTop="1" thickBot="1">
      <c r="B5755" s="32" t="s">
        <v/>
      </c>
      <c r="C5755" s="23" t="s">
        <v/>
      </c>
      <c r="D5755" s="23" t="s">
        <v>30020</v>
      </c>
      <c r="E5755" s="32">
        <v>23.00</v>
      </c>
      <c r="F5755" s="33">
        <v/>
      </c>
      <c r="G5755" s="34">
        <v/>
      </c>
      <c r="H5755" s="35">
        <v/>
      </c>
      <c r="I5755" s="36">
        <f>ROUND(PRODUCT(E5755:H5755),2)</f>
        <v>23.00</v>
      </c>
      <c r="J5755" s="32">
        <v/>
      </c>
      <c r="K5755" s="32">
        <f/>
        <v/>
      </c>
      <c r="L5755" s="32" t="s">
        <v/>
      </c>
      <c r="M5755" s="32" t="s">
        <v/>
      </c>
      <c r="N5755" s="32" t="s">
        <v/>
      </c>
      <!--$VAR_NUOVA_CELLA_PREZZI$-->
    </row>
    <row r="5756" spans="1:16" ht="10.5" customHeight="1" thickTop="1" thickBot="1">
      <c r="B5756" s="32" t="s">
        <v/>
      </c>
      <c r="C5756" s="23" t="s">
        <v/>
      </c>
      <c r="D5756" s="32" t="s">
        <v/>
      </c>
      <c r="E5756" s="32">
        <v/>
      </c>
      <c r="F5756" s="33">
        <v/>
      </c>
      <c r="G5756" s="34">
        <v/>
      </c>
      <c r="H5756" s="35">
        <v/>
      </c>
      <c r="I5756" s="36">
        <f/>
        <v/>
      </c>
      <c r="J5756" s="32">
        <v/>
      </c>
      <c r="K5756" s="32">
        <f/>
        <v/>
      </c>
      <c r="L5756" s="32" t="s">
        <v/>
      </c>
      <c r="M5756" s="32" t="s">
        <v/>
      </c>
      <c r="N5756" s="32" t="s">
        <v>30027</v>
      </c>
      <!--$VAR_NUOVA_CELLA_PREZZI$-->
    </row>
    <row r="5757" spans="1:16" ht="10.5" customHeight="1" thickTop="1" thickBot="1">
      <c r="B5757" s="32" t="s">
        <v/>
      </c>
      <c r="C5757" s="23" t="s">
        <v/>
      </c>
      <c r="D5757" s="32" t="s">
        <v>30028</v>
      </c>
      <c r="E5757" s="32">
        <v/>
      </c>
      <c r="F5757" s="33">
        <v/>
      </c>
      <c r="G5757" s="34">
        <v/>
      </c>
      <c r="H5757" s="35">
        <v/>
      </c>
      <c r="I5757" s="36">
        <f>ROUND(SUM(I5754:I5756),2)</f>
        <v>23.00</v>
      </c>
      <c r="J5757" s="32">
        <v>718.19</v>
      </c>
      <c r="K5757" s="32">
        <f>ROUND(PRODUCT(I5757:J5757),2)</f>
        <v>16518.37</v>
      </c>
      <c r="L5757" s="32" t="s">
        <v/>
      </c>
      <c r="M5757" s="32" t="s">
        <v/>
      </c>
      <c r="N5757" s="32" t="s">
        <v/>
      </c>
      <!--$VAR_NUOVA_CELLA_PREZZI$-->
    </row>
    <row r="5758" spans="1:16" ht="10.5" customHeight="1" thickTop="1" thickBot="1">
      <c r="B5758" s="32" t="s">
        <v/>
      </c>
      <c r="C5758" s="23" t="s">
        <v/>
      </c>
      <c r="D5758" s="32" t="s">
        <v>30034</v>
      </c>
      <c r="E5758" s="32">
        <v/>
      </c>
      <c r="F5758" s="33">
        <v/>
      </c>
      <c r="G5758" s="34">
        <v/>
      </c>
      <c r="H5758" s="35">
        <v/>
      </c>
      <c r="I5758" s="36">
        <f/>
        <v/>
      </c>
      <c r="J5758" s="32">
        <v/>
      </c>
      <c r="K5758" s="32">
        <f/>
        <v/>
      </c>
      <c r="L5758" s="32" t="s">
        <v/>
      </c>
      <c r="M5758" s="32" t="s">
        <v/>
      </c>
      <c r="N5758" s="32" t="s">
        <v/>
      </c>
      <!--$VAR_NUOVA_CELLA_PREZZI$-->
    </row>
    <row r="5759" spans="1:16" ht="142" customHeight="1" thickTop="1" thickBot="1">
      <c r="B5759" s="32" t="s">
        <v>30035</v>
      </c>
      <c r="C5759" s="23" t="s">
        <v>30036</v>
      </c>
      <c r="D5759" s="62" t="s">
        <v>30037</v>
      </c>
      <c r="E5759" s="32">
        <v/>
      </c>
      <c r="F5759" s="33">
        <v/>
      </c>
      <c r="G5759" s="34">
        <v/>
      </c>
      <c r="H5759" s="35">
        <v/>
      </c>
      <c r="I5759" s="36">
        <f/>
        <v/>
      </c>
      <c r="J5759" s="32">
        <v/>
      </c>
      <c r="K5759" s="32">
        <f/>
        <v/>
      </c>
      <c r="L5759" s="32" t="s">
        <v/>
      </c>
      <c r="M5759" s="32" t="s">
        <v/>
      </c>
      <c r="N5759" s="32" t="s">
        <v/>
      </c>
      <!--$VAR_NUOVA_CELLA_PREZZI$-->
    </row>
    <row r="5760" spans="1:16" ht="10.5" customHeight="1" thickTop="1" thickBot="1">
      <c r="B5760" s="32" t="s">
        <v/>
      </c>
      <c r="C5760" s="23" t="s">
        <v/>
      </c>
      <c r="D5760" s="23" t="s">
        <v>30038</v>
      </c>
      <c r="E5760" s="32">
        <v/>
      </c>
      <c r="F5760" s="33">
        <v/>
      </c>
      <c r="G5760" s="34">
        <v/>
      </c>
      <c r="H5760" s="35">
        <v/>
      </c>
      <c r="I5760" s="36">
        <f/>
        <v/>
      </c>
      <c r="J5760" s="32">
        <v/>
      </c>
      <c r="K5760" s="32">
        <f/>
        <v/>
      </c>
      <c r="L5760" s="32" t="s">
        <v/>
      </c>
      <c r="M5760" s="32" t="s">
        <v/>
      </c>
      <c r="N5760" s="32" t="s">
        <v/>
      </c>
      <!--$VAR_NUOVA_CELLA_PREZZI$-->
    </row>
    <row r="5761" spans="1:16" ht="10.5" customHeight="1" thickTop="1" thickBot="1">
      <c r="B5761" s="32" t="s">
        <v/>
      </c>
      <c r="C5761" s="23" t="s">
        <v/>
      </c>
      <c r="D5761" s="23" t="s">
        <v>30039</v>
      </c>
      <c r="E5761" s="32">
        <v>40.00</v>
      </c>
      <c r="F5761" s="33">
        <v/>
      </c>
      <c r="G5761" s="34">
        <v/>
      </c>
      <c r="H5761" s="35">
        <v/>
      </c>
      <c r="I5761" s="36">
        <f>ROUND(PRODUCT(E5761:H5761),2)</f>
        <v>40.00</v>
      </c>
      <c r="J5761" s="32">
        <v/>
      </c>
      <c r="K5761" s="32">
        <f/>
        <v/>
      </c>
      <c r="L5761" s="32" t="s">
        <v/>
      </c>
      <c r="M5761" s="32" t="s">
        <v/>
      </c>
      <c r="N5761" s="32" t="s">
        <v/>
      </c>
      <!--$VAR_NUOVA_CELLA_PREZZI$-->
    </row>
    <row r="5762" spans="1:16" ht="10.5" customHeight="1" thickTop="1" thickBot="1">
      <c r="B5762" s="32" t="s">
        <v/>
      </c>
      <c r="C5762" s="23" t="s">
        <v/>
      </c>
      <c r="D5762" s="32" t="s">
        <v/>
      </c>
      <c r="E5762" s="32">
        <v/>
      </c>
      <c r="F5762" s="33">
        <v/>
      </c>
      <c r="G5762" s="34">
        <v/>
      </c>
      <c r="H5762" s="35">
        <v/>
      </c>
      <c r="I5762" s="36">
        <f/>
        <v/>
      </c>
      <c r="J5762" s="32">
        <v/>
      </c>
      <c r="K5762" s="32">
        <f/>
        <v/>
      </c>
      <c r="L5762" s="32" t="s">
        <v/>
      </c>
      <c r="M5762" s="32" t="s">
        <v/>
      </c>
      <c r="N5762" s="32" t="s">
        <v>30046</v>
      </c>
      <!--$VAR_NUOVA_CELLA_PREZZI$-->
    </row>
    <row r="5763" spans="1:16" ht="10.5" customHeight="1" thickTop="1" thickBot="1">
      <c r="B5763" s="32" t="s">
        <v/>
      </c>
      <c r="C5763" s="23" t="s">
        <v/>
      </c>
      <c r="D5763" s="32" t="s">
        <v>30047</v>
      </c>
      <c r="E5763" s="32">
        <v/>
      </c>
      <c r="F5763" s="33">
        <v/>
      </c>
      <c r="G5763" s="34">
        <v/>
      </c>
      <c r="H5763" s="35">
        <v/>
      </c>
      <c r="I5763" s="36">
        <f>ROUND(SUM(I5760:I5762),2)</f>
        <v>40.00</v>
      </c>
      <c r="J5763" s="32">
        <v>48.64</v>
      </c>
      <c r="K5763" s="32">
        <f>ROUND(PRODUCT(I5763:J5763),2)</f>
        <v>1945.60</v>
      </c>
      <c r="L5763" s="32" t="s">
        <v/>
      </c>
      <c r="M5763" s="32" t="s">
        <v/>
      </c>
      <c r="N5763" s="32" t="s">
        <v/>
      </c>
      <!--$VAR_NUOVA_CELLA_PREZZI$-->
    </row>
    <row r="5764" spans="1:16" ht="10.5" customHeight="1" thickTop="1" thickBot="1">
      <c r="B5764" s="32" t="s">
        <v/>
      </c>
      <c r="C5764" s="23" t="s">
        <v/>
      </c>
      <c r="D5764" s="32" t="s">
        <v>30053</v>
      </c>
      <c r="E5764" s="32">
        <v/>
      </c>
      <c r="F5764" s="33">
        <v/>
      </c>
      <c r="G5764" s="34">
        <v/>
      </c>
      <c r="H5764" s="35">
        <v/>
      </c>
      <c r="I5764" s="36">
        <f/>
        <v/>
      </c>
      <c r="J5764" s="32">
        <v/>
      </c>
      <c r="K5764" s="32">
        <f/>
        <v/>
      </c>
      <c r="L5764" s="32" t="s">
        <v/>
      </c>
      <c r="M5764" s="32" t="s">
        <v/>
      </c>
      <c r="N5764" s="32" t="s">
        <v/>
      </c>
      <!--$VAR_NUOVA_CELLA_PREZZI$-->
    </row>
    <row r="5765" spans="1:16" ht="142" customHeight="1" thickTop="1" thickBot="1">
      <c r="B5765" s="32" t="s">
        <v>30054</v>
      </c>
      <c r="C5765" s="23" t="s">
        <v>30055</v>
      </c>
      <c r="D5765" s="62" t="s">
        <v>30056</v>
      </c>
      <c r="E5765" s="32">
        <v/>
      </c>
      <c r="F5765" s="33">
        <v/>
      </c>
      <c r="G5765" s="34">
        <v/>
      </c>
      <c r="H5765" s="35">
        <v/>
      </c>
      <c r="I5765" s="36">
        <f/>
        <v/>
      </c>
      <c r="J5765" s="32">
        <v/>
      </c>
      <c r="K5765" s="32">
        <f/>
        <v/>
      </c>
      <c r="L5765" s="32" t="s">
        <v/>
      </c>
      <c r="M5765" s="32" t="s">
        <v/>
      </c>
      <c r="N5765" s="32" t="s">
        <v/>
      </c>
      <!--$VAR_NUOVA_CELLA_PREZZI$-->
    </row>
    <row r="5766" spans="1:16" ht="10.5" customHeight="1" thickTop="1" thickBot="1">
      <c r="B5766" s="32" t="s">
        <v/>
      </c>
      <c r="C5766" s="23" t="s">
        <v/>
      </c>
      <c r="D5766" s="23" t="s">
        <v>30057</v>
      </c>
      <c r="E5766" s="32">
        <v/>
      </c>
      <c r="F5766" s="33">
        <v/>
      </c>
      <c r="G5766" s="34">
        <v/>
      </c>
      <c r="H5766" s="35">
        <v/>
      </c>
      <c r="I5766" s="36">
        <f/>
        <v/>
      </c>
      <c r="J5766" s="32">
        <v/>
      </c>
      <c r="K5766" s="32">
        <f/>
        <v/>
      </c>
      <c r="L5766" s="32" t="s">
        <v/>
      </c>
      <c r="M5766" s="32" t="s">
        <v/>
      </c>
      <c r="N5766" s="32" t="s">
        <v/>
      </c>
      <!--$VAR_NUOVA_CELLA_PREZZI$-->
    </row>
    <row r="5767" spans="1:16" ht="10.5" customHeight="1" thickTop="1" thickBot="1">
      <c r="B5767" s="32" t="s">
        <v/>
      </c>
      <c r="C5767" s="23" t="s">
        <v/>
      </c>
      <c r="D5767" s="23" t="s">
        <v>30058</v>
      </c>
      <c r="E5767" s="32">
        <v>5.00</v>
      </c>
      <c r="F5767" s="33">
        <v/>
      </c>
      <c r="G5767" s="34">
        <v/>
      </c>
      <c r="H5767" s="35">
        <v/>
      </c>
      <c r="I5767" s="36">
        <f>ROUND(PRODUCT(E5767:H5767),2)</f>
        <v>5.00</v>
      </c>
      <c r="J5767" s="32">
        <v/>
      </c>
      <c r="K5767" s="32">
        <f/>
        <v/>
      </c>
      <c r="L5767" s="32" t="s">
        <v/>
      </c>
      <c r="M5767" s="32" t="s">
        <v/>
      </c>
      <c r="N5767" s="32" t="s">
        <v/>
      </c>
      <!--$VAR_NUOVA_CELLA_PREZZI$-->
    </row>
    <row r="5768" spans="1:16" ht="10.5" customHeight="1" thickTop="1" thickBot="1">
      <c r="B5768" s="32" t="s">
        <v/>
      </c>
      <c r="C5768" s="23" t="s">
        <v/>
      </c>
      <c r="D5768" s="32" t="s">
        <v/>
      </c>
      <c r="E5768" s="32">
        <v/>
      </c>
      <c r="F5768" s="33">
        <v/>
      </c>
      <c r="G5768" s="34">
        <v/>
      </c>
      <c r="H5768" s="35">
        <v/>
      </c>
      <c r="I5768" s="36">
        <f/>
        <v/>
      </c>
      <c r="J5768" s="32">
        <v/>
      </c>
      <c r="K5768" s="32">
        <f/>
        <v/>
      </c>
      <c r="L5768" s="32" t="s">
        <v/>
      </c>
      <c r="M5768" s="32" t="s">
        <v/>
      </c>
      <c r="N5768" s="32" t="s">
        <v>30065</v>
      </c>
      <!--$VAR_NUOVA_CELLA_PREZZI$-->
    </row>
    <row r="5769" spans="1:16" ht="10.5" customHeight="1" thickTop="1" thickBot="1">
      <c r="B5769" s="32" t="s">
        <v/>
      </c>
      <c r="C5769" s="23" t="s">
        <v/>
      </c>
      <c r="D5769" s="32" t="s">
        <v>30066</v>
      </c>
      <c r="E5769" s="32">
        <v/>
      </c>
      <c r="F5769" s="33">
        <v/>
      </c>
      <c r="G5769" s="34">
        <v/>
      </c>
      <c r="H5769" s="35">
        <v/>
      </c>
      <c r="I5769" s="36">
        <f>ROUND(SUM(I5766:I5768),2)</f>
        <v>5.00</v>
      </c>
      <c r="J5769" s="32">
        <v>73.47</v>
      </c>
      <c r="K5769" s="32">
        <f>ROUND(PRODUCT(I5769:J5769),2)</f>
        <v>367.35</v>
      </c>
      <c r="L5769" s="32" t="s">
        <v/>
      </c>
      <c r="M5769" s="32" t="s">
        <v/>
      </c>
      <c r="N5769" s="32" t="s">
        <v/>
      </c>
      <!--$VAR_NUOVA_CELLA_PREZZI$-->
    </row>
    <row r="5770" spans="1:16" ht="10.5" customHeight="1" thickTop="1" thickBot="1">
      <c r="B5770" s="32" t="s">
        <v/>
      </c>
      <c r="C5770" s="23" t="s">
        <v/>
      </c>
      <c r="D5770" s="32" t="s">
        <v>30072</v>
      </c>
      <c r="E5770" s="32">
        <v/>
      </c>
      <c r="F5770" s="33">
        <v/>
      </c>
      <c r="G5770" s="34">
        <v/>
      </c>
      <c r="H5770" s="35">
        <v/>
      </c>
      <c r="I5770" s="36">
        <f/>
        <v/>
      </c>
      <c r="J5770" s="32">
        <v/>
      </c>
      <c r="K5770" s="32">
        <f/>
        <v/>
      </c>
      <c r="L5770" s="32" t="s">
        <v/>
      </c>
      <c r="M5770" s="32" t="s">
        <v/>
      </c>
      <c r="N5770" s="32" t="s">
        <v/>
      </c>
      <!--$VAR_NUOVA_CELLA_PREZZI$-->
    </row>
    <row r="5771" spans="1:16" ht="55.6666666666667" customHeight="1" thickTop="1" thickBot="1">
      <c r="B5771" s="32" t="s">
        <v>30073</v>
      </c>
      <c r="C5771" s="23" t="s">
        <v>30074</v>
      </c>
      <c r="D5771" s="62" t="s">
        <v>30075</v>
      </c>
      <c r="E5771" s="32">
        <v/>
      </c>
      <c r="F5771" s="33">
        <v/>
      </c>
      <c r="G5771" s="34">
        <v/>
      </c>
      <c r="H5771" s="35">
        <v/>
      </c>
      <c r="I5771" s="36">
        <f/>
        <v/>
      </c>
      <c r="J5771" s="32">
        <v/>
      </c>
      <c r="K5771" s="32">
        <f/>
        <v/>
      </c>
      <c r="L5771" s="32" t="s">
        <v/>
      </c>
      <c r="M5771" s="32" t="s">
        <v/>
      </c>
      <c r="N5771" s="32" t="s">
        <v/>
      </c>
      <!--$VAR_NUOVA_CELLA_PREZZI$-->
    </row>
    <row r="5772" spans="1:16" ht="10.5" customHeight="1" thickTop="1" thickBot="1">
      <c r="B5772" s="32" t="s">
        <v/>
      </c>
      <c r="C5772" s="23" t="s">
        <v/>
      </c>
      <c r="D5772" s="23" t="s">
        <v>30076</v>
      </c>
      <c r="E5772" s="32">
        <v/>
      </c>
      <c r="F5772" s="33">
        <v/>
      </c>
      <c r="G5772" s="34">
        <v/>
      </c>
      <c r="H5772" s="35">
        <v/>
      </c>
      <c r="I5772" s="36">
        <f/>
        <v/>
      </c>
      <c r="J5772" s="32">
        <v/>
      </c>
      <c r="K5772" s="32">
        <f/>
        <v/>
      </c>
      <c r="L5772" s="32" t="s">
        <v/>
      </c>
      <c r="M5772" s="32" t="s">
        <v/>
      </c>
      <c r="N5772" s="32" t="s">
        <v/>
      </c>
      <!--$VAR_NUOVA_CELLA_PREZZI$-->
    </row>
    <row r="5773" spans="1:16" ht="10.5" customHeight="1" thickTop="1" thickBot="1">
      <c r="B5773" s="32" t="s">
        <v/>
      </c>
      <c r="C5773" s="23" t="s">
        <v/>
      </c>
      <c r="D5773" s="23" t="s">
        <v>30077</v>
      </c>
      <c r="E5773" s="32">
        <v>65.00</v>
      </c>
      <c r="F5773" s="33">
        <v/>
      </c>
      <c r="G5773" s="34">
        <v/>
      </c>
      <c r="H5773" s="35">
        <v/>
      </c>
      <c r="I5773" s="36">
        <f>ROUND(PRODUCT(E5773:H5773),2)</f>
        <v>65.00</v>
      </c>
      <c r="J5773" s="32">
        <v/>
      </c>
      <c r="K5773" s="32">
        <f/>
        <v/>
      </c>
      <c r="L5773" s="32" t="s">
        <v/>
      </c>
      <c r="M5773" s="32" t="s">
        <v/>
      </c>
      <c r="N5773" s="32" t="s">
        <v/>
      </c>
      <!--$VAR_NUOVA_CELLA_PREZZI$-->
    </row>
    <row r="5774" spans="1:16" ht="10.5" customHeight="1" thickTop="1" thickBot="1">
      <c r="B5774" s="32" t="s">
        <v/>
      </c>
      <c r="C5774" s="23" t="s">
        <v/>
      </c>
      <c r="D5774" s="32" t="s">
        <v/>
      </c>
      <c r="E5774" s="32">
        <v/>
      </c>
      <c r="F5774" s="33">
        <v/>
      </c>
      <c r="G5774" s="34">
        <v/>
      </c>
      <c r="H5774" s="35">
        <v/>
      </c>
      <c r="I5774" s="36">
        <f/>
        <v/>
      </c>
      <c r="J5774" s="32">
        <v/>
      </c>
      <c r="K5774" s="32">
        <f/>
        <v/>
      </c>
      <c r="L5774" s="32" t="s">
        <v/>
      </c>
      <c r="M5774" s="32" t="s">
        <v/>
      </c>
      <c r="N5774" s="32" t="s">
        <v>30084</v>
      </c>
      <!--$VAR_NUOVA_CELLA_PREZZI$-->
    </row>
    <row r="5775" spans="1:16" ht="10.5" customHeight="1" thickTop="1" thickBot="1">
      <c r="B5775" s="32" t="s">
        <v/>
      </c>
      <c r="C5775" s="23" t="s">
        <v/>
      </c>
      <c r="D5775" s="32" t="s">
        <v>30085</v>
      </c>
      <c r="E5775" s="32">
        <v/>
      </c>
      <c r="F5775" s="33">
        <v/>
      </c>
      <c r="G5775" s="34">
        <v/>
      </c>
      <c r="H5775" s="35">
        <v/>
      </c>
      <c r="I5775" s="36">
        <f>ROUND(SUM(I5772:I5774),2)</f>
        <v>65.00</v>
      </c>
      <c r="J5775" s="32">
        <v>32.66</v>
      </c>
      <c r="K5775" s="32">
        <f>ROUND(PRODUCT(I5775:J5775),2)</f>
        <v>2122.90</v>
      </c>
      <c r="L5775" s="32" t="s">
        <v/>
      </c>
      <c r="M5775" s="32" t="s">
        <v/>
      </c>
      <c r="N5775" s="32" t="s">
        <v/>
      </c>
      <!--$VAR_NUOVA_CELLA_PREZZI$-->
    </row>
    <row r="5776" spans="1:16" ht="10.5" customHeight="1" thickTop="1" thickBot="1">
      <c r="B5776" s="32" t="s">
        <v/>
      </c>
      <c r="C5776" s="23" t="s">
        <v/>
      </c>
      <c r="D5776" s="32" t="s">
        <v>30091</v>
      </c>
      <c r="E5776" s="32">
        <v/>
      </c>
      <c r="F5776" s="33">
        <v/>
      </c>
      <c r="G5776" s="34">
        <v/>
      </c>
      <c r="H5776" s="35">
        <v/>
      </c>
      <c r="I5776" s="36">
        <f/>
        <v/>
      </c>
      <c r="J5776" s="32">
        <v/>
      </c>
      <c r="K5776" s="32">
        <f/>
        <v/>
      </c>
      <c r="L5776" s="32" t="s">
        <v/>
      </c>
      <c r="M5776" s="32" t="s">
        <v/>
      </c>
      <c r="N5776" s="32" t="s">
        <v/>
      </c>
      <!--$VAR_NUOVA_CELLA_PREZZI$-->
    </row>
    <row r="5777" spans="1:16" ht="395.833333333333" customHeight="1" thickTop="1" thickBot="1">
      <c r="B5777" s="32" t="s">
        <v>30092</v>
      </c>
      <c r="C5777" s="23" t="s">
        <v>30093</v>
      </c>
      <c r="D5777" s="62" t="s">
        <v>30094</v>
      </c>
      <c r="E5777" s="32">
        <v/>
      </c>
      <c r="F5777" s="33">
        <v/>
      </c>
      <c r="G5777" s="34">
        <v/>
      </c>
      <c r="H5777" s="35">
        <v/>
      </c>
      <c r="I5777" s="36">
        <f/>
        <v/>
      </c>
      <c r="J5777" s="32">
        <v/>
      </c>
      <c r="K5777" s="32">
        <f/>
        <v/>
      </c>
      <c r="L5777" s="32" t="s">
        <v/>
      </c>
      <c r="M5777" s="32" t="s">
        <v/>
      </c>
      <c r="N5777" s="32" t="s">
        <v/>
      </c>
      <!--$VAR_NUOVA_CELLA_PREZZI$-->
    </row>
    <row r="5778" spans="1:16" ht="10.5" customHeight="1" thickTop="1" thickBot="1">
      <c r="B5778" s="32" t="s">
        <v/>
      </c>
      <c r="C5778" s="23" t="s">
        <v/>
      </c>
      <c r="D5778" s="23" t="s">
        <v>30095</v>
      </c>
      <c r="E5778" s="32">
        <v/>
      </c>
      <c r="F5778" s="33">
        <v/>
      </c>
      <c r="G5778" s="34">
        <v/>
      </c>
      <c r="H5778" s="35">
        <v/>
      </c>
      <c r="I5778" s="36">
        <f/>
        <v/>
      </c>
      <c r="J5778" s="32">
        <v/>
      </c>
      <c r="K5778" s="32">
        <f/>
        <v/>
      </c>
      <c r="L5778" s="32" t="s">
        <v/>
      </c>
      <c r="M5778" s="32" t="s">
        <v/>
      </c>
      <c r="N5778" s="32" t="s">
        <v/>
      </c>
      <!--$VAR_NUOVA_CELLA_PREZZI$-->
    </row>
    <row r="5779" spans="1:16" ht="10.5" customHeight="1" thickTop="1" thickBot="1">
      <c r="B5779" s="32" t="s">
        <v/>
      </c>
      <c r="C5779" s="23" t="s">
        <v/>
      </c>
      <c r="D5779" s="23" t="s">
        <v>30096</v>
      </c>
      <c r="E5779" s="32">
        <v>3.00</v>
      </c>
      <c r="F5779" s="33">
        <v/>
      </c>
      <c r="G5779" s="34">
        <v/>
      </c>
      <c r="H5779" s="35">
        <v/>
      </c>
      <c r="I5779" s="36">
        <f>ROUND(PRODUCT(E5779:H5779),2)</f>
        <v>3.00</v>
      </c>
      <c r="J5779" s="32">
        <v/>
      </c>
      <c r="K5779" s="32">
        <f/>
        <v/>
      </c>
      <c r="L5779" s="32" t="s">
        <v/>
      </c>
      <c r="M5779" s="32" t="s">
        <v/>
      </c>
      <c r="N5779" s="32" t="s">
        <v/>
      </c>
      <!--$VAR_NUOVA_CELLA_PREZZI$-->
    </row>
    <row r="5780" spans="1:16" ht="10.5" customHeight="1" thickTop="1" thickBot="1">
      <c r="B5780" s="32" t="s">
        <v/>
      </c>
      <c r="C5780" s="23" t="s">
        <v/>
      </c>
      <c r="D5780" s="32" t="s">
        <v/>
      </c>
      <c r="E5780" s="32">
        <v/>
      </c>
      <c r="F5780" s="33">
        <v/>
      </c>
      <c r="G5780" s="34">
        <v/>
      </c>
      <c r="H5780" s="35">
        <v/>
      </c>
      <c r="I5780" s="36">
        <f/>
        <v/>
      </c>
      <c r="J5780" s="32">
        <v/>
      </c>
      <c r="K5780" s="32">
        <f/>
        <v/>
      </c>
      <c r="L5780" s="32" t="s">
        <v/>
      </c>
      <c r="M5780" s="32" t="s">
        <v/>
      </c>
      <c r="N5780" s="32" t="s">
        <v>30103</v>
      </c>
      <!--$VAR_NUOVA_CELLA_PREZZI$-->
    </row>
    <row r="5781" spans="1:16" ht="10.5" customHeight="1" thickTop="1" thickBot="1">
      <c r="B5781" s="32" t="s">
        <v/>
      </c>
      <c r="C5781" s="23" t="s">
        <v/>
      </c>
      <c r="D5781" s="32" t="s">
        <v>30104</v>
      </c>
      <c r="E5781" s="32">
        <v/>
      </c>
      <c r="F5781" s="33">
        <v/>
      </c>
      <c r="G5781" s="34">
        <v/>
      </c>
      <c r="H5781" s="35">
        <v/>
      </c>
      <c r="I5781" s="36">
        <f>ROUND(SUM(I5778:I5780),2)</f>
        <v>3.00</v>
      </c>
      <c r="J5781" s="32">
        <v>968.02</v>
      </c>
      <c r="K5781" s="32">
        <f>ROUND(PRODUCT(I5781:J5781),2)</f>
        <v>2904.06</v>
      </c>
      <c r="L5781" s="32" t="s">
        <v/>
      </c>
      <c r="M5781" s="32" t="s">
        <v/>
      </c>
      <c r="N5781" s="32" t="s">
        <v/>
      </c>
      <!--$VAR_NUOVA_CELLA_PREZZI$-->
    </row>
    <row r="5782" spans="1:16" ht="10.5" customHeight="1" thickTop="1" thickBot="1">
      <c r="B5782" s="32" t="s">
        <v/>
      </c>
      <c r="C5782" s="23" t="s">
        <v/>
      </c>
      <c r="D5782" s="32" t="s">
        <v>30110</v>
      </c>
      <c r="E5782" s="32">
        <v/>
      </c>
      <c r="F5782" s="33">
        <v/>
      </c>
      <c r="G5782" s="34">
        <v/>
      </c>
      <c r="H5782" s="35">
        <v/>
      </c>
      <c r="I5782" s="36">
        <f/>
        <v/>
      </c>
      <c r="J5782" s="32">
        <v/>
      </c>
      <c r="K5782" s="32">
        <f/>
        <v/>
      </c>
      <c r="L5782" s="32" t="s">
        <v/>
      </c>
      <c r="M5782" s="32" t="s">
        <v/>
      </c>
      <c r="N5782" s="32" t="s">
        <v/>
      </c>
      <!--$VAR_NUOVA_CELLA_PREZZI$-->
    </row>
    <row r="5783" spans="1:16" ht="394.333333333333" customHeight="1" thickTop="1" thickBot="1">
      <c r="B5783" s="32" t="s">
        <v>30111</v>
      </c>
      <c r="C5783" s="23" t="s">
        <v>30112</v>
      </c>
      <c r="D5783" s="62" t="s">
        <v>30113</v>
      </c>
      <c r="E5783" s="32">
        <v/>
      </c>
      <c r="F5783" s="33">
        <v/>
      </c>
      <c r="G5783" s="34">
        <v/>
      </c>
      <c r="H5783" s="35">
        <v/>
      </c>
      <c r="I5783" s="36">
        <f/>
        <v/>
      </c>
      <c r="J5783" s="32">
        <v/>
      </c>
      <c r="K5783" s="32">
        <f/>
        <v/>
      </c>
      <c r="L5783" s="32" t="s">
        <v/>
      </c>
      <c r="M5783" s="32" t="s">
        <v/>
      </c>
      <c r="N5783" s="32" t="s">
        <v/>
      </c>
      <!--$VAR_NUOVA_CELLA_PREZZI$-->
    </row>
    <row r="5784" spans="1:16" ht="10.5" customHeight="1" thickTop="1" thickBot="1">
      <c r="B5784" s="32" t="s">
        <v/>
      </c>
      <c r="C5784" s="23" t="s">
        <v/>
      </c>
      <c r="D5784" s="23" t="s">
        <v>30114</v>
      </c>
      <c r="E5784" s="32">
        <v/>
      </c>
      <c r="F5784" s="33">
        <v/>
      </c>
      <c r="G5784" s="34">
        <v/>
      </c>
      <c r="H5784" s="35">
        <v/>
      </c>
      <c r="I5784" s="36">
        <f/>
        <v/>
      </c>
      <c r="J5784" s="32">
        <v/>
      </c>
      <c r="K5784" s="32">
        <f/>
        <v/>
      </c>
      <c r="L5784" s="32" t="s">
        <v/>
      </c>
      <c r="M5784" s="32" t="s">
        <v/>
      </c>
      <c r="N5784" s="32" t="s">
        <v/>
      </c>
      <!--$VAR_NUOVA_CELLA_PREZZI$-->
    </row>
    <row r="5785" spans="1:16" ht="10.5" customHeight="1" thickTop="1" thickBot="1">
      <c r="B5785" s="32" t="s">
        <v/>
      </c>
      <c r="C5785" s="23" t="s">
        <v/>
      </c>
      <c r="D5785" s="23" t="s">
        <v>30115</v>
      </c>
      <c r="E5785" s="32">
        <v>10.00</v>
      </c>
      <c r="F5785" s="33">
        <v/>
      </c>
      <c r="G5785" s="34">
        <v/>
      </c>
      <c r="H5785" s="35">
        <v/>
      </c>
      <c r="I5785" s="36">
        <f>ROUND(PRODUCT(E5785:H5785),2)</f>
        <v>10.00</v>
      </c>
      <c r="J5785" s="32">
        <v/>
      </c>
      <c r="K5785" s="32">
        <f/>
        <v/>
      </c>
      <c r="L5785" s="32" t="s">
        <v/>
      </c>
      <c r="M5785" s="32" t="s">
        <v/>
      </c>
      <c r="N5785" s="32" t="s">
        <v/>
      </c>
      <!--$VAR_NUOVA_CELLA_PREZZI$-->
    </row>
    <row r="5786" spans="1:16" ht="10.5" customHeight="1" thickTop="1" thickBot="1">
      <c r="B5786" s="32" t="s">
        <v/>
      </c>
      <c r="C5786" s="23" t="s">
        <v/>
      </c>
      <c r="D5786" s="32" t="s">
        <v/>
      </c>
      <c r="E5786" s="32">
        <v/>
      </c>
      <c r="F5786" s="33">
        <v/>
      </c>
      <c r="G5786" s="34">
        <v/>
      </c>
      <c r="H5786" s="35">
        <v/>
      </c>
      <c r="I5786" s="36">
        <f/>
        <v/>
      </c>
      <c r="J5786" s="32">
        <v/>
      </c>
      <c r="K5786" s="32">
        <f/>
        <v/>
      </c>
      <c r="L5786" s="32" t="s">
        <v/>
      </c>
      <c r="M5786" s="32" t="s">
        <v/>
      </c>
      <c r="N5786" s="32" t="s">
        <v>30122</v>
      </c>
      <!--$VAR_NUOVA_CELLA_PREZZI$-->
    </row>
    <row r="5787" spans="1:16" ht="10.5" customHeight="1" thickTop="1" thickBot="1">
      <c r="B5787" s="32" t="s">
        <v/>
      </c>
      <c r="C5787" s="23" t="s">
        <v/>
      </c>
      <c r="D5787" s="32" t="s">
        <v>30123</v>
      </c>
      <c r="E5787" s="32">
        <v/>
      </c>
      <c r="F5787" s="33">
        <v/>
      </c>
      <c r="G5787" s="34">
        <v/>
      </c>
      <c r="H5787" s="35">
        <v/>
      </c>
      <c r="I5787" s="36">
        <f>ROUND(SUM(I5784:I5786),2)</f>
        <v>10.00</v>
      </c>
      <c r="J5787" s="32">
        <v>1046.09</v>
      </c>
      <c r="K5787" s="32">
        <f>ROUND(PRODUCT(I5787:J5787),2)</f>
        <v>10460.90</v>
      </c>
      <c r="L5787" s="32" t="s">
        <v/>
      </c>
      <c r="M5787" s="32" t="s">
        <v/>
      </c>
      <c r="N5787" s="32" t="s">
        <v/>
      </c>
      <!--$VAR_NUOVA_CELLA_PREZZI$-->
    </row>
    <row r="5788" spans="1:16" ht="10.5" customHeight="1" thickTop="1" thickBot="1">
      <c r="B5788" s="32" t="s">
        <v/>
      </c>
      <c r="C5788" s="23" t="s">
        <v/>
      </c>
      <c r="D5788" s="32" t="s">
        <v>30129</v>
      </c>
      <c r="E5788" s="32">
        <v/>
      </c>
      <c r="F5788" s="33">
        <v/>
      </c>
      <c r="G5788" s="34">
        <v/>
      </c>
      <c r="H5788" s="35">
        <v/>
      </c>
      <c r="I5788" s="36">
        <f/>
        <v/>
      </c>
      <c r="J5788" s="32">
        <v/>
      </c>
      <c r="K5788" s="32">
        <f/>
        <v/>
      </c>
      <c r="L5788" s="32" t="s">
        <v/>
      </c>
      <c r="M5788" s="32" t="s">
        <v/>
      </c>
      <c r="N5788" s="32" t="s">
        <v/>
      </c>
      <!--$VAR_NUOVA_CELLA_PREZZI$-->
    </row>
    <row r="5789" spans="1:16" ht="170.333333333333" customHeight="1" thickTop="1" thickBot="1">
      <c r="B5789" s="32" t="s">
        <v>30130</v>
      </c>
      <c r="C5789" s="23" t="s">
        <v>30131</v>
      </c>
      <c r="D5789" s="62" t="s">
        <v>30132</v>
      </c>
      <c r="E5789" s="32">
        <v/>
      </c>
      <c r="F5789" s="33">
        <v/>
      </c>
      <c r="G5789" s="34">
        <v/>
      </c>
      <c r="H5789" s="35">
        <v/>
      </c>
      <c r="I5789" s="36">
        <f/>
        <v/>
      </c>
      <c r="J5789" s="32">
        <v/>
      </c>
      <c r="K5789" s="32">
        <f/>
        <v/>
      </c>
      <c r="L5789" s="32" t="s">
        <v/>
      </c>
      <c r="M5789" s="32" t="s">
        <v/>
      </c>
      <c r="N5789" s="32" t="s">
        <v/>
      </c>
      <!--$VAR_NUOVA_CELLA_PREZZI$-->
    </row>
    <row r="5790" spans="1:16" ht="10.5" customHeight="1" thickTop="1" thickBot="1">
      <c r="B5790" s="32" t="s">
        <v/>
      </c>
      <c r="C5790" s="23" t="s">
        <v/>
      </c>
      <c r="D5790" s="23" t="s">
        <v>30133</v>
      </c>
      <c r="E5790" s="32">
        <v/>
      </c>
      <c r="F5790" s="33">
        <v/>
      </c>
      <c r="G5790" s="34">
        <v/>
      </c>
      <c r="H5790" s="35">
        <v/>
      </c>
      <c r="I5790" s="36">
        <f/>
        <v/>
      </c>
      <c r="J5790" s="32">
        <v/>
      </c>
      <c r="K5790" s="32">
        <f/>
        <v/>
      </c>
      <c r="L5790" s="32" t="s">
        <v/>
      </c>
      <c r="M5790" s="32" t="s">
        <v/>
      </c>
      <c r="N5790" s="32" t="s">
        <v/>
      </c>
      <!--$VAR_NUOVA_CELLA_PREZZI$-->
    </row>
    <row r="5791" spans="1:16" ht="10.5" customHeight="1" thickTop="1" thickBot="1">
      <c r="B5791" s="32" t="s">
        <v/>
      </c>
      <c r="C5791" s="23" t="s">
        <v/>
      </c>
      <c r="D5791" s="23" t="s">
        <v>30134</v>
      </c>
      <c r="E5791" s="32">
        <v>2.00</v>
      </c>
      <c r="F5791" s="33">
        <v/>
      </c>
      <c r="G5791" s="34">
        <v/>
      </c>
      <c r="H5791" s="35">
        <v/>
      </c>
      <c r="I5791" s="36">
        <f>ROUND(PRODUCT(E5791:H5791),2)</f>
        <v>2.00</v>
      </c>
      <c r="J5791" s="32">
        <v/>
      </c>
      <c r="K5791" s="32">
        <f/>
        <v/>
      </c>
      <c r="L5791" s="32" t="s">
        <v/>
      </c>
      <c r="M5791" s="32" t="s">
        <v/>
      </c>
      <c r="N5791" s="32" t="s">
        <v/>
      </c>
      <!--$VAR_NUOVA_CELLA_PREZZI$-->
    </row>
    <row r="5792" spans="1:16" ht="10.5" customHeight="1" thickTop="1" thickBot="1">
      <c r="B5792" s="32" t="s">
        <v/>
      </c>
      <c r="C5792" s="23" t="s">
        <v/>
      </c>
      <c r="D5792" s="32" t="s">
        <v/>
      </c>
      <c r="E5792" s="32">
        <v/>
      </c>
      <c r="F5792" s="33">
        <v/>
      </c>
      <c r="G5792" s="34">
        <v/>
      </c>
      <c r="H5792" s="35">
        <v/>
      </c>
      <c r="I5792" s="36">
        <f/>
        <v/>
      </c>
      <c r="J5792" s="32">
        <v/>
      </c>
      <c r="K5792" s="32">
        <f/>
        <v/>
      </c>
      <c r="L5792" s="32" t="s">
        <v/>
      </c>
      <c r="M5792" s="32" t="s">
        <v/>
      </c>
      <c r="N5792" s="32" t="s">
        <v>30141</v>
      </c>
      <!--$VAR_NUOVA_CELLA_PREZZI$-->
    </row>
    <row r="5793" spans="1:16" ht="10.5" customHeight="1" thickTop="1" thickBot="1">
      <c r="B5793" s="32" t="s">
        <v/>
      </c>
      <c r="C5793" s="23" t="s">
        <v/>
      </c>
      <c r="D5793" s="32" t="s">
        <v>30142</v>
      </c>
      <c r="E5793" s="32">
        <v/>
      </c>
      <c r="F5793" s="33">
        <v/>
      </c>
      <c r="G5793" s="34">
        <v/>
      </c>
      <c r="H5793" s="35">
        <v/>
      </c>
      <c r="I5793" s="36">
        <f>ROUND(SUM(I5790:I5792),2)</f>
        <v>2.00</v>
      </c>
      <c r="J5793" s="32">
        <v>2166.36</v>
      </c>
      <c r="K5793" s="32">
        <f>ROUND(PRODUCT(I5793:J5793),2)</f>
        <v>4332.72</v>
      </c>
      <c r="L5793" s="32" t="s">
        <v/>
      </c>
      <c r="M5793" s="32" t="s">
        <v/>
      </c>
      <c r="N5793" s="32" t="s">
        <v/>
      </c>
      <!--$VAR_NUOVA_CELLA_PREZZI$-->
    </row>
    <row r="5794" spans="1:16" ht="10.5" customHeight="1" thickTop="1" thickBot="1">
      <c r="B5794" s="32" t="s">
        <v/>
      </c>
      <c r="C5794" s="23" t="s">
        <v/>
      </c>
      <c r="D5794" s="32" t="s">
        <v>30148</v>
      </c>
      <c r="E5794" s="32">
        <v/>
      </c>
      <c r="F5794" s="33">
        <v/>
      </c>
      <c r="G5794" s="34">
        <v/>
      </c>
      <c r="H5794" s="35">
        <v/>
      </c>
      <c r="I5794" s="36">
        <f/>
        <v/>
      </c>
      <c r="J5794" s="32">
        <v/>
      </c>
      <c r="K5794" s="32">
        <f/>
        <v/>
      </c>
      <c r="L5794" s="32" t="s">
        <v/>
      </c>
      <c r="M5794" s="32" t="s">
        <v/>
      </c>
      <c r="N5794" s="32" t="s">
        <v/>
      </c>
      <!--$VAR_NUOVA_CELLA_PREZZI$-->
    </row>
    <row r="5795" spans="1:16" ht="170.333333333333" customHeight="1" thickTop="1" thickBot="1">
      <c r="B5795" s="32" t="s">
        <v>30149</v>
      </c>
      <c r="C5795" s="23" t="s">
        <v>30150</v>
      </c>
      <c r="D5795" s="62" t="s">
        <v>30151</v>
      </c>
      <c r="E5795" s="32">
        <v/>
      </c>
      <c r="F5795" s="33">
        <v/>
      </c>
      <c r="G5795" s="34">
        <v/>
      </c>
      <c r="H5795" s="35">
        <v/>
      </c>
      <c r="I5795" s="36">
        <f/>
        <v/>
      </c>
      <c r="J5795" s="32">
        <v/>
      </c>
      <c r="K5795" s="32">
        <f/>
        <v/>
      </c>
      <c r="L5795" s="32" t="s">
        <v/>
      </c>
      <c r="M5795" s="32" t="s">
        <v/>
      </c>
      <c r="N5795" s="32" t="s">
        <v/>
      </c>
      <!--$VAR_NUOVA_CELLA_PREZZI$-->
    </row>
    <row r="5796" spans="1:16" ht="10.5" customHeight="1" thickTop="1" thickBot="1">
      <c r="B5796" s="32" t="s">
        <v/>
      </c>
      <c r="C5796" s="23" t="s">
        <v/>
      </c>
      <c r="D5796" s="23" t="s">
        <v>30152</v>
      </c>
      <c r="E5796" s="32">
        <v/>
      </c>
      <c r="F5796" s="33">
        <v/>
      </c>
      <c r="G5796" s="34">
        <v/>
      </c>
      <c r="H5796" s="35">
        <v/>
      </c>
      <c r="I5796" s="36">
        <f/>
        <v/>
      </c>
      <c r="J5796" s="32">
        <v/>
      </c>
      <c r="K5796" s="32">
        <f/>
        <v/>
      </c>
      <c r="L5796" s="32" t="s">
        <v/>
      </c>
      <c r="M5796" s="32" t="s">
        <v/>
      </c>
      <c r="N5796" s="32" t="s">
        <v/>
      </c>
      <!--$VAR_NUOVA_CELLA_PREZZI$-->
    </row>
    <row r="5797" spans="1:16" ht="10.5" customHeight="1" thickTop="1" thickBot="1">
      <c r="B5797" s="32" t="s">
        <v/>
      </c>
      <c r="C5797" s="23" t="s">
        <v/>
      </c>
      <c r="D5797" s="23" t="s">
        <v>30153</v>
      </c>
      <c r="E5797" s="32">
        <v>15.00</v>
      </c>
      <c r="F5797" s="33">
        <v/>
      </c>
      <c r="G5797" s="34">
        <v/>
      </c>
      <c r="H5797" s="35">
        <v/>
      </c>
      <c r="I5797" s="36">
        <f>ROUND(PRODUCT(E5797:H5797),2)</f>
        <v>15.00</v>
      </c>
      <c r="J5797" s="32">
        <v/>
      </c>
      <c r="K5797" s="32">
        <f/>
        <v/>
      </c>
      <c r="L5797" s="32" t="s">
        <v/>
      </c>
      <c r="M5797" s="32" t="s">
        <v/>
      </c>
      <c r="N5797" s="32" t="s">
        <v/>
      </c>
      <!--$VAR_NUOVA_CELLA_PREZZI$-->
    </row>
    <row r="5798" spans="1:16" ht="10.5" customHeight="1" thickTop="1" thickBot="1">
      <c r="B5798" s="32" t="s">
        <v/>
      </c>
      <c r="C5798" s="23" t="s">
        <v/>
      </c>
      <c r="D5798" s="32" t="s">
        <v/>
      </c>
      <c r="E5798" s="32">
        <v/>
      </c>
      <c r="F5798" s="33">
        <v/>
      </c>
      <c r="G5798" s="34">
        <v/>
      </c>
      <c r="H5798" s="35">
        <v/>
      </c>
      <c r="I5798" s="36">
        <f/>
        <v/>
      </c>
      <c r="J5798" s="32">
        <v/>
      </c>
      <c r="K5798" s="32">
        <f/>
        <v/>
      </c>
      <c r="L5798" s="32" t="s">
        <v/>
      </c>
      <c r="M5798" s="32" t="s">
        <v/>
      </c>
      <c r="N5798" s="32" t="s">
        <v>30160</v>
      </c>
      <!--$VAR_NUOVA_CELLA_PREZZI$-->
    </row>
    <row r="5799" spans="1:16" ht="10.5" customHeight="1" thickTop="1" thickBot="1">
      <c r="B5799" s="32" t="s">
        <v/>
      </c>
      <c r="C5799" s="23" t="s">
        <v/>
      </c>
      <c r="D5799" s="32" t="s">
        <v>30161</v>
      </c>
      <c r="E5799" s="32">
        <v/>
      </c>
      <c r="F5799" s="33">
        <v/>
      </c>
      <c r="G5799" s="34">
        <v/>
      </c>
      <c r="H5799" s="35">
        <v/>
      </c>
      <c r="I5799" s="36">
        <f>ROUND(SUM(I5796:I5798),2)</f>
        <v>15.00</v>
      </c>
      <c r="J5799" s="32">
        <v>2706.84</v>
      </c>
      <c r="K5799" s="32">
        <f>ROUND(PRODUCT(I5799:J5799),2)</f>
        <v>40602.60</v>
      </c>
      <c r="L5799" s="32" t="s">
        <v/>
      </c>
      <c r="M5799" s="32" t="s">
        <v/>
      </c>
      <c r="N5799" s="32" t="s">
        <v/>
      </c>
      <!--$VAR_NUOVA_CELLA_PREZZI$-->
    </row>
    <row r="5800" spans="1:16" ht="10.5" customHeight="1" thickTop="1" thickBot="1">
      <c r="B5800" s="32" t="s">
        <v/>
      </c>
      <c r="C5800" s="23" t="s">
        <v/>
      </c>
      <c r="D5800" s="32" t="s">
        <v>30167</v>
      </c>
      <c r="E5800" s="32">
        <v/>
      </c>
      <c r="F5800" s="33">
        <v/>
      </c>
      <c r="G5800" s="34">
        <v/>
      </c>
      <c r="H5800" s="35">
        <v/>
      </c>
      <c r="I5800" s="36">
        <f/>
        <v/>
      </c>
      <c r="J5800" s="32">
        <v/>
      </c>
      <c r="K5800" s="32">
        <f/>
        <v/>
      </c>
      <c r="L5800" s="32" t="s">
        <v/>
      </c>
      <c r="M5800" s="32" t="s">
        <v/>
      </c>
      <c r="N5800" s="32" t="s">
        <v/>
      </c>
      <!--$VAR_NUOVA_CELLA_PREZZI$-->
    </row>
    <row r="5801" spans="1:16" ht="170.333333333333" customHeight="1" thickTop="1" thickBot="1">
      <c r="B5801" s="32" t="s">
        <v>30168</v>
      </c>
      <c r="C5801" s="23" t="s">
        <v>30169</v>
      </c>
      <c r="D5801" s="62" t="s">
        <v>30170</v>
      </c>
      <c r="E5801" s="32">
        <v/>
      </c>
      <c r="F5801" s="33">
        <v/>
      </c>
      <c r="G5801" s="34">
        <v/>
      </c>
      <c r="H5801" s="35">
        <v/>
      </c>
      <c r="I5801" s="36">
        <f/>
        <v/>
      </c>
      <c r="J5801" s="32">
        <v/>
      </c>
      <c r="K5801" s="32">
        <f/>
        <v/>
      </c>
      <c r="L5801" s="32" t="s">
        <v/>
      </c>
      <c r="M5801" s="32" t="s">
        <v/>
      </c>
      <c r="N5801" s="32" t="s">
        <v/>
      </c>
      <!--$VAR_NUOVA_CELLA_PREZZI$-->
    </row>
    <row r="5802" spans="1:16" ht="10.5" customHeight="1" thickTop="1" thickBot="1">
      <c r="B5802" s="32" t="s">
        <v/>
      </c>
      <c r="C5802" s="23" t="s">
        <v/>
      </c>
      <c r="D5802" s="23" t="s">
        <v>30171</v>
      </c>
      <c r="E5802" s="32">
        <v/>
      </c>
      <c r="F5802" s="33">
        <v/>
      </c>
      <c r="G5802" s="34">
        <v/>
      </c>
      <c r="H5802" s="35">
        <v/>
      </c>
      <c r="I5802" s="36">
        <f/>
        <v/>
      </c>
      <c r="J5802" s="32">
        <v/>
      </c>
      <c r="K5802" s="32">
        <f/>
        <v/>
      </c>
      <c r="L5802" s="32" t="s">
        <v/>
      </c>
      <c r="M5802" s="32" t="s">
        <v/>
      </c>
      <c r="N5802" s="32" t="s">
        <v/>
      </c>
      <!--$VAR_NUOVA_CELLA_PREZZI$-->
    </row>
    <row r="5803" spans="1:16" ht="10.5" customHeight="1" thickTop="1" thickBot="1">
      <c r="B5803" s="32" t="s">
        <v/>
      </c>
      <c r="C5803" s="23" t="s">
        <v/>
      </c>
      <c r="D5803" s="23" t="s">
        <v>30172</v>
      </c>
      <c r="E5803" s="32">
        <v>12.00</v>
      </c>
      <c r="F5803" s="33">
        <v/>
      </c>
      <c r="G5803" s="34">
        <v/>
      </c>
      <c r="H5803" s="35">
        <v/>
      </c>
      <c r="I5803" s="36">
        <f>ROUND(PRODUCT(E5803:H5803),2)</f>
        <v>12.00</v>
      </c>
      <c r="J5803" s="32">
        <v/>
      </c>
      <c r="K5803" s="32">
        <f/>
        <v/>
      </c>
      <c r="L5803" s="32" t="s">
        <v/>
      </c>
      <c r="M5803" s="32" t="s">
        <v/>
      </c>
      <c r="N5803" s="32" t="s">
        <v/>
      </c>
      <!--$VAR_NUOVA_CELLA_PREZZI$-->
    </row>
    <row r="5804" spans="1:16" ht="10.5" customHeight="1" thickTop="1" thickBot="1">
      <c r="B5804" s="32" t="s">
        <v/>
      </c>
      <c r="C5804" s="23" t="s">
        <v/>
      </c>
      <c r="D5804" s="32" t="s">
        <v/>
      </c>
      <c r="E5804" s="32">
        <v/>
      </c>
      <c r="F5804" s="33">
        <v/>
      </c>
      <c r="G5804" s="34">
        <v/>
      </c>
      <c r="H5804" s="35">
        <v/>
      </c>
      <c r="I5804" s="36">
        <f/>
        <v/>
      </c>
      <c r="J5804" s="32">
        <v/>
      </c>
      <c r="K5804" s="32">
        <f/>
        <v/>
      </c>
      <c r="L5804" s="32" t="s">
        <v/>
      </c>
      <c r="M5804" s="32" t="s">
        <v/>
      </c>
      <c r="N5804" s="32" t="s">
        <v>30179</v>
      </c>
      <!--$VAR_NUOVA_CELLA_PREZZI$-->
    </row>
    <row r="5805" spans="1:16" ht="10.5" customHeight="1" thickTop="1" thickBot="1">
      <c r="B5805" s="32" t="s">
        <v/>
      </c>
      <c r="C5805" s="23" t="s">
        <v/>
      </c>
      <c r="D5805" s="32" t="s">
        <v>30180</v>
      </c>
      <c r="E5805" s="32">
        <v/>
      </c>
      <c r="F5805" s="33">
        <v/>
      </c>
      <c r="G5805" s="34">
        <v/>
      </c>
      <c r="H5805" s="35">
        <v/>
      </c>
      <c r="I5805" s="36">
        <f>ROUND(SUM(I5802:I5804),2)</f>
        <v>12.00</v>
      </c>
      <c r="J5805" s="32">
        <v>2896.75</v>
      </c>
      <c r="K5805" s="32">
        <f>ROUND(PRODUCT(I5805:J5805),2)</f>
        <v>34761.00</v>
      </c>
      <c r="L5805" s="32" t="s">
        <v/>
      </c>
      <c r="M5805" s="32" t="s">
        <v/>
      </c>
      <c r="N5805" s="32" t="s">
        <v/>
      </c>
      <!--$VAR_NUOVA_CELLA_PREZZI$-->
    </row>
    <row r="5806" spans="1:16" ht="10.5" customHeight="1" thickTop="1" thickBot="1">
      <c r="B5806" s="32" t="s">
        <v/>
      </c>
      <c r="C5806" s="23" t="s">
        <v/>
      </c>
      <c r="D5806" s="32" t="s">
        <v>30186</v>
      </c>
      <c r="E5806" s="32">
        <v/>
      </c>
      <c r="F5806" s="33">
        <v/>
      </c>
      <c r="G5806" s="34">
        <v/>
      </c>
      <c r="H5806" s="35">
        <v/>
      </c>
      <c r="I5806" s="36">
        <f/>
        <v/>
      </c>
      <c r="J5806" s="32">
        <v/>
      </c>
      <c r="K5806" s="32">
        <f/>
        <v/>
      </c>
      <c r="L5806" s="32" t="s">
        <v/>
      </c>
      <c r="M5806" s="32" t="s">
        <v/>
      </c>
      <c r="N5806" s="32" t="s">
        <v/>
      </c>
      <!--$VAR_NUOVA_CELLA_PREZZI$-->
    </row>
    <row r="5807" spans="1:16" ht="342.833333333333" customHeight="1" thickTop="1" thickBot="1">
      <c r="B5807" s="32" t="s">
        <v>30187</v>
      </c>
      <c r="C5807" s="23" t="s">
        <v>30188</v>
      </c>
      <c r="D5807" s="62" t="s">
        <v>30189</v>
      </c>
      <c r="E5807" s="32">
        <v/>
      </c>
      <c r="F5807" s="33">
        <v/>
      </c>
      <c r="G5807" s="34">
        <v/>
      </c>
      <c r="H5807" s="35">
        <v/>
      </c>
      <c r="I5807" s="36">
        <f/>
        <v/>
      </c>
      <c r="J5807" s="32">
        <v/>
      </c>
      <c r="K5807" s="32">
        <f/>
        <v/>
      </c>
      <c r="L5807" s="32" t="s">
        <v/>
      </c>
      <c r="M5807" s="32" t="s">
        <v/>
      </c>
      <c r="N5807" s="32" t="s">
        <v/>
      </c>
      <!--$VAR_NUOVA_CELLA_PREZZI$-->
    </row>
    <row r="5808" spans="1:16" ht="10.5" customHeight="1" thickTop="1" thickBot="1">
      <c r="B5808" s="32" t="s">
        <v/>
      </c>
      <c r="C5808" s="23" t="s">
        <v/>
      </c>
      <c r="D5808" s="23" t="s">
        <v>30190</v>
      </c>
      <c r="E5808" s="32">
        <v/>
      </c>
      <c r="F5808" s="33">
        <v/>
      </c>
      <c r="G5808" s="34">
        <v/>
      </c>
      <c r="H5808" s="35">
        <v/>
      </c>
      <c r="I5808" s="36">
        <f/>
        <v/>
      </c>
      <c r="J5808" s="32">
        <v/>
      </c>
      <c r="K5808" s="32">
        <f/>
        <v/>
      </c>
      <c r="L5808" s="32" t="s">
        <v/>
      </c>
      <c r="M5808" s="32" t="s">
        <v/>
      </c>
      <c r="N5808" s="32" t="s">
        <v/>
      </c>
      <!--$VAR_NUOVA_CELLA_PREZZI$-->
    </row>
    <row r="5809" spans="1:16" ht="10.5" customHeight="1" thickTop="1" thickBot="1">
      <c r="B5809" s="32" t="s">
        <v/>
      </c>
      <c r="C5809" s="23" t="s">
        <v/>
      </c>
      <c r="D5809" s="23" t="s">
        <v>30191</v>
      </c>
      <c r="E5809" s="32">
        <v>1.00</v>
      </c>
      <c r="F5809" s="33">
        <v/>
      </c>
      <c r="G5809" s="34">
        <v/>
      </c>
      <c r="H5809" s="35">
        <v/>
      </c>
      <c r="I5809" s="36">
        <f>ROUND(PRODUCT(E5809:H5809),2)</f>
        <v>1.00</v>
      </c>
      <c r="J5809" s="32">
        <v/>
      </c>
      <c r="K5809" s="32">
        <f/>
        <v/>
      </c>
      <c r="L5809" s="32" t="s">
        <v/>
      </c>
      <c r="M5809" s="32" t="s">
        <v/>
      </c>
      <c r="N5809" s="32" t="s">
        <v/>
      </c>
      <!--$VAR_NUOVA_CELLA_PREZZI$-->
    </row>
    <row r="5810" spans="1:16" ht="10.5" customHeight="1" thickTop="1" thickBot="1">
      <c r="B5810" s="32" t="s">
        <v/>
      </c>
      <c r="C5810" s="23" t="s">
        <v/>
      </c>
      <c r="D5810" s="32" t="s">
        <v/>
      </c>
      <c r="E5810" s="32">
        <v/>
      </c>
      <c r="F5810" s="33">
        <v/>
      </c>
      <c r="G5810" s="34">
        <v/>
      </c>
      <c r="H5810" s="35">
        <v/>
      </c>
      <c r="I5810" s="36">
        <f/>
        <v/>
      </c>
      <c r="J5810" s="32">
        <v/>
      </c>
      <c r="K5810" s="32">
        <f/>
        <v/>
      </c>
      <c r="L5810" s="32" t="s">
        <v/>
      </c>
      <c r="M5810" s="32" t="s">
        <v/>
      </c>
      <c r="N5810" s="32" t="s">
        <v>30198</v>
      </c>
      <!--$VAR_NUOVA_CELLA_PREZZI$-->
    </row>
    <row r="5811" spans="1:16" ht="10.5" customHeight="1" thickTop="1" thickBot="1">
      <c r="B5811" s="32" t="s">
        <v/>
      </c>
      <c r="C5811" s="23" t="s">
        <v/>
      </c>
      <c r="D5811" s="32" t="s">
        <v>30199</v>
      </c>
      <c r="E5811" s="32">
        <v/>
      </c>
      <c r="F5811" s="33">
        <v/>
      </c>
      <c r="G5811" s="34">
        <v/>
      </c>
      <c r="H5811" s="35">
        <v/>
      </c>
      <c r="I5811" s="36">
        <f>ROUND(SUM(I5808:I5810),2)</f>
        <v>1.00</v>
      </c>
      <c r="J5811" s="32">
        <v>1017.18</v>
      </c>
      <c r="K5811" s="32">
        <f>ROUND(PRODUCT(I5811:J5811),2)</f>
        <v>1017.18</v>
      </c>
      <c r="L5811" s="32" t="s">
        <v/>
      </c>
      <c r="M5811" s="32" t="s">
        <v/>
      </c>
      <c r="N5811" s="32" t="s">
        <v/>
      </c>
      <!--$VAR_NUOVA_CELLA_PREZZI$-->
    </row>
    <row r="5812" spans="1:16" ht="10.5" customHeight="1" thickTop="1" thickBot="1">
      <c r="B5812" s="32" t="s">
        <v/>
      </c>
      <c r="C5812" s="23" t="s">
        <v/>
      </c>
      <c r="D5812" s="32" t="s">
        <v>30205</v>
      </c>
      <c r="E5812" s="32">
        <v/>
      </c>
      <c r="F5812" s="33">
        <v/>
      </c>
      <c r="G5812" s="34">
        <v/>
      </c>
      <c r="H5812" s="35">
        <v/>
      </c>
      <c r="I5812" s="36">
        <f/>
        <v/>
      </c>
      <c r="J5812" s="32">
        <v/>
      </c>
      <c r="K5812" s="32">
        <f/>
        <v/>
      </c>
      <c r="L5812" s="32" t="s">
        <v/>
      </c>
      <c r="M5812" s="32" t="s">
        <v/>
      </c>
      <c r="N5812" s="32" t="s">
        <v/>
      </c>
      <!--$VAR_NUOVA_CELLA_PREZZI$-->
    </row>
    <row r="5813" spans="1:16" ht="342.666666666667" customHeight="1" thickTop="1" thickBot="1">
      <c r="B5813" s="32" t="s">
        <v>30206</v>
      </c>
      <c r="C5813" s="23" t="s">
        <v>30207</v>
      </c>
      <c r="D5813" s="62" t="s">
        <v>30208</v>
      </c>
      <c r="E5813" s="32">
        <v/>
      </c>
      <c r="F5813" s="33">
        <v/>
      </c>
      <c r="G5813" s="34">
        <v/>
      </c>
      <c r="H5813" s="35">
        <v/>
      </c>
      <c r="I5813" s="36">
        <f/>
        <v/>
      </c>
      <c r="J5813" s="32">
        <v/>
      </c>
      <c r="K5813" s="32">
        <f/>
        <v/>
      </c>
      <c r="L5813" s="32" t="s">
        <v/>
      </c>
      <c r="M5813" s="32" t="s">
        <v/>
      </c>
      <c r="N5813" s="32" t="s">
        <v/>
      </c>
      <!--$VAR_NUOVA_CELLA_PREZZI$-->
    </row>
    <row r="5814" spans="1:16" ht="10.5" customHeight="1" thickTop="1" thickBot="1">
      <c r="B5814" s="32" t="s">
        <v/>
      </c>
      <c r="C5814" s="23" t="s">
        <v/>
      </c>
      <c r="D5814" s="23" t="s">
        <v>30209</v>
      </c>
      <c r="E5814" s="32">
        <v/>
      </c>
      <c r="F5814" s="33">
        <v/>
      </c>
      <c r="G5814" s="34">
        <v/>
      </c>
      <c r="H5814" s="35">
        <v/>
      </c>
      <c r="I5814" s="36">
        <f/>
        <v/>
      </c>
      <c r="J5814" s="32">
        <v/>
      </c>
      <c r="K5814" s="32">
        <f/>
        <v/>
      </c>
      <c r="L5814" s="32" t="s">
        <v/>
      </c>
      <c r="M5814" s="32" t="s">
        <v/>
      </c>
      <c r="N5814" s="32" t="s">
        <v/>
      </c>
      <!--$VAR_NUOVA_CELLA_PREZZI$-->
    </row>
    <row r="5815" spans="1:16" ht="10.5" customHeight="1" thickTop="1" thickBot="1">
      <c r="B5815" s="32" t="s">
        <v/>
      </c>
      <c r="C5815" s="23" t="s">
        <v/>
      </c>
      <c r="D5815" s="23" t="s">
        <v>30210</v>
      </c>
      <c r="E5815" s="32">
        <v>2.00</v>
      </c>
      <c r="F5815" s="33">
        <v/>
      </c>
      <c r="G5815" s="34">
        <v/>
      </c>
      <c r="H5815" s="35">
        <v/>
      </c>
      <c r="I5815" s="36">
        <f>ROUND(PRODUCT(E5815:H5815),2)</f>
        <v>2.00</v>
      </c>
      <c r="J5815" s="32">
        <v/>
      </c>
      <c r="K5815" s="32">
        <f/>
        <v/>
      </c>
      <c r="L5815" s="32" t="s">
        <v/>
      </c>
      <c r="M5815" s="32" t="s">
        <v/>
      </c>
      <c r="N5815" s="32" t="s">
        <v/>
      </c>
      <!--$VAR_NUOVA_CELLA_PREZZI$-->
    </row>
    <row r="5816" spans="1:16" ht="10.5" customHeight="1" thickTop="1" thickBot="1">
      <c r="B5816" s="32" t="s">
        <v/>
      </c>
      <c r="C5816" s="23" t="s">
        <v/>
      </c>
      <c r="D5816" s="32" t="s">
        <v/>
      </c>
      <c r="E5816" s="32">
        <v/>
      </c>
      <c r="F5816" s="33">
        <v/>
      </c>
      <c r="G5816" s="34">
        <v/>
      </c>
      <c r="H5816" s="35">
        <v/>
      </c>
      <c r="I5816" s="36">
        <f/>
        <v/>
      </c>
      <c r="J5816" s="32">
        <v/>
      </c>
      <c r="K5816" s="32">
        <f/>
        <v/>
      </c>
      <c r="L5816" s="32" t="s">
        <v/>
      </c>
      <c r="M5816" s="32" t="s">
        <v/>
      </c>
      <c r="N5816" s="32" t="s">
        <v>30217</v>
      </c>
      <!--$VAR_NUOVA_CELLA_PREZZI$-->
    </row>
    <row r="5817" spans="1:16" ht="10.5" customHeight="1" thickTop="1" thickBot="1">
      <c r="B5817" s="32" t="s">
        <v/>
      </c>
      <c r="C5817" s="23" t="s">
        <v/>
      </c>
      <c r="D5817" s="32" t="s">
        <v>30218</v>
      </c>
      <c r="E5817" s="32">
        <v/>
      </c>
      <c r="F5817" s="33">
        <v/>
      </c>
      <c r="G5817" s="34">
        <v/>
      </c>
      <c r="H5817" s="35">
        <v/>
      </c>
      <c r="I5817" s="36">
        <f>ROUND(SUM(I5814:I5816),2)</f>
        <v>2.00</v>
      </c>
      <c r="J5817" s="32">
        <v>1037.76</v>
      </c>
      <c r="K5817" s="32">
        <f>ROUND(PRODUCT(I5817:J5817),2)</f>
        <v>2075.52</v>
      </c>
      <c r="L5817" s="32" t="s">
        <v/>
      </c>
      <c r="M5817" s="32" t="s">
        <v/>
      </c>
      <c r="N5817" s="32" t="s">
        <v/>
      </c>
      <!--$VAR_NUOVA_CELLA_PREZZI$-->
    </row>
    <row r="5818" spans="1:16" ht="10.5" customHeight="1" thickTop="1" thickBot="1">
      <c r="B5818" s="32" t="s">
        <v/>
      </c>
      <c r="C5818" s="23" t="s">
        <v/>
      </c>
      <c r="D5818" s="32" t="s">
        <v>30224</v>
      </c>
      <c r="E5818" s="32">
        <v/>
      </c>
      <c r="F5818" s="33">
        <v/>
      </c>
      <c r="G5818" s="34">
        <v/>
      </c>
      <c r="H5818" s="35">
        <v/>
      </c>
      <c r="I5818" s="36">
        <f/>
        <v/>
      </c>
      <c r="J5818" s="32">
        <v/>
      </c>
      <c r="K5818" s="32">
        <f/>
        <v/>
      </c>
      <c r="L5818" s="32" t="s">
        <v/>
      </c>
      <c r="M5818" s="32" t="s">
        <v/>
      </c>
      <c r="N5818" s="32" t="s">
        <v/>
      </c>
      <!--$VAR_NUOVA_CELLA_PREZZI$-->
    </row>
    <row r="5819" spans="1:16" ht="567.5" customHeight="1" thickTop="1" thickBot="1">
      <c r="B5819" s="32" t="s">
        <v>30225</v>
      </c>
      <c r="C5819" s="23" t="s">
        <v>30226</v>
      </c>
      <c r="D5819" s="62" t="s">
        <v>30227</v>
      </c>
      <c r="E5819" s="32">
        <v/>
      </c>
      <c r="F5819" s="33">
        <v/>
      </c>
      <c r="G5819" s="34">
        <v/>
      </c>
      <c r="H5819" s="35">
        <v/>
      </c>
      <c r="I5819" s="36">
        <f/>
        <v/>
      </c>
      <c r="J5819" s="32">
        <v/>
      </c>
      <c r="K5819" s="32">
        <f/>
        <v/>
      </c>
      <c r="L5819" s="32" t="s">
        <v/>
      </c>
      <c r="M5819" s="32" t="s">
        <v/>
      </c>
      <c r="N5819" s="32" t="s">
        <v/>
      </c>
      <!--$VAR_NUOVA_CELLA_PREZZI$-->
    </row>
    <row r="5820" spans="1:16" ht="10.5" customHeight="1" thickTop="1" thickBot="1">
      <c r="B5820" s="32" t="s">
        <v/>
      </c>
      <c r="C5820" s="23" t="s">
        <v/>
      </c>
      <c r="D5820" s="23" t="s">
        <v>30228</v>
      </c>
      <c r="E5820" s="32">
        <v/>
      </c>
      <c r="F5820" s="33">
        <v/>
      </c>
      <c r="G5820" s="34">
        <v/>
      </c>
      <c r="H5820" s="35">
        <v/>
      </c>
      <c r="I5820" s="36">
        <f/>
        <v/>
      </c>
      <c r="J5820" s="32">
        <v/>
      </c>
      <c r="K5820" s="32">
        <f/>
        <v/>
      </c>
      <c r="L5820" s="32" t="s">
        <v/>
      </c>
      <c r="M5820" s="32" t="s">
        <v/>
      </c>
      <c r="N5820" s="32" t="s">
        <v/>
      </c>
      <!--$VAR_NUOVA_CELLA_PREZZI$-->
    </row>
    <row r="5821" spans="1:16" ht="10.5" customHeight="1" thickTop="1" thickBot="1">
      <c r="B5821" s="32" t="s">
        <v/>
      </c>
      <c r="C5821" s="23" t="s">
        <v/>
      </c>
      <c r="D5821" s="23" t="s">
        <v>30229</v>
      </c>
      <c r="E5821" s="32">
        <v>2.00</v>
      </c>
      <c r="F5821" s="33">
        <v/>
      </c>
      <c r="G5821" s="34">
        <v/>
      </c>
      <c r="H5821" s="35">
        <v/>
      </c>
      <c r="I5821" s="36">
        <f>ROUND(PRODUCT(E5821:H5821),2)</f>
        <v>2.00</v>
      </c>
      <c r="J5821" s="32">
        <v/>
      </c>
      <c r="K5821" s="32">
        <f/>
        <v/>
      </c>
      <c r="L5821" s="32" t="s">
        <v/>
      </c>
      <c r="M5821" s="32" t="s">
        <v/>
      </c>
      <c r="N5821" s="32" t="s">
        <v/>
      </c>
      <!--$VAR_NUOVA_CELLA_PREZZI$-->
    </row>
    <row r="5822" spans="1:16" ht="10.5" customHeight="1" thickTop="1" thickBot="1">
      <c r="B5822" s="32" t="s">
        <v/>
      </c>
      <c r="C5822" s="23" t="s">
        <v/>
      </c>
      <c r="D5822" s="32" t="s">
        <v/>
      </c>
      <c r="E5822" s="32">
        <v/>
      </c>
      <c r="F5822" s="33">
        <v/>
      </c>
      <c r="G5822" s="34">
        <v/>
      </c>
      <c r="H5822" s="35">
        <v/>
      </c>
      <c r="I5822" s="36">
        <f/>
        <v/>
      </c>
      <c r="J5822" s="32">
        <v/>
      </c>
      <c r="K5822" s="32">
        <f/>
        <v/>
      </c>
      <c r="L5822" s="32" t="s">
        <v/>
      </c>
      <c r="M5822" s="32" t="s">
        <v/>
      </c>
      <c r="N5822" s="32" t="s">
        <v>30236</v>
      </c>
      <!--$VAR_NUOVA_CELLA_PREZZI$-->
    </row>
    <row r="5823" spans="1:16" ht="10.5" customHeight="1" thickTop="1" thickBot="1">
      <c r="B5823" s="32" t="s">
        <v/>
      </c>
      <c r="C5823" s="23" t="s">
        <v/>
      </c>
      <c r="D5823" s="32" t="s">
        <v>30237</v>
      </c>
      <c r="E5823" s="32">
        <v/>
      </c>
      <c r="F5823" s="33">
        <v/>
      </c>
      <c r="G5823" s="34">
        <v/>
      </c>
      <c r="H5823" s="35">
        <v/>
      </c>
      <c r="I5823" s="36">
        <f>ROUND(SUM(I5820:I5822),2)</f>
        <v>2.00</v>
      </c>
      <c r="J5823" s="32">
        <v>52479.73</v>
      </c>
      <c r="K5823" s="32">
        <f>ROUND(PRODUCT(I5823:J5823),2)</f>
        <v>104959.46</v>
      </c>
      <c r="L5823" s="32" t="s">
        <v/>
      </c>
      <c r="M5823" s="32" t="s">
        <v/>
      </c>
      <c r="N5823" s="32" t="s">
        <v/>
      </c>
      <!--$VAR_NUOVA_CELLA_PREZZI$-->
    </row>
    <row r="5824" spans="1:16" ht="10.5" customHeight="1" thickTop="1" thickBot="1">
      <c r="B5824" s="32" t="s">
        <v/>
      </c>
      <c r="C5824" s="23" t="s">
        <v/>
      </c>
      <c r="D5824" s="32" t="s">
        <v>30243</v>
      </c>
      <c r="E5824" s="32">
        <v/>
      </c>
      <c r="F5824" s="33">
        <v/>
      </c>
      <c r="G5824" s="34">
        <v/>
      </c>
      <c r="H5824" s="35">
        <v/>
      </c>
      <c r="I5824" s="36">
        <f/>
        <v/>
      </c>
      <c r="J5824" s="32">
        <v/>
      </c>
      <c r="K5824" s="32">
        <f/>
        <v/>
      </c>
      <c r="L5824" s="32" t="s">
        <v/>
      </c>
      <c r="M5824" s="32" t="s">
        <v/>
      </c>
      <c r="N5824" s="32" t="s">
        <v/>
      </c>
      <!--$VAR_NUOVA_CELLA_PREZZI$-->
    </row>
    <row r="5825" spans="1:16" ht="340.666666666667" customHeight="1" thickTop="1" thickBot="1">
      <c r="B5825" s="32" t="s">
        <v>30244</v>
      </c>
      <c r="C5825" s="23" t="s">
        <v>30245</v>
      </c>
      <c r="D5825" s="62" t="s">
        <v>30246</v>
      </c>
      <c r="E5825" s="32">
        <v/>
      </c>
      <c r="F5825" s="33">
        <v/>
      </c>
      <c r="G5825" s="34">
        <v/>
      </c>
      <c r="H5825" s="35">
        <v/>
      </c>
      <c r="I5825" s="36">
        <f/>
        <v/>
      </c>
      <c r="J5825" s="32">
        <v/>
      </c>
      <c r="K5825" s="32">
        <f/>
        <v/>
      </c>
      <c r="L5825" s="32" t="s">
        <v/>
      </c>
      <c r="M5825" s="32" t="s">
        <v/>
      </c>
      <c r="N5825" s="32" t="s">
        <v/>
      </c>
      <!--$VAR_NUOVA_CELLA_PREZZI$-->
    </row>
    <row r="5826" spans="1:16" ht="10.5" customHeight="1" thickTop="1" thickBot="1">
      <c r="B5826" s="32" t="s">
        <v/>
      </c>
      <c r="C5826" s="23" t="s">
        <v/>
      </c>
      <c r="D5826" s="23" t="s">
        <v>30247</v>
      </c>
      <c r="E5826" s="32">
        <v/>
      </c>
      <c r="F5826" s="33">
        <v/>
      </c>
      <c r="G5826" s="34">
        <v/>
      </c>
      <c r="H5826" s="35">
        <v/>
      </c>
      <c r="I5826" s="36">
        <f/>
        <v/>
      </c>
      <c r="J5826" s="32">
        <v/>
      </c>
      <c r="K5826" s="32">
        <f/>
        <v/>
      </c>
      <c r="L5826" s="32" t="s">
        <v/>
      </c>
      <c r="M5826" s="32" t="s">
        <v/>
      </c>
      <c r="N5826" s="32" t="s">
        <v/>
      </c>
      <!--$VAR_NUOVA_CELLA_PREZZI$-->
    </row>
    <row r="5827" spans="1:16" ht="10.5" customHeight="1" thickTop="1" thickBot="1">
      <c r="B5827" s="32" t="s">
        <v/>
      </c>
      <c r="C5827" s="23" t="s">
        <v/>
      </c>
      <c r="D5827" s="23" t="s">
        <v>30248</v>
      </c>
      <c r="E5827" s="32">
        <v>16.00</v>
      </c>
      <c r="F5827" s="33">
        <v/>
      </c>
      <c r="G5827" s="34">
        <v/>
      </c>
      <c r="H5827" s="35">
        <v/>
      </c>
      <c r="I5827" s="36">
        <f>ROUND(PRODUCT(E5827:H5827),2)</f>
        <v>16.00</v>
      </c>
      <c r="J5827" s="32">
        <v/>
      </c>
      <c r="K5827" s="32">
        <f/>
        <v/>
      </c>
      <c r="L5827" s="32" t="s">
        <v/>
      </c>
      <c r="M5827" s="32" t="s">
        <v/>
      </c>
      <c r="N5827" s="32" t="s">
        <v/>
      </c>
      <!--$VAR_NUOVA_CELLA_PREZZI$-->
    </row>
    <row r="5828" spans="1:16" ht="10.5" customHeight="1" thickTop="1" thickBot="1">
      <c r="B5828" s="32" t="s">
        <v/>
      </c>
      <c r="C5828" s="23" t="s">
        <v/>
      </c>
      <c r="D5828" s="32" t="s">
        <v/>
      </c>
      <c r="E5828" s="32">
        <v/>
      </c>
      <c r="F5828" s="33">
        <v/>
      </c>
      <c r="G5828" s="34">
        <v/>
      </c>
      <c r="H5828" s="35">
        <v/>
      </c>
      <c r="I5828" s="36">
        <f/>
        <v/>
      </c>
      <c r="J5828" s="32">
        <v/>
      </c>
      <c r="K5828" s="32">
        <f/>
        <v/>
      </c>
      <c r="L5828" s="32" t="s">
        <v/>
      </c>
      <c r="M5828" s="32" t="s">
        <v/>
      </c>
      <c r="N5828" s="32" t="s">
        <v>30255</v>
      </c>
      <!--$VAR_NUOVA_CELLA_PREZZI$-->
    </row>
    <row r="5829" spans="1:16" ht="10.5" customHeight="1" thickTop="1" thickBot="1">
      <c r="B5829" s="32" t="s">
        <v/>
      </c>
      <c r="C5829" s="23" t="s">
        <v/>
      </c>
      <c r="D5829" s="32" t="s">
        <v>30256</v>
      </c>
      <c r="E5829" s="32">
        <v/>
      </c>
      <c r="F5829" s="33">
        <v/>
      </c>
      <c r="G5829" s="34">
        <v/>
      </c>
      <c r="H5829" s="35">
        <v/>
      </c>
      <c r="I5829" s="36">
        <f>ROUND(SUM(I5826:I5828),2)</f>
        <v>16.00</v>
      </c>
      <c r="J5829" s="32">
        <v>4347.96</v>
      </c>
      <c r="K5829" s="32">
        <f>ROUND(PRODUCT(I5829:J5829),2)</f>
        <v>69567.36</v>
      </c>
      <c r="L5829" s="32" t="s">
        <v/>
      </c>
      <c r="M5829" s="32" t="s">
        <v/>
      </c>
      <c r="N5829" s="32" t="s">
        <v/>
      </c>
      <!--$VAR_NUOVA_CELLA_PREZZI$-->
    </row>
    <row r="5830" spans="1:16" ht="10.5" customHeight="1" thickTop="1" thickBot="1">
      <c r="B5830" s="32" t="s">
        <v/>
      </c>
      <c r="C5830" s="23" t="s">
        <v/>
      </c>
      <c r="D5830" s="32" t="s">
        <v>30262</v>
      </c>
      <c r="E5830" s="32">
        <v/>
      </c>
      <c r="F5830" s="33">
        <v/>
      </c>
      <c r="G5830" s="34">
        <v/>
      </c>
      <c r="H5830" s="35">
        <v/>
      </c>
      <c r="I5830" s="36">
        <f/>
        <v/>
      </c>
      <c r="J5830" s="32">
        <v/>
      </c>
      <c r="K5830" s="32">
        <f/>
        <v/>
      </c>
      <c r="L5830" s="32" t="s">
        <v/>
      </c>
      <c r="M5830" s="32" t="s">
        <v/>
      </c>
      <c r="N5830" s="32" t="s">
        <v/>
      </c>
      <!--$VAR_NUOVA_CELLA_PREZZI$-->
    </row>
    <row r="5831" spans="1:16" ht="100.5" customHeight="1" thickTop="1" thickBot="1">
      <c r="B5831" s="32" t="s">
        <v>30263</v>
      </c>
      <c r="C5831" s="23" t="s">
        <v>30264</v>
      </c>
      <c r="D5831" s="62" t="s">
        <v>30265</v>
      </c>
      <c r="E5831" s="32">
        <v/>
      </c>
      <c r="F5831" s="33">
        <v/>
      </c>
      <c r="G5831" s="34">
        <v/>
      </c>
      <c r="H5831" s="35">
        <v/>
      </c>
      <c r="I5831" s="36">
        <f/>
        <v/>
      </c>
      <c r="J5831" s="32">
        <v/>
      </c>
      <c r="K5831" s="32">
        <f/>
        <v/>
      </c>
      <c r="L5831" s="32" t="s">
        <v/>
      </c>
      <c r="M5831" s="32" t="s">
        <v/>
      </c>
      <c r="N5831" s="32" t="s">
        <v/>
      </c>
      <!--$VAR_NUOVA_CELLA_PREZZI$-->
    </row>
    <row r="5832" spans="1:16" ht="10.5" customHeight="1" thickTop="1" thickBot="1">
      <c r="B5832" s="32" t="s">
        <v/>
      </c>
      <c r="C5832" s="23" t="s">
        <v/>
      </c>
      <c r="D5832" s="23" t="s">
        <v>30266</v>
      </c>
      <c r="E5832" s="32">
        <v/>
      </c>
      <c r="F5832" s="33">
        <v/>
      </c>
      <c r="G5832" s="34">
        <v/>
      </c>
      <c r="H5832" s="35">
        <v/>
      </c>
      <c r="I5832" s="36">
        <f/>
        <v/>
      </c>
      <c r="J5832" s="32">
        <v/>
      </c>
      <c r="K5832" s="32">
        <f/>
        <v/>
      </c>
      <c r="L5832" s="32" t="s">
        <v/>
      </c>
      <c r="M5832" s="32" t="s">
        <v/>
      </c>
      <c r="N5832" s="32" t="s">
        <v/>
      </c>
      <!--$VAR_NUOVA_CELLA_PREZZI$-->
    </row>
    <row r="5833" spans="1:16" ht="10.5" customHeight="1" thickTop="1" thickBot="1">
      <c r="B5833" s="32" t="s">
        <v/>
      </c>
      <c r="C5833" s="23" t="s">
        <v/>
      </c>
      <c r="D5833" s="23" t="s">
        <v>30267</v>
      </c>
      <c r="E5833" s="32">
        <v>1.00</v>
      </c>
      <c r="F5833" s="33">
        <v/>
      </c>
      <c r="G5833" s="34">
        <v/>
      </c>
      <c r="H5833" s="35">
        <v/>
      </c>
      <c r="I5833" s="36">
        <f>ROUND(PRODUCT(E5833:H5833),2)</f>
        <v>1.00</v>
      </c>
      <c r="J5833" s="32">
        <v/>
      </c>
      <c r="K5833" s="32">
        <f/>
        <v/>
      </c>
      <c r="L5833" s="32" t="s">
        <v/>
      </c>
      <c r="M5833" s="32" t="s">
        <v/>
      </c>
      <c r="N5833" s="32" t="s">
        <v/>
      </c>
      <!--$VAR_NUOVA_CELLA_PREZZI$-->
    </row>
    <row r="5834" spans="1:16" ht="10.5" customHeight="1" thickTop="1" thickBot="1">
      <c r="B5834" s="32" t="s">
        <v/>
      </c>
      <c r="C5834" s="23" t="s">
        <v/>
      </c>
      <c r="D5834" s="32" t="s">
        <v/>
      </c>
      <c r="E5834" s="32">
        <v/>
      </c>
      <c r="F5834" s="33">
        <v/>
      </c>
      <c r="G5834" s="34">
        <v/>
      </c>
      <c r="H5834" s="35">
        <v/>
      </c>
      <c r="I5834" s="36">
        <f/>
        <v/>
      </c>
      <c r="J5834" s="32">
        <v/>
      </c>
      <c r="K5834" s="32">
        <f/>
        <v/>
      </c>
      <c r="L5834" s="32" t="s">
        <v/>
      </c>
      <c r="M5834" s="32" t="s">
        <v/>
      </c>
      <c r="N5834" s="32" t="s">
        <v>30274</v>
      </c>
      <!--$VAR_NUOVA_CELLA_PREZZI$-->
    </row>
    <row r="5835" spans="1:16" ht="10.5" customHeight="1" thickTop="1" thickBot="1">
      <c r="B5835" s="32" t="s">
        <v/>
      </c>
      <c r="C5835" s="23" t="s">
        <v/>
      </c>
      <c r="D5835" s="32" t="s">
        <v>30275</v>
      </c>
      <c r="E5835" s="32">
        <v/>
      </c>
      <c r="F5835" s="33">
        <v/>
      </c>
      <c r="G5835" s="34">
        <v/>
      </c>
      <c r="H5835" s="35">
        <v/>
      </c>
      <c r="I5835" s="36">
        <f>ROUND(SUM(I5832:I5834),2)</f>
        <v>1.00</v>
      </c>
      <c r="J5835" s="32">
        <v>4179.86</v>
      </c>
      <c r="K5835" s="32">
        <f>ROUND(PRODUCT(I5835:J5835),2)</f>
        <v>4179.86</v>
      </c>
      <c r="L5835" s="32" t="s">
        <v/>
      </c>
      <c r="M5835" s="32" t="s">
        <v/>
      </c>
      <c r="N5835" s="32" t="s">
        <v/>
      </c>
      <!--$VAR_NUOVA_CELLA_PREZZI$-->
    </row>
    <row r="5836" spans="1:16" ht="10.5" customHeight="1" thickTop="1" thickBot="1">
      <c r="B5836" s="32" t="s">
        <v/>
      </c>
      <c r="C5836" s="23" t="s">
        <v/>
      </c>
      <c r="D5836" s="32" t="s">
        <v>30281</v>
      </c>
      <c r="E5836" s="32">
        <v/>
      </c>
      <c r="F5836" s="33">
        <v/>
      </c>
      <c r="G5836" s="34">
        <v/>
      </c>
      <c r="H5836" s="35">
        <v/>
      </c>
      <c r="I5836" s="36">
        <f/>
        <v/>
      </c>
      <c r="J5836" s="32">
        <v/>
      </c>
      <c r="K5836" s="32">
        <f/>
        <v/>
      </c>
      <c r="L5836" s="32" t="s">
        <v/>
      </c>
      <c r="M5836" s="32" t="s">
        <v/>
      </c>
      <c r="N5836" s="32" t="s">
        <v/>
      </c>
      <!--$VAR_NUOVA_CELLA_PREZZI$-->
    </row>
    <row r="5837" spans="1:16" ht="64.8333333333333" customHeight="1" thickTop="1" thickBot="1">
      <c r="B5837" s="32" t="s">
        <v>30282</v>
      </c>
      <c r="C5837" s="23" t="s">
        <v>30283</v>
      </c>
      <c r="D5837" s="62" t="s">
        <v>30284</v>
      </c>
      <c r="E5837" s="32">
        <v/>
      </c>
      <c r="F5837" s="33">
        <v/>
      </c>
      <c r="G5837" s="34">
        <v/>
      </c>
      <c r="H5837" s="35">
        <v/>
      </c>
      <c r="I5837" s="36">
        <f/>
        <v/>
      </c>
      <c r="J5837" s="32">
        <v/>
      </c>
      <c r="K5837" s="32">
        <f/>
        <v/>
      </c>
      <c r="L5837" s="32" t="s">
        <v/>
      </c>
      <c r="M5837" s="32" t="s">
        <v/>
      </c>
      <c r="N5837" s="32" t="s">
        <v/>
      </c>
      <!--$VAR_NUOVA_CELLA_PREZZI$-->
    </row>
    <row r="5838" spans="1:16" ht="10.5" customHeight="1" thickTop="1" thickBot="1">
      <c r="B5838" s="32" t="s">
        <v/>
      </c>
      <c r="C5838" s="23" t="s">
        <v/>
      </c>
      <c r="D5838" s="23" t="s">
        <v>30285</v>
      </c>
      <c r="E5838" s="32">
        <v/>
      </c>
      <c r="F5838" s="33">
        <v/>
      </c>
      <c r="G5838" s="34">
        <v/>
      </c>
      <c r="H5838" s="35">
        <v/>
      </c>
      <c r="I5838" s="36">
        <f/>
        <v/>
      </c>
      <c r="J5838" s="32">
        <v/>
      </c>
      <c r="K5838" s="32">
        <f/>
        <v/>
      </c>
      <c r="L5838" s="32" t="s">
        <v/>
      </c>
      <c r="M5838" s="32" t="s">
        <v/>
      </c>
      <c r="N5838" s="32" t="s">
        <v/>
      </c>
      <!--$VAR_NUOVA_CELLA_PREZZI$-->
    </row>
    <row r="5839" spans="1:16" ht="10.5" customHeight="1" thickTop="1" thickBot="1">
      <c r="B5839" s="32" t="s">
        <v/>
      </c>
      <c r="C5839" s="23" t="s">
        <v/>
      </c>
      <c r="D5839" s="23" t="s">
        <v>30286</v>
      </c>
      <c r="E5839" s="32">
        <v>1300.00</v>
      </c>
      <c r="F5839" s="33">
        <v/>
      </c>
      <c r="G5839" s="34">
        <v/>
      </c>
      <c r="H5839" s="35">
        <v/>
      </c>
      <c r="I5839" s="36">
        <f>ROUND(PRODUCT(E5839:H5839),2)</f>
        <v>1300.00</v>
      </c>
      <c r="J5839" s="32">
        <v/>
      </c>
      <c r="K5839" s="32">
        <f/>
        <v/>
      </c>
      <c r="L5839" s="32" t="s">
        <v/>
      </c>
      <c r="M5839" s="32" t="s">
        <v/>
      </c>
      <c r="N5839" s="32" t="s">
        <v/>
      </c>
      <!--$VAR_NUOVA_CELLA_PREZZI$-->
    </row>
    <row r="5840" spans="1:16" ht="10.5" customHeight="1" thickTop="1" thickBot="1">
      <c r="B5840" s="32" t="s">
        <v/>
      </c>
      <c r="C5840" s="23" t="s">
        <v/>
      </c>
      <c r="D5840" s="32" t="s">
        <v/>
      </c>
      <c r="E5840" s="32">
        <v/>
      </c>
      <c r="F5840" s="33">
        <v/>
      </c>
      <c r="G5840" s="34">
        <v/>
      </c>
      <c r="H5840" s="35">
        <v/>
      </c>
      <c r="I5840" s="36">
        <f/>
        <v/>
      </c>
      <c r="J5840" s="32">
        <v/>
      </c>
      <c r="K5840" s="32">
        <f/>
        <v/>
      </c>
      <c r="L5840" s="32" t="s">
        <v/>
      </c>
      <c r="M5840" s="32" t="s">
        <v/>
      </c>
      <c r="N5840" s="32" t="s">
        <v>30293</v>
      </c>
      <!--$VAR_NUOVA_CELLA_PREZZI$-->
    </row>
    <row r="5841" spans="1:16" ht="10.5" customHeight="1" thickTop="1" thickBot="1">
      <c r="B5841" s="32" t="s">
        <v/>
      </c>
      <c r="C5841" s="23" t="s">
        <v/>
      </c>
      <c r="D5841" s="32" t="s">
        <v>30294</v>
      </c>
      <c r="E5841" s="32">
        <v/>
      </c>
      <c r="F5841" s="33">
        <v/>
      </c>
      <c r="G5841" s="34">
        <v/>
      </c>
      <c r="H5841" s="35">
        <v/>
      </c>
      <c r="I5841" s="36">
        <f>ROUND(SUM(I5838:I5840),2)</f>
        <v>1300.00</v>
      </c>
      <c r="J5841" s="32">
        <v>14.20</v>
      </c>
      <c r="K5841" s="32">
        <f>ROUND(PRODUCT(I5841:J5841),2)</f>
        <v>18460.00</v>
      </c>
      <c r="L5841" s="32" t="s">
        <v/>
      </c>
      <c r="M5841" s="32" t="s">
        <v/>
      </c>
      <c r="N5841" s="32" t="s">
        <v/>
      </c>
      <!--$VAR_NUOVA_CELLA_PREZZI$-->
    </row>
    <row r="5842" spans="1:16" ht="10.5" customHeight="1" thickTop="1" thickBot="1">
      <c r="B5842" s="32" t="s">
        <v/>
      </c>
      <c r="C5842" s="23" t="s">
        <v/>
      </c>
      <c r="D5842" s="32" t="s">
        <v>30300</v>
      </c>
      <c r="E5842" s="32">
        <v/>
      </c>
      <c r="F5842" s="33">
        <v/>
      </c>
      <c r="G5842" s="34">
        <v/>
      </c>
      <c r="H5842" s="35">
        <v/>
      </c>
      <c r="I5842" s="36">
        <f/>
        <v/>
      </c>
      <c r="J5842" s="32">
        <v/>
      </c>
      <c r="K5842" s="32">
        <f/>
        <v/>
      </c>
      <c r="L5842" s="32" t="s">
        <v/>
      </c>
      <c r="M5842" s="32" t="s">
        <v/>
      </c>
      <c r="N5842" s="32" t="s">
        <v/>
      </c>
      <!--$VAR_NUOVA_CELLA_PREZZI$-->
    </row>
    <row r="5843" spans="1:16" ht="152" customHeight="1" thickTop="1" thickBot="1">
      <c r="B5843" s="32" t="s">
        <v>30301</v>
      </c>
      <c r="C5843" s="23" t="s">
        <v>30302</v>
      </c>
      <c r="D5843" s="62" t="s">
        <v>30303</v>
      </c>
      <c r="E5843" s="32">
        <v/>
      </c>
      <c r="F5843" s="33">
        <v/>
      </c>
      <c r="G5843" s="34">
        <v/>
      </c>
      <c r="H5843" s="35">
        <v/>
      </c>
      <c r="I5843" s="36">
        <f/>
        <v/>
      </c>
      <c r="J5843" s="32">
        <v/>
      </c>
      <c r="K5843" s="32">
        <f/>
        <v/>
      </c>
      <c r="L5843" s="32" t="s">
        <v/>
      </c>
      <c r="M5843" s="32" t="s">
        <v/>
      </c>
      <c r="N5843" s="32" t="s">
        <v/>
      </c>
      <!--$VAR_NUOVA_CELLA_PREZZI$-->
    </row>
    <row r="5844" spans="1:16" ht="10.5" customHeight="1" thickTop="1" thickBot="1">
      <c r="B5844" s="32" t="s">
        <v/>
      </c>
      <c r="C5844" s="23" t="s">
        <v/>
      </c>
      <c r="D5844" s="23" t="s">
        <v>30304</v>
      </c>
      <c r="E5844" s="32">
        <v/>
      </c>
      <c r="F5844" s="33">
        <v/>
      </c>
      <c r="G5844" s="34">
        <v/>
      </c>
      <c r="H5844" s="35">
        <v/>
      </c>
      <c r="I5844" s="36">
        <f/>
        <v/>
      </c>
      <c r="J5844" s="32">
        <v/>
      </c>
      <c r="K5844" s="32">
        <f/>
        <v/>
      </c>
      <c r="L5844" s="32" t="s">
        <v/>
      </c>
      <c r="M5844" s="32" t="s">
        <v/>
      </c>
      <c r="N5844" s="32" t="s">
        <v/>
      </c>
      <!--$VAR_NUOVA_CELLA_PREZZI$-->
    </row>
    <row r="5845" spans="1:16" ht="10.5" customHeight="1" thickTop="1" thickBot="1">
      <c r="B5845" s="32" t="s">
        <v/>
      </c>
      <c r="C5845" s="23" t="s">
        <v/>
      </c>
      <c r="D5845" s="23" t="s">
        <v>30305</v>
      </c>
      <c r="E5845" s="32">
        <v>2.00</v>
      </c>
      <c r="F5845" s="33">
        <v/>
      </c>
      <c r="G5845" s="34">
        <v/>
      </c>
      <c r="H5845" s="35">
        <v/>
      </c>
      <c r="I5845" s="36">
        <f>ROUND(PRODUCT(E5845:H5845),2)</f>
        <v>2.00</v>
      </c>
      <c r="J5845" s="32">
        <v/>
      </c>
      <c r="K5845" s="32">
        <f/>
        <v/>
      </c>
      <c r="L5845" s="32" t="s">
        <v/>
      </c>
      <c r="M5845" s="32" t="s">
        <v/>
      </c>
      <c r="N5845" s="32" t="s">
        <v/>
      </c>
      <!--$VAR_NUOVA_CELLA_PREZZI$-->
    </row>
    <row r="5846" spans="1:16" ht="10.5" customHeight="1" thickTop="1" thickBot="1">
      <c r="B5846" s="32" t="s">
        <v/>
      </c>
      <c r="C5846" s="23" t="s">
        <v/>
      </c>
      <c r="D5846" s="32" t="s">
        <v/>
      </c>
      <c r="E5846" s="32">
        <v/>
      </c>
      <c r="F5846" s="33">
        <v/>
      </c>
      <c r="G5846" s="34">
        <v/>
      </c>
      <c r="H5846" s="35">
        <v/>
      </c>
      <c r="I5846" s="36">
        <f/>
        <v/>
      </c>
      <c r="J5846" s="32">
        <v/>
      </c>
      <c r="K5846" s="32">
        <f/>
        <v/>
      </c>
      <c r="L5846" s="32" t="s">
        <v/>
      </c>
      <c r="M5846" s="32" t="s">
        <v/>
      </c>
      <c r="N5846" s="32" t="s">
        <v>30312</v>
      </c>
      <!--$VAR_NUOVA_CELLA_PREZZI$-->
    </row>
    <row r="5847" spans="1:16" ht="10.5" customHeight="1" thickTop="1" thickBot="1">
      <c r="B5847" s="32" t="s">
        <v/>
      </c>
      <c r="C5847" s="23" t="s">
        <v/>
      </c>
      <c r="D5847" s="32" t="s">
        <v>30313</v>
      </c>
      <c r="E5847" s="32">
        <v/>
      </c>
      <c r="F5847" s="33">
        <v/>
      </c>
      <c r="G5847" s="34">
        <v/>
      </c>
      <c r="H5847" s="35">
        <v/>
      </c>
      <c r="I5847" s="36">
        <f>ROUND(SUM(I5844:I5846),2)</f>
        <v>2.00</v>
      </c>
      <c r="J5847" s="32">
        <v>5470.16</v>
      </c>
      <c r="K5847" s="32">
        <f>ROUND(PRODUCT(I5847:J5847),2)</f>
        <v>10940.32</v>
      </c>
      <c r="L5847" s="32" t="s">
        <v/>
      </c>
      <c r="M5847" s="32" t="s">
        <v/>
      </c>
      <c r="N5847" s="32" t="s">
        <v/>
      </c>
      <!--$VAR_NUOVA_CELLA_PREZZI$-->
    </row>
    <row r="5848" spans="1:16" ht="10.5" customHeight="1" thickTop="1" thickBot="1">
      <c r="B5848" s="32" t="s">
        <v/>
      </c>
      <c r="C5848" s="23" t="s">
        <v/>
      </c>
      <c r="D5848" s="32" t="s">
        <v>30319</v>
      </c>
      <c r="E5848" s="32">
        <v/>
      </c>
      <c r="F5848" s="33">
        <v/>
      </c>
      <c r="G5848" s="34">
        <v/>
      </c>
      <c r="H5848" s="35">
        <v/>
      </c>
      <c r="I5848" s="36">
        <f/>
        <v/>
      </c>
      <c r="J5848" s="32">
        <v/>
      </c>
      <c r="K5848" s="32">
        <f/>
        <v/>
      </c>
      <c r="L5848" s="32" t="s">
        <v/>
      </c>
      <c r="M5848" s="32" t="s">
        <v/>
      </c>
      <c r="N5848" s="32" t="s">
        <v/>
      </c>
      <!--$VAR_NUOVA_CELLA_PREZZI$-->
    </row>
    <row r="5849" spans="1:16" ht="34.6666666666667" customHeight="1" thickTop="1" thickBot="1">
      <c r="B5849" s="32" t="s">
        <v>30320</v>
      </c>
      <c r="C5849" s="23" t="s">
        <v>30321</v>
      </c>
      <c r="D5849" s="62" t="s">
        <v>30322</v>
      </c>
      <c r="E5849" s="32">
        <v/>
      </c>
      <c r="F5849" s="33">
        <v/>
      </c>
      <c r="G5849" s="34">
        <v/>
      </c>
      <c r="H5849" s="35">
        <v/>
      </c>
      <c r="I5849" s="36">
        <f/>
        <v/>
      </c>
      <c r="J5849" s="32">
        <v/>
      </c>
      <c r="K5849" s="32">
        <f/>
        <v/>
      </c>
      <c r="L5849" s="32" t="s">
        <v/>
      </c>
      <c r="M5849" s="32" t="s">
        <v/>
      </c>
      <c r="N5849" s="32" t="s">
        <v/>
      </c>
      <!--$VAR_NUOVA_CELLA_PREZZI$-->
    </row>
    <row r="5850" spans="1:16" ht="10.5" customHeight="1" thickTop="1" thickBot="1">
      <c r="B5850" s="32" t="s">
        <v/>
      </c>
      <c r="C5850" s="23" t="s">
        <v/>
      </c>
      <c r="D5850" s="23" t="s">
        <v>30323</v>
      </c>
      <c r="E5850" s="32">
        <v/>
      </c>
      <c r="F5850" s="33">
        <v/>
      </c>
      <c r="G5850" s="34">
        <v/>
      </c>
      <c r="H5850" s="35">
        <v/>
      </c>
      <c r="I5850" s="36">
        <f/>
        <v/>
      </c>
      <c r="J5850" s="32">
        <v/>
      </c>
      <c r="K5850" s="32">
        <f/>
        <v/>
      </c>
      <c r="L5850" s="32" t="s">
        <v/>
      </c>
      <c r="M5850" s="32" t="s">
        <v/>
      </c>
      <c r="N5850" s="32" t="s">
        <v/>
      </c>
      <!--$VAR_NUOVA_CELLA_PREZZI$-->
    </row>
    <row r="5851" spans="1:16" ht="10.5" customHeight="1" thickTop="1" thickBot="1">
      <c r="B5851" s="32" t="s">
        <v/>
      </c>
      <c r="C5851" s="23" t="s">
        <v/>
      </c>
      <c r="D5851" s="23" t="s">
        <v>30324</v>
      </c>
      <c r="E5851" s="32">
        <v>2.00</v>
      </c>
      <c r="F5851" s="33">
        <v/>
      </c>
      <c r="G5851" s="34">
        <v/>
      </c>
      <c r="H5851" s="35">
        <v/>
      </c>
      <c r="I5851" s="36">
        <f>ROUND(PRODUCT(E5851:H5851),2)</f>
        <v>2.00</v>
      </c>
      <c r="J5851" s="32">
        <v/>
      </c>
      <c r="K5851" s="32">
        <f/>
        <v/>
      </c>
      <c r="L5851" s="32" t="s">
        <v/>
      </c>
      <c r="M5851" s="32" t="s">
        <v/>
      </c>
      <c r="N5851" s="32" t="s">
        <v/>
      </c>
      <!--$VAR_NUOVA_CELLA_PREZZI$-->
    </row>
    <row r="5852" spans="1:16" ht="10.5" customHeight="1" thickTop="1" thickBot="1">
      <c r="B5852" s="32" t="s">
        <v/>
      </c>
      <c r="C5852" s="23" t="s">
        <v/>
      </c>
      <c r="D5852" s="32" t="s">
        <v/>
      </c>
      <c r="E5852" s="32">
        <v/>
      </c>
      <c r="F5852" s="33">
        <v/>
      </c>
      <c r="G5852" s="34">
        <v/>
      </c>
      <c r="H5852" s="35">
        <v/>
      </c>
      <c r="I5852" s="36">
        <f/>
        <v/>
      </c>
      <c r="J5852" s="32">
        <v/>
      </c>
      <c r="K5852" s="32">
        <f/>
        <v/>
      </c>
      <c r="L5852" s="32" t="s">
        <v/>
      </c>
      <c r="M5852" s="32" t="s">
        <v/>
      </c>
      <c r="N5852" s="32" t="s">
        <v>30331</v>
      </c>
      <!--$VAR_NUOVA_CELLA_PREZZI$-->
    </row>
    <row r="5853" spans="1:16" ht="10.5" customHeight="1" thickTop="1" thickBot="1">
      <c r="B5853" s="32" t="s">
        <v/>
      </c>
      <c r="C5853" s="23" t="s">
        <v/>
      </c>
      <c r="D5853" s="32" t="s">
        <v>30332</v>
      </c>
      <c r="E5853" s="32">
        <v/>
      </c>
      <c r="F5853" s="33">
        <v/>
      </c>
      <c r="G5853" s="34">
        <v/>
      </c>
      <c r="H5853" s="35">
        <v/>
      </c>
      <c r="I5853" s="36">
        <f>ROUND(SUM(I5850:I5852),2)</f>
        <v>2.00</v>
      </c>
      <c r="J5853" s="32">
        <v>1250.27</v>
      </c>
      <c r="K5853" s="32">
        <f>ROUND(PRODUCT(I5853:J5853),2)</f>
        <v>2500.54</v>
      </c>
      <c r="L5853" s="32" t="s">
        <v/>
      </c>
      <c r="M5853" s="32" t="s">
        <v/>
      </c>
      <c r="N5853" s="32" t="s">
        <v/>
      </c>
      <!--$VAR_NUOVA_CELLA_PREZZI$-->
    </row>
    <row r="5854" spans="1:16" ht="10.5" customHeight="1" thickTop="1" thickBot="1">
      <c r="B5854" s="32" t="s">
        <v/>
      </c>
      <c r="C5854" s="23" t="s">
        <v/>
      </c>
      <c r="D5854" s="32" t="s">
        <v>30338</v>
      </c>
      <c r="E5854" s="32">
        <v/>
      </c>
      <c r="F5854" s="33">
        <v/>
      </c>
      <c r="G5854" s="34">
        <v/>
      </c>
      <c r="H5854" s="35">
        <v/>
      </c>
      <c r="I5854" s="36">
        <f/>
        <v/>
      </c>
      <c r="J5854" s="32">
        <v/>
      </c>
      <c r="K5854" s="32">
        <f/>
        <v/>
      </c>
      <c r="L5854" s="32" t="s">
        <v/>
      </c>
      <c r="M5854" s="32" t="s">
        <v/>
      </c>
      <c r="N5854" s="32" t="s">
        <v/>
      </c>
      <!--$VAR_NUOVA_CELLA_PREZZI$-->
    </row>
    <row r="5855" spans="1:16" ht="85" customHeight="1" thickTop="1" thickBot="1">
      <c r="B5855" s="32" t="s">
        <v>30339</v>
      </c>
      <c r="C5855" s="23" t="s">
        <v>30340</v>
      </c>
      <c r="D5855" s="62" t="s">
        <v>30341</v>
      </c>
      <c r="E5855" s="32">
        <v/>
      </c>
      <c r="F5855" s="33">
        <v/>
      </c>
      <c r="G5855" s="34">
        <v/>
      </c>
      <c r="H5855" s="35">
        <v/>
      </c>
      <c r="I5855" s="36">
        <f/>
        <v/>
      </c>
      <c r="J5855" s="32">
        <v/>
      </c>
      <c r="K5855" s="32">
        <f/>
        <v/>
      </c>
      <c r="L5855" s="32" t="s">
        <v/>
      </c>
      <c r="M5855" s="32" t="s">
        <v/>
      </c>
      <c r="N5855" s="32" t="s">
        <v/>
      </c>
      <!--$VAR_NUOVA_CELLA_PREZZI$-->
    </row>
    <row r="5856" spans="1:16" ht="10.5" customHeight="1" thickTop="1" thickBot="1">
      <c r="B5856" s="32" t="s">
        <v/>
      </c>
      <c r="C5856" s="23" t="s">
        <v/>
      </c>
      <c r="D5856" s="23" t="s">
        <v>30342</v>
      </c>
      <c r="E5856" s="32">
        <v/>
      </c>
      <c r="F5856" s="33">
        <v/>
      </c>
      <c r="G5856" s="34">
        <v/>
      </c>
      <c r="H5856" s="35">
        <v/>
      </c>
      <c r="I5856" s="36">
        <f/>
        <v/>
      </c>
      <c r="J5856" s="32">
        <v/>
      </c>
      <c r="K5856" s="32">
        <f/>
        <v/>
      </c>
      <c r="L5856" s="32" t="s">
        <v/>
      </c>
      <c r="M5856" s="32" t="s">
        <v/>
      </c>
      <c r="N5856" s="32" t="s">
        <v/>
      </c>
      <!--$VAR_NUOVA_CELLA_PREZZI$-->
    </row>
    <row r="5857" spans="1:16" ht="10.5" customHeight="1" thickTop="1" thickBot="1">
      <c r="B5857" s="32" t="s">
        <v/>
      </c>
      <c r="C5857" s="23" t="s">
        <v/>
      </c>
      <c r="D5857" s="23" t="s">
        <v>30343</v>
      </c>
      <c r="E5857" s="32">
        <v>20.00</v>
      </c>
      <c r="F5857" s="33">
        <v/>
      </c>
      <c r="G5857" s="34">
        <v/>
      </c>
      <c r="H5857" s="35">
        <v/>
      </c>
      <c r="I5857" s="36">
        <f>ROUND(PRODUCT(E5857:H5857),2)</f>
        <v>20.00</v>
      </c>
      <c r="J5857" s="32">
        <v/>
      </c>
      <c r="K5857" s="32">
        <f/>
        <v/>
      </c>
      <c r="L5857" s="32" t="s">
        <v/>
      </c>
      <c r="M5857" s="32" t="s">
        <v/>
      </c>
      <c r="N5857" s="32" t="s">
        <v/>
      </c>
      <!--$VAR_NUOVA_CELLA_PREZZI$-->
    </row>
    <row r="5858" spans="1:16" ht="10.5" customHeight="1" thickTop="1" thickBot="1">
      <c r="B5858" s="32" t="s">
        <v/>
      </c>
      <c r="C5858" s="23" t="s">
        <v/>
      </c>
      <c r="D5858" s="32" t="s">
        <v/>
      </c>
      <c r="E5858" s="32">
        <v/>
      </c>
      <c r="F5858" s="33">
        <v/>
      </c>
      <c r="G5858" s="34">
        <v/>
      </c>
      <c r="H5858" s="35">
        <v/>
      </c>
      <c r="I5858" s="36">
        <f/>
        <v/>
      </c>
      <c r="J5858" s="32">
        <v/>
      </c>
      <c r="K5858" s="32">
        <f/>
        <v/>
      </c>
      <c r="L5858" s="32" t="s">
        <v/>
      </c>
      <c r="M5858" s="32" t="s">
        <v/>
      </c>
      <c r="N5858" s="32" t="s">
        <v>30350</v>
      </c>
      <!--$VAR_NUOVA_CELLA_PREZZI$-->
    </row>
    <row r="5859" spans="1:16" ht="10.5" customHeight="1" thickTop="1" thickBot="1">
      <c r="B5859" s="32" t="s">
        <v/>
      </c>
      <c r="C5859" s="23" t="s">
        <v/>
      </c>
      <c r="D5859" s="32" t="s">
        <v>30351</v>
      </c>
      <c r="E5859" s="32">
        <v/>
      </c>
      <c r="F5859" s="33">
        <v/>
      </c>
      <c r="G5859" s="34">
        <v/>
      </c>
      <c r="H5859" s="35">
        <v/>
      </c>
      <c r="I5859" s="36">
        <f>ROUND(SUM(I5856:I5858),2)</f>
        <v>20.00</v>
      </c>
      <c r="J5859" s="32">
        <v>14.91</v>
      </c>
      <c r="K5859" s="32">
        <f>ROUND(PRODUCT(I5859:J5859),2)</f>
        <v>298.20</v>
      </c>
      <c r="L5859" s="32" t="s">
        <v/>
      </c>
      <c r="M5859" s="32" t="s">
        <v/>
      </c>
      <c r="N5859" s="32" t="s">
        <v/>
      </c>
      <!--$VAR_NUOVA_CELLA_PREZZI$-->
    </row>
    <row r="5860" spans="1:16" ht="10.5" customHeight="1" thickTop="1" thickBot="1">
      <c r="B5860" s="32" t="s">
        <v/>
      </c>
      <c r="C5860" s="23" t="s">
        <v/>
      </c>
      <c r="D5860" s="32" t="s">
        <v>30357</v>
      </c>
      <c r="E5860" s="32">
        <v/>
      </c>
      <c r="F5860" s="33">
        <v/>
      </c>
      <c r="G5860" s="34">
        <v/>
      </c>
      <c r="H5860" s="35">
        <v/>
      </c>
      <c r="I5860" s="36">
        <f/>
        <v/>
      </c>
      <c r="J5860" s="32">
        <v/>
      </c>
      <c r="K5860" s="32">
        <f/>
        <v/>
      </c>
      <c r="L5860" s="32" t="s">
        <v/>
      </c>
      <c r="M5860" s="32" t="s">
        <v/>
      </c>
      <c r="N5860" s="32" t="s">
        <v/>
      </c>
      <!--$VAR_NUOVA_CELLA_PREZZI$-->
    </row>
    <row r="5861" spans="1:16" ht="61.6666666666667" customHeight="1" thickTop="1" thickBot="1">
      <c r="B5861" s="32" t="s">
        <v>30358</v>
      </c>
      <c r="C5861" s="23" t="s">
        <v>30359</v>
      </c>
      <c r="D5861" s="62" t="s">
        <v>30360</v>
      </c>
      <c r="E5861" s="32">
        <v/>
      </c>
      <c r="F5861" s="33">
        <v/>
      </c>
      <c r="G5861" s="34">
        <v/>
      </c>
      <c r="H5861" s="35">
        <v/>
      </c>
      <c r="I5861" s="36">
        <f/>
        <v/>
      </c>
      <c r="J5861" s="32">
        <v/>
      </c>
      <c r="K5861" s="32">
        <f/>
        <v/>
      </c>
      <c r="L5861" s="32" t="s">
        <v/>
      </c>
      <c r="M5861" s="32" t="s">
        <v/>
      </c>
      <c r="N5861" s="32" t="s">
        <v/>
      </c>
      <!--$VAR_NUOVA_CELLA_PREZZI$-->
    </row>
    <row r="5862" spans="1:16" ht="10.5" customHeight="1" thickTop="1" thickBot="1">
      <c r="B5862" s="32" t="s">
        <v/>
      </c>
      <c r="C5862" s="23" t="s">
        <v/>
      </c>
      <c r="D5862" s="23" t="s">
        <v>30361</v>
      </c>
      <c r="E5862" s="32">
        <v/>
      </c>
      <c r="F5862" s="33">
        <v/>
      </c>
      <c r="G5862" s="34">
        <v/>
      </c>
      <c r="H5862" s="35">
        <v/>
      </c>
      <c r="I5862" s="36">
        <f/>
        <v/>
      </c>
      <c r="J5862" s="32">
        <v/>
      </c>
      <c r="K5862" s="32">
        <f/>
        <v/>
      </c>
      <c r="L5862" s="32" t="s">
        <v/>
      </c>
      <c r="M5862" s="32" t="s">
        <v/>
      </c>
      <c r="N5862" s="32" t="s">
        <v/>
      </c>
      <!--$VAR_NUOVA_CELLA_PREZZI$-->
    </row>
    <row r="5863" spans="1:16" ht="10.5" customHeight="1" thickTop="1" thickBot="1">
      <c r="B5863" s="32" t="s">
        <v/>
      </c>
      <c r="C5863" s="23" t="s">
        <v/>
      </c>
      <c r="D5863" s="23" t="s">
        <v>30362</v>
      </c>
      <c r="E5863" s="32">
        <v>185.00</v>
      </c>
      <c r="F5863" s="33">
        <v/>
      </c>
      <c r="G5863" s="34">
        <v/>
      </c>
      <c r="H5863" s="35">
        <v/>
      </c>
      <c r="I5863" s="36">
        <f>ROUND(PRODUCT(E5863:H5863),2)</f>
        <v>185.00</v>
      </c>
      <c r="J5863" s="32">
        <v/>
      </c>
      <c r="K5863" s="32">
        <f/>
        <v/>
      </c>
      <c r="L5863" s="32" t="s">
        <v/>
      </c>
      <c r="M5863" s="32" t="s">
        <v/>
      </c>
      <c r="N5863" s="32" t="s">
        <v/>
      </c>
      <!--$VAR_NUOVA_CELLA_PREZZI$-->
    </row>
    <row r="5864" spans="1:16" ht="10.5" customHeight="1" thickTop="1" thickBot="1">
      <c r="B5864" s="32" t="s">
        <v/>
      </c>
      <c r="C5864" s="23" t="s">
        <v/>
      </c>
      <c r="D5864" s="32" t="s">
        <v/>
      </c>
      <c r="E5864" s="32">
        <v/>
      </c>
      <c r="F5864" s="33">
        <v/>
      </c>
      <c r="G5864" s="34">
        <v/>
      </c>
      <c r="H5864" s="35">
        <v/>
      </c>
      <c r="I5864" s="36">
        <f/>
        <v/>
      </c>
      <c r="J5864" s="32">
        <v/>
      </c>
      <c r="K5864" s="32">
        <f/>
        <v/>
      </c>
      <c r="L5864" s="32" t="s">
        <v/>
      </c>
      <c r="M5864" s="32" t="s">
        <v/>
      </c>
      <c r="N5864" s="32" t="s">
        <v>30369</v>
      </c>
      <!--$VAR_NUOVA_CELLA_PREZZI$-->
    </row>
    <row r="5865" spans="1:16" ht="10.5" customHeight="1" thickTop="1" thickBot="1">
      <c r="B5865" s="32" t="s">
        <v/>
      </c>
      <c r="C5865" s="23" t="s">
        <v/>
      </c>
      <c r="D5865" s="32" t="s">
        <v>30370</v>
      </c>
      <c r="E5865" s="32">
        <v/>
      </c>
      <c r="F5865" s="33">
        <v/>
      </c>
      <c r="G5865" s="34">
        <v/>
      </c>
      <c r="H5865" s="35">
        <v/>
      </c>
      <c r="I5865" s="36">
        <f>ROUND(SUM(I5862:I5864),2)</f>
        <v>185.00</v>
      </c>
      <c r="J5865" s="32">
        <v>7.98</v>
      </c>
      <c r="K5865" s="32">
        <f>ROUND(PRODUCT(I5865:J5865),2)</f>
        <v>1476.30</v>
      </c>
      <c r="L5865" s="32" t="s">
        <v/>
      </c>
      <c r="M5865" s="32" t="s">
        <v/>
      </c>
      <c r="N5865" s="32" t="s">
        <v/>
      </c>
      <!--$VAR_NUOVA_CELLA_PREZZI$-->
    </row>
    <row r="5866" spans="1:16" ht="10.5" customHeight="1" thickTop="1" thickBot="1">
      <c r="B5866" s="32" t="s">
        <v/>
      </c>
      <c r="C5866" s="23" t="s">
        <v/>
      </c>
      <c r="D5866" s="32" t="s">
        <v>30376</v>
      </c>
      <c r="E5866" s="32">
        <v/>
      </c>
      <c r="F5866" s="33">
        <v/>
      </c>
      <c r="G5866" s="34">
        <v/>
      </c>
      <c r="H5866" s="35">
        <v/>
      </c>
      <c r="I5866" s="36">
        <f/>
        <v/>
      </c>
      <c r="J5866" s="32">
        <v/>
      </c>
      <c r="K5866" s="32">
        <f/>
        <v/>
      </c>
      <c r="L5866" s="32" t="s">
        <v/>
      </c>
      <c r="M5866" s="32" t="s">
        <v/>
      </c>
      <c r="N5866" s="32" t="s">
        <v/>
      </c>
      <!--$VAR_NUOVA_CELLA_PREZZI$-->
    </row>
    <row r="5867" spans="1:16" ht="61.6666666666667" customHeight="1" thickTop="1" thickBot="1">
      <c r="B5867" s="32" t="s">
        <v>30377</v>
      </c>
      <c r="C5867" s="23" t="s">
        <v>30378</v>
      </c>
      <c r="D5867" s="62" t="s">
        <v>30379</v>
      </c>
      <c r="E5867" s="32">
        <v/>
      </c>
      <c r="F5867" s="33">
        <v/>
      </c>
      <c r="G5867" s="34">
        <v/>
      </c>
      <c r="H5867" s="35">
        <v/>
      </c>
      <c r="I5867" s="36">
        <f/>
        <v/>
      </c>
      <c r="J5867" s="32">
        <v/>
      </c>
      <c r="K5867" s="32">
        <f/>
        <v/>
      </c>
      <c r="L5867" s="32" t="s">
        <v/>
      </c>
      <c r="M5867" s="32" t="s">
        <v/>
      </c>
      <c r="N5867" s="32" t="s">
        <v/>
      </c>
      <!--$VAR_NUOVA_CELLA_PREZZI$-->
    </row>
    <row r="5868" spans="1:16" ht="10.5" customHeight="1" thickTop="1" thickBot="1">
      <c r="B5868" s="32" t="s">
        <v/>
      </c>
      <c r="C5868" s="23" t="s">
        <v/>
      </c>
      <c r="D5868" s="23" t="s">
        <v>30380</v>
      </c>
      <c r="E5868" s="32">
        <v/>
      </c>
      <c r="F5868" s="33">
        <v/>
      </c>
      <c r="G5868" s="34">
        <v/>
      </c>
      <c r="H5868" s="35">
        <v/>
      </c>
      <c r="I5868" s="36">
        <f/>
        <v/>
      </c>
      <c r="J5868" s="32">
        <v/>
      </c>
      <c r="K5868" s="32">
        <f/>
        <v/>
      </c>
      <c r="L5868" s="32" t="s">
        <v/>
      </c>
      <c r="M5868" s="32" t="s">
        <v/>
      </c>
      <c r="N5868" s="32" t="s">
        <v/>
      </c>
      <!--$VAR_NUOVA_CELLA_PREZZI$-->
    </row>
    <row r="5869" spans="1:16" ht="10.5" customHeight="1" thickTop="1" thickBot="1">
      <c r="B5869" s="32" t="s">
        <v/>
      </c>
      <c r="C5869" s="23" t="s">
        <v/>
      </c>
      <c r="D5869" s="23" t="s">
        <v>30381</v>
      </c>
      <c r="E5869" s="32">
        <v>90.00</v>
      </c>
      <c r="F5869" s="33">
        <v/>
      </c>
      <c r="G5869" s="34">
        <v/>
      </c>
      <c r="H5869" s="35">
        <v/>
      </c>
      <c r="I5869" s="36">
        <f>ROUND(PRODUCT(E5869:H5869),2)</f>
        <v>90.00</v>
      </c>
      <c r="J5869" s="32">
        <v/>
      </c>
      <c r="K5869" s="32">
        <f/>
        <v/>
      </c>
      <c r="L5869" s="32" t="s">
        <v/>
      </c>
      <c r="M5869" s="32" t="s">
        <v/>
      </c>
      <c r="N5869" s="32" t="s">
        <v/>
      </c>
      <!--$VAR_NUOVA_CELLA_PREZZI$-->
    </row>
    <row r="5870" spans="1:16" ht="10.5" customHeight="1" thickTop="1" thickBot="1">
      <c r="B5870" s="32" t="s">
        <v/>
      </c>
      <c r="C5870" s="23" t="s">
        <v/>
      </c>
      <c r="D5870" s="32" t="s">
        <v/>
      </c>
      <c r="E5870" s="32">
        <v/>
      </c>
      <c r="F5870" s="33">
        <v/>
      </c>
      <c r="G5870" s="34">
        <v/>
      </c>
      <c r="H5870" s="35">
        <v/>
      </c>
      <c r="I5870" s="36">
        <f/>
        <v/>
      </c>
      <c r="J5870" s="32">
        <v/>
      </c>
      <c r="K5870" s="32">
        <f/>
        <v/>
      </c>
      <c r="L5870" s="32" t="s">
        <v/>
      </c>
      <c r="M5870" s="32" t="s">
        <v/>
      </c>
      <c r="N5870" s="32" t="s">
        <v>30388</v>
      </c>
      <!--$VAR_NUOVA_CELLA_PREZZI$-->
    </row>
    <row r="5871" spans="1:16" ht="10.5" customHeight="1" thickTop="1" thickBot="1">
      <c r="B5871" s="32" t="s">
        <v/>
      </c>
      <c r="C5871" s="23" t="s">
        <v/>
      </c>
      <c r="D5871" s="32" t="s">
        <v>30389</v>
      </c>
      <c r="E5871" s="32">
        <v/>
      </c>
      <c r="F5871" s="33">
        <v/>
      </c>
      <c r="G5871" s="34">
        <v/>
      </c>
      <c r="H5871" s="35">
        <v/>
      </c>
      <c r="I5871" s="36">
        <f>ROUND(SUM(I5868:I5870),2)</f>
        <v>90.00</v>
      </c>
      <c r="J5871" s="32">
        <v>8.94</v>
      </c>
      <c r="K5871" s="32">
        <f>ROUND(PRODUCT(I5871:J5871),2)</f>
        <v>804.60</v>
      </c>
      <c r="L5871" s="32" t="s">
        <v/>
      </c>
      <c r="M5871" s="32" t="s">
        <v/>
      </c>
      <c r="N5871" s="32" t="s">
        <v/>
      </c>
      <!--$VAR_NUOVA_CELLA_PREZZI$-->
    </row>
    <row r="5872" spans="1:16" ht="10.5" customHeight="1" thickTop="1" thickBot="1">
      <c r="B5872" s="32" t="s">
        <v/>
      </c>
      <c r="C5872" s="23" t="s">
        <v/>
      </c>
      <c r="D5872" s="32" t="s">
        <v>30395</v>
      </c>
      <c r="E5872" s="32">
        <v/>
      </c>
      <c r="F5872" s="33">
        <v/>
      </c>
      <c r="G5872" s="34">
        <v/>
      </c>
      <c r="H5872" s="35">
        <v/>
      </c>
      <c r="I5872" s="36">
        <f/>
        <v/>
      </c>
      <c r="J5872" s="32">
        <v/>
      </c>
      <c r="K5872" s="32">
        <f/>
        <v/>
      </c>
      <c r="L5872" s="32" t="s">
        <v/>
      </c>
      <c r="M5872" s="32" t="s">
        <v/>
      </c>
      <c r="N5872" s="32" t="s">
        <v/>
      </c>
      <!--$VAR_NUOVA_CELLA_PREZZI$-->
    </row>
    <row r="5873" spans="1:16" ht="178.833333333333" customHeight="1" thickTop="1" thickBot="1">
      <c r="B5873" s="32" t="s">
        <v>30396</v>
      </c>
      <c r="C5873" s="23" t="s">
        <v>30397</v>
      </c>
      <c r="D5873" s="62" t="s">
        <v>30398</v>
      </c>
      <c r="E5873" s="32">
        <v/>
      </c>
      <c r="F5873" s="33">
        <v/>
      </c>
      <c r="G5873" s="34">
        <v/>
      </c>
      <c r="H5873" s="35">
        <v/>
      </c>
      <c r="I5873" s="36">
        <f/>
        <v/>
      </c>
      <c r="J5873" s="32">
        <v/>
      </c>
      <c r="K5873" s="32">
        <f/>
        <v/>
      </c>
      <c r="L5873" s="32" t="s">
        <v/>
      </c>
      <c r="M5873" s="32" t="s">
        <v/>
      </c>
      <c r="N5873" s="32" t="s">
        <v/>
      </c>
      <!--$VAR_NUOVA_CELLA_PREZZI$-->
    </row>
    <row r="5874" spans="1:16" ht="10.5" customHeight="1" thickTop="1" thickBot="1">
      <c r="B5874" s="32" t="s">
        <v/>
      </c>
      <c r="C5874" s="23" t="s">
        <v/>
      </c>
      <c r="D5874" s="23" t="s">
        <v>30399</v>
      </c>
      <c r="E5874" s="32">
        <v/>
      </c>
      <c r="F5874" s="33">
        <v/>
      </c>
      <c r="G5874" s="34">
        <v/>
      </c>
      <c r="H5874" s="35">
        <v/>
      </c>
      <c r="I5874" s="36">
        <f/>
        <v/>
      </c>
      <c r="J5874" s="32">
        <v/>
      </c>
      <c r="K5874" s="32">
        <f/>
        <v/>
      </c>
      <c r="L5874" s="32" t="s">
        <v/>
      </c>
      <c r="M5874" s="32" t="s">
        <v/>
      </c>
      <c r="N5874" s="32" t="s">
        <v/>
      </c>
      <!--$VAR_NUOVA_CELLA_PREZZI$-->
    </row>
    <row r="5875" spans="1:16" ht="10.5" customHeight="1" thickTop="1" thickBot="1">
      <c r="B5875" s="32" t="s">
        <v/>
      </c>
      <c r="C5875" s="23" t="s">
        <v/>
      </c>
      <c r="D5875" s="23" t="s">
        <v>30400</v>
      </c>
      <c r="E5875" s="32">
        <v>2.00</v>
      </c>
      <c r="F5875" s="33">
        <v/>
      </c>
      <c r="G5875" s="34">
        <v/>
      </c>
      <c r="H5875" s="35">
        <v/>
      </c>
      <c r="I5875" s="36">
        <f>ROUND(PRODUCT(E5875:H5875),2)</f>
        <v>2.00</v>
      </c>
      <c r="J5875" s="32">
        <v/>
      </c>
      <c r="K5875" s="32">
        <f/>
        <v/>
      </c>
      <c r="L5875" s="32" t="s">
        <v/>
      </c>
      <c r="M5875" s="32" t="s">
        <v/>
      </c>
      <c r="N5875" s="32" t="s">
        <v/>
      </c>
      <!--$VAR_NUOVA_CELLA_PREZZI$-->
    </row>
    <row r="5876" spans="1:16" ht="10.5" customHeight="1" thickTop="1" thickBot="1">
      <c r="B5876" s="32" t="s">
        <v/>
      </c>
      <c r="C5876" s="23" t="s">
        <v/>
      </c>
      <c r="D5876" s="32" t="s">
        <v/>
      </c>
      <c r="E5876" s="32">
        <v/>
      </c>
      <c r="F5876" s="33">
        <v/>
      </c>
      <c r="G5876" s="34">
        <v/>
      </c>
      <c r="H5876" s="35">
        <v/>
      </c>
      <c r="I5876" s="36">
        <f/>
        <v/>
      </c>
      <c r="J5876" s="32">
        <v/>
      </c>
      <c r="K5876" s="32">
        <f/>
        <v/>
      </c>
      <c r="L5876" s="32" t="s">
        <v/>
      </c>
      <c r="M5876" s="32" t="s">
        <v/>
      </c>
      <c r="N5876" s="32" t="s">
        <v>30407</v>
      </c>
      <!--$VAR_NUOVA_CELLA_PREZZI$-->
    </row>
    <row r="5877" spans="1:16" ht="10.5" customHeight="1" thickTop="1" thickBot="1">
      <c r="B5877" s="32" t="s">
        <v/>
      </c>
      <c r="C5877" s="23" t="s">
        <v/>
      </c>
      <c r="D5877" s="32" t="s">
        <v>30408</v>
      </c>
      <c r="E5877" s="32">
        <v/>
      </c>
      <c r="F5877" s="33">
        <v/>
      </c>
      <c r="G5877" s="34">
        <v/>
      </c>
      <c r="H5877" s="35">
        <v/>
      </c>
      <c r="I5877" s="36">
        <f>ROUND(SUM(I5874:I5876),2)</f>
        <v>2.00</v>
      </c>
      <c r="J5877" s="32">
        <v>2916.49</v>
      </c>
      <c r="K5877" s="32">
        <f>ROUND(PRODUCT(I5877:J5877),2)</f>
        <v>5832.98</v>
      </c>
      <c r="L5877" s="32" t="s">
        <v/>
      </c>
      <c r="M5877" s="32" t="s">
        <v/>
      </c>
      <c r="N5877" s="32" t="s">
        <v/>
      </c>
      <!--$VAR_NUOVA_CELLA_PREZZI$-->
    </row>
    <row r="5878" spans="1:16" ht="10.5" customHeight="1" thickTop="1" thickBot="1">
      <c r="B5878" s="32" t="s">
        <v/>
      </c>
      <c r="C5878" s="23" t="s">
        <v/>
      </c>
      <c r="D5878" s="32" t="s">
        <v>30414</v>
      </c>
      <c r="E5878" s="32">
        <v/>
      </c>
      <c r="F5878" s="33">
        <v/>
      </c>
      <c r="G5878" s="34">
        <v/>
      </c>
      <c r="H5878" s="35">
        <v/>
      </c>
      <c r="I5878" s="36">
        <f/>
        <v/>
      </c>
      <c r="J5878" s="32">
        <v/>
      </c>
      <c r="K5878" s="32">
        <f/>
        <v/>
      </c>
      <c r="L5878" s="32" t="s">
        <v/>
      </c>
      <c r="M5878" s="32" t="s">
        <v/>
      </c>
      <c r="N5878" s="32" t="s">
        <v/>
      </c>
      <!--$VAR_NUOVA_CELLA_PREZZI$-->
    </row>
    <row r="5879" spans="1:16" ht="176" customHeight="1" thickTop="1" thickBot="1">
      <c r="B5879" s="32" t="s">
        <v>30415</v>
      </c>
      <c r="C5879" s="23" t="s">
        <v>30416</v>
      </c>
      <c r="D5879" s="62" t="s">
        <v>30417</v>
      </c>
      <c r="E5879" s="32">
        <v/>
      </c>
      <c r="F5879" s="33">
        <v/>
      </c>
      <c r="G5879" s="34">
        <v/>
      </c>
      <c r="H5879" s="35">
        <v/>
      </c>
      <c r="I5879" s="36">
        <f/>
        <v/>
      </c>
      <c r="J5879" s="32">
        <v/>
      </c>
      <c r="K5879" s="32">
        <f/>
        <v/>
      </c>
      <c r="L5879" s="32" t="s">
        <v/>
      </c>
      <c r="M5879" s="32" t="s">
        <v/>
      </c>
      <c r="N5879" s="32" t="s">
        <v/>
      </c>
      <!--$VAR_NUOVA_CELLA_PREZZI$-->
    </row>
    <row r="5880" spans="1:16" ht="10.5" customHeight="1" thickTop="1" thickBot="1">
      <c r="B5880" s="32" t="s">
        <v/>
      </c>
      <c r="C5880" s="23" t="s">
        <v/>
      </c>
      <c r="D5880" s="23" t="s">
        <v>30418</v>
      </c>
      <c r="E5880" s="32">
        <v/>
      </c>
      <c r="F5880" s="33">
        <v/>
      </c>
      <c r="G5880" s="34">
        <v/>
      </c>
      <c r="H5880" s="35">
        <v/>
      </c>
      <c r="I5880" s="36">
        <f/>
        <v/>
      </c>
      <c r="J5880" s="32">
        <v/>
      </c>
      <c r="K5880" s="32">
        <f/>
        <v/>
      </c>
      <c r="L5880" s="32" t="s">
        <v/>
      </c>
      <c r="M5880" s="32" t="s">
        <v/>
      </c>
      <c r="N5880" s="32" t="s">
        <v/>
      </c>
      <!--$VAR_NUOVA_CELLA_PREZZI$-->
    </row>
    <row r="5881" spans="1:16" ht="10.5" customHeight="1" thickTop="1" thickBot="1">
      <c r="B5881" s="32" t="s">
        <v/>
      </c>
      <c r="C5881" s="23" t="s">
        <v/>
      </c>
      <c r="D5881" s="23" t="s">
        <v>30419</v>
      </c>
      <c r="E5881" s="32">
        <v>2.00</v>
      </c>
      <c r="F5881" s="33">
        <v/>
      </c>
      <c r="G5881" s="34">
        <v/>
      </c>
      <c r="H5881" s="35">
        <v/>
      </c>
      <c r="I5881" s="36">
        <f>ROUND(PRODUCT(E5881:H5881),2)</f>
        <v>2.00</v>
      </c>
      <c r="J5881" s="32">
        <v/>
      </c>
      <c r="K5881" s="32">
        <f/>
        <v/>
      </c>
      <c r="L5881" s="32" t="s">
        <v/>
      </c>
      <c r="M5881" s="32" t="s">
        <v/>
      </c>
      <c r="N5881" s="32" t="s">
        <v/>
      </c>
      <!--$VAR_NUOVA_CELLA_PREZZI$-->
    </row>
    <row r="5882" spans="1:16" ht="10.5" customHeight="1" thickTop="1" thickBot="1">
      <c r="B5882" s="32" t="s">
        <v/>
      </c>
      <c r="C5882" s="23" t="s">
        <v/>
      </c>
      <c r="D5882" s="32" t="s">
        <v/>
      </c>
      <c r="E5882" s="32">
        <v/>
      </c>
      <c r="F5882" s="33">
        <v/>
      </c>
      <c r="G5882" s="34">
        <v/>
      </c>
      <c r="H5882" s="35">
        <v/>
      </c>
      <c r="I5882" s="36">
        <f/>
        <v/>
      </c>
      <c r="J5882" s="32">
        <v/>
      </c>
      <c r="K5882" s="32">
        <f/>
        <v/>
      </c>
      <c r="L5882" s="32" t="s">
        <v/>
      </c>
      <c r="M5882" s="32" t="s">
        <v/>
      </c>
      <c r="N5882" s="32" t="s">
        <v>30426</v>
      </c>
      <!--$VAR_NUOVA_CELLA_PREZZI$-->
    </row>
    <row r="5883" spans="1:16" ht="10.5" customHeight="1" thickTop="1" thickBot="1">
      <c r="B5883" s="32" t="s">
        <v/>
      </c>
      <c r="C5883" s="23" t="s">
        <v/>
      </c>
      <c r="D5883" s="32" t="s">
        <v>30427</v>
      </c>
      <c r="E5883" s="32">
        <v/>
      </c>
      <c r="F5883" s="33">
        <v/>
      </c>
      <c r="G5883" s="34">
        <v/>
      </c>
      <c r="H5883" s="35">
        <v/>
      </c>
      <c r="I5883" s="36">
        <f>ROUND(SUM(I5880:I5882),2)</f>
        <v>2.00</v>
      </c>
      <c r="J5883" s="32">
        <v>2916.49</v>
      </c>
      <c r="K5883" s="32">
        <f>ROUND(PRODUCT(I5883:J5883),2)</f>
        <v>5832.98</v>
      </c>
      <c r="L5883" s="32" t="s">
        <v/>
      </c>
      <c r="M5883" s="32" t="s">
        <v/>
      </c>
      <c r="N5883" s="32" t="s">
        <v/>
      </c>
      <!--$VAR_NUOVA_CELLA_PREZZI$-->
    </row>
    <row r="5884" spans="1:16" ht="10.5" customHeight="1" thickTop="1" thickBot="1">
      <c r="B5884" s="32" t="s">
        <v/>
      </c>
      <c r="C5884" s="23" t="s">
        <v/>
      </c>
      <c r="D5884" s="32" t="s">
        <v>30433</v>
      </c>
      <c r="E5884" s="32">
        <v/>
      </c>
      <c r="F5884" s="33">
        <v/>
      </c>
      <c r="G5884" s="34">
        <v/>
      </c>
      <c r="H5884" s="35">
        <v/>
      </c>
      <c r="I5884" s="36">
        <f/>
        <v/>
      </c>
      <c r="J5884" s="32">
        <v/>
      </c>
      <c r="K5884" s="32">
        <f/>
        <v/>
      </c>
      <c r="L5884" s="32" t="s">
        <v/>
      </c>
      <c r="M5884" s="32" t="s">
        <v/>
      </c>
      <c r="N5884" s="32" t="s">
        <v/>
      </c>
      <!--$VAR_NUOVA_CELLA_PREZZI$-->
    </row>
    <row r="5885" spans="1:16" ht="40.5" customHeight="1" thickTop="1" thickBot="1">
      <c r="B5885" s="32" t="s">
        <v>30434</v>
      </c>
      <c r="C5885" s="23" t="s">
        <v>30435</v>
      </c>
      <c r="D5885" s="62" t="s">
        <v>30436</v>
      </c>
      <c r="E5885" s="32">
        <v/>
      </c>
      <c r="F5885" s="33">
        <v/>
      </c>
      <c r="G5885" s="34">
        <v/>
      </c>
      <c r="H5885" s="35">
        <v/>
      </c>
      <c r="I5885" s="36">
        <f/>
        <v/>
      </c>
      <c r="J5885" s="32">
        <v/>
      </c>
      <c r="K5885" s="32">
        <f/>
        <v/>
      </c>
      <c r="L5885" s="32" t="s">
        <v/>
      </c>
      <c r="M5885" s="32" t="s">
        <v/>
      </c>
      <c r="N5885" s="32" t="s">
        <v/>
      </c>
      <!--$VAR_NUOVA_CELLA_PREZZI$-->
    </row>
    <row r="5886" spans="1:16" ht="10.5" customHeight="1" thickTop="1" thickBot="1">
      <c r="B5886" s="32" t="s">
        <v/>
      </c>
      <c r="C5886" s="23" t="s">
        <v/>
      </c>
      <c r="D5886" s="23" t="s">
        <v>30437</v>
      </c>
      <c r="E5886" s="32">
        <v/>
      </c>
      <c r="F5886" s="33">
        <v/>
      </c>
      <c r="G5886" s="34">
        <v/>
      </c>
      <c r="H5886" s="35">
        <v/>
      </c>
      <c r="I5886" s="36">
        <f/>
        <v/>
      </c>
      <c r="J5886" s="32">
        <v/>
      </c>
      <c r="K5886" s="32">
        <f/>
        <v/>
      </c>
      <c r="L5886" s="32" t="s">
        <v/>
      </c>
      <c r="M5886" s="32" t="s">
        <v/>
      </c>
      <c r="N5886" s="32" t="s">
        <v/>
      </c>
      <!--$VAR_NUOVA_CELLA_PREZZI$-->
    </row>
    <row r="5887" spans="1:16" ht="10.5" customHeight="1" thickTop="1" thickBot="1">
      <c r="B5887" s="32" t="s">
        <v/>
      </c>
      <c r="C5887" s="23" t="s">
        <v/>
      </c>
      <c r="D5887" s="23" t="s">
        <v>30438</v>
      </c>
      <c r="E5887" s="32">
        <v>2.00</v>
      </c>
      <c r="F5887" s="33">
        <v/>
      </c>
      <c r="G5887" s="34">
        <v/>
      </c>
      <c r="H5887" s="35">
        <v/>
      </c>
      <c r="I5887" s="36">
        <f>ROUND(PRODUCT(E5887:H5887),2)</f>
        <v>2.00</v>
      </c>
      <c r="J5887" s="32">
        <v/>
      </c>
      <c r="K5887" s="32">
        <f/>
        <v/>
      </c>
      <c r="L5887" s="32" t="s">
        <v/>
      </c>
      <c r="M5887" s="32" t="s">
        <v/>
      </c>
      <c r="N5887" s="32" t="s">
        <v/>
      </c>
      <!--$VAR_NUOVA_CELLA_PREZZI$-->
    </row>
    <row r="5888" spans="1:16" ht="10.5" customHeight="1" thickTop="1" thickBot="1">
      <c r="B5888" s="32" t="s">
        <v/>
      </c>
      <c r="C5888" s="23" t="s">
        <v/>
      </c>
      <c r="D5888" s="32" t="s">
        <v/>
      </c>
      <c r="E5888" s="32">
        <v/>
      </c>
      <c r="F5888" s="33">
        <v/>
      </c>
      <c r="G5888" s="34">
        <v/>
      </c>
      <c r="H5888" s="35">
        <v/>
      </c>
      <c r="I5888" s="36">
        <f/>
        <v/>
      </c>
      <c r="J5888" s="32">
        <v/>
      </c>
      <c r="K5888" s="32">
        <f/>
        <v/>
      </c>
      <c r="L5888" s="32" t="s">
        <v/>
      </c>
      <c r="M5888" s="32" t="s">
        <v/>
      </c>
      <c r="N5888" s="32" t="s">
        <v>30445</v>
      </c>
      <!--$VAR_NUOVA_CELLA_PREZZI$-->
    </row>
    <row r="5889" spans="1:16" ht="10.5" customHeight="1" thickTop="1" thickBot="1">
      <c r="B5889" s="32" t="s">
        <v/>
      </c>
      <c r="C5889" s="23" t="s">
        <v/>
      </c>
      <c r="D5889" s="32" t="s">
        <v>30446</v>
      </c>
      <c r="E5889" s="32">
        <v/>
      </c>
      <c r="F5889" s="33">
        <v/>
      </c>
      <c r="G5889" s="34">
        <v/>
      </c>
      <c r="H5889" s="35">
        <v/>
      </c>
      <c r="I5889" s="36">
        <f>ROUND(SUM(I5886:I5888),2)</f>
        <v>2.00</v>
      </c>
      <c r="J5889" s="32">
        <v>82.08</v>
      </c>
      <c r="K5889" s="32">
        <f>ROUND(PRODUCT(I5889:J5889),2)</f>
        <v>164.16</v>
      </c>
      <c r="L5889" s="32" t="s">
        <v/>
      </c>
      <c r="M5889" s="32" t="s">
        <v/>
      </c>
      <c r="N5889" s="32" t="s">
        <v/>
      </c>
      <!--$VAR_NUOVA_CELLA_PREZZI$-->
    </row>
    <row r="5890" spans="1:16" ht="10.5" customHeight="1" thickTop="1" thickBot="1">
      <c r="B5890" s="32" t="s">
        <v/>
      </c>
      <c r="C5890" s="23" t="s">
        <v/>
      </c>
      <c r="D5890" s="32" t="s">
        <v>30452</v>
      </c>
      <c r="E5890" s="32">
        <v/>
      </c>
      <c r="F5890" s="33">
        <v/>
      </c>
      <c r="G5890" s="34">
        <v/>
      </c>
      <c r="H5890" s="35">
        <v/>
      </c>
      <c r="I5890" s="36">
        <f/>
        <v/>
      </c>
      <c r="J5890" s="32">
        <v/>
      </c>
      <c r="K5890" s="32">
        <f/>
        <v/>
      </c>
      <c r="L5890" s="32" t="s">
        <v/>
      </c>
      <c r="M5890" s="32" t="s">
        <v/>
      </c>
      <c r="N5890" s="32" t="s">
        <v/>
      </c>
      <!--$VAR_NUOVA_CELLA_PREZZI$-->
    </row>
    <row r="5891" spans="1:16" ht="40.5" customHeight="1" thickTop="1" thickBot="1">
      <c r="B5891" s="32" t="s">
        <v>30453</v>
      </c>
      <c r="C5891" s="23" t="s">
        <v>30454</v>
      </c>
      <c r="D5891" s="62" t="s">
        <v>30455</v>
      </c>
      <c r="E5891" s="32">
        <v/>
      </c>
      <c r="F5891" s="33">
        <v/>
      </c>
      <c r="G5891" s="34">
        <v/>
      </c>
      <c r="H5891" s="35">
        <v/>
      </c>
      <c r="I5891" s="36">
        <f/>
        <v/>
      </c>
      <c r="J5891" s="32">
        <v/>
      </c>
      <c r="K5891" s="32">
        <f/>
        <v/>
      </c>
      <c r="L5891" s="32" t="s">
        <v/>
      </c>
      <c r="M5891" s="32" t="s">
        <v/>
      </c>
      <c r="N5891" s="32" t="s">
        <v/>
      </c>
      <!--$VAR_NUOVA_CELLA_PREZZI$-->
    </row>
    <row r="5892" spans="1:16" ht="10.5" customHeight="1" thickTop="1" thickBot="1">
      <c r="B5892" s="32" t="s">
        <v/>
      </c>
      <c r="C5892" s="23" t="s">
        <v/>
      </c>
      <c r="D5892" s="23" t="s">
        <v>30456</v>
      </c>
      <c r="E5892" s="32">
        <v/>
      </c>
      <c r="F5892" s="33">
        <v/>
      </c>
      <c r="G5892" s="34">
        <v/>
      </c>
      <c r="H5892" s="35">
        <v/>
      </c>
      <c r="I5892" s="36">
        <f/>
        <v/>
      </c>
      <c r="J5892" s="32">
        <v/>
      </c>
      <c r="K5892" s="32">
        <f/>
        <v/>
      </c>
      <c r="L5892" s="32" t="s">
        <v/>
      </c>
      <c r="M5892" s="32" t="s">
        <v/>
      </c>
      <c r="N5892" s="32" t="s">
        <v/>
      </c>
      <!--$VAR_NUOVA_CELLA_PREZZI$-->
    </row>
    <row r="5893" spans="1:16" ht="10.5" customHeight="1" thickTop="1" thickBot="1">
      <c r="B5893" s="32" t="s">
        <v/>
      </c>
      <c r="C5893" s="23" t="s">
        <v/>
      </c>
      <c r="D5893" s="23" t="s">
        <v>30457</v>
      </c>
      <c r="E5893" s="32">
        <v>1.00</v>
      </c>
      <c r="F5893" s="33">
        <v/>
      </c>
      <c r="G5893" s="34">
        <v/>
      </c>
      <c r="H5893" s="35">
        <v/>
      </c>
      <c r="I5893" s="36">
        <f>ROUND(PRODUCT(E5893:H5893),2)</f>
        <v>1.00</v>
      </c>
      <c r="J5893" s="32">
        <v/>
      </c>
      <c r="K5893" s="32">
        <f/>
        <v/>
      </c>
      <c r="L5893" s="32" t="s">
        <v/>
      </c>
      <c r="M5893" s="32" t="s">
        <v/>
      </c>
      <c r="N5893" s="32" t="s">
        <v/>
      </c>
      <!--$VAR_NUOVA_CELLA_PREZZI$-->
    </row>
    <row r="5894" spans="1:16" ht="10.5" customHeight="1" thickTop="1" thickBot="1">
      <c r="B5894" s="32" t="s">
        <v/>
      </c>
      <c r="C5894" s="23" t="s">
        <v/>
      </c>
      <c r="D5894" s="32" t="s">
        <v/>
      </c>
      <c r="E5894" s="32">
        <v/>
      </c>
      <c r="F5894" s="33">
        <v/>
      </c>
      <c r="G5894" s="34">
        <v/>
      </c>
      <c r="H5894" s="35">
        <v/>
      </c>
      <c r="I5894" s="36">
        <f/>
        <v/>
      </c>
      <c r="J5894" s="32">
        <v/>
      </c>
      <c r="K5894" s="32">
        <f/>
        <v/>
      </c>
      <c r="L5894" s="32" t="s">
        <v/>
      </c>
      <c r="M5894" s="32" t="s">
        <v/>
      </c>
      <c r="N5894" s="32" t="s">
        <v>30464</v>
      </c>
      <!--$VAR_NUOVA_CELLA_PREZZI$-->
    </row>
    <row r="5895" spans="1:16" ht="10.5" customHeight="1" thickTop="1" thickBot="1">
      <c r="B5895" s="32" t="s">
        <v/>
      </c>
      <c r="C5895" s="23" t="s">
        <v/>
      </c>
      <c r="D5895" s="32" t="s">
        <v>30465</v>
      </c>
      <c r="E5895" s="32">
        <v/>
      </c>
      <c r="F5895" s="33">
        <v/>
      </c>
      <c r="G5895" s="34">
        <v/>
      </c>
      <c r="H5895" s="35">
        <v/>
      </c>
      <c r="I5895" s="36">
        <f>ROUND(SUM(I5892:I5894),2)</f>
        <v>1.00</v>
      </c>
      <c r="J5895" s="32">
        <v>92.68</v>
      </c>
      <c r="K5895" s="32">
        <f>ROUND(PRODUCT(I5895:J5895),2)</f>
        <v>92.68</v>
      </c>
      <c r="L5895" s="32" t="s">
        <v/>
      </c>
      <c r="M5895" s="32" t="s">
        <v/>
      </c>
      <c r="N5895" s="32" t="s">
        <v/>
      </c>
      <!--$VAR_NUOVA_CELLA_PREZZI$-->
    </row>
    <row r="5896" spans="1:16" ht="10.5" customHeight="1" thickTop="1" thickBot="1">
      <c r="B5896" s="32" t="s">
        <v/>
      </c>
      <c r="C5896" s="23" t="s">
        <v/>
      </c>
      <c r="D5896" s="32" t="s">
        <v>30471</v>
      </c>
      <c r="E5896" s="32">
        <v/>
      </c>
      <c r="F5896" s="33">
        <v/>
      </c>
      <c r="G5896" s="34">
        <v/>
      </c>
      <c r="H5896" s="35">
        <v/>
      </c>
      <c r="I5896" s="36">
        <f/>
        <v/>
      </c>
      <c r="J5896" s="32">
        <v/>
      </c>
      <c r="K5896" s="32">
        <f/>
        <v/>
      </c>
      <c r="L5896" s="32" t="s">
        <v/>
      </c>
      <c r="M5896" s="32" t="s">
        <v/>
      </c>
      <c r="N5896" s="32" t="s">
        <v/>
      </c>
      <!--$VAR_NUOVA_CELLA_PREZZI$-->
    </row>
    <row r="5897" spans="1:16" ht="34.5" customHeight="1" thickTop="1" thickBot="1">
      <c r="B5897" s="32" t="s">
        <v>30472</v>
      </c>
      <c r="C5897" s="23" t="s">
        <v>30473</v>
      </c>
      <c r="D5897" s="62" t="s">
        <v>30474</v>
      </c>
      <c r="E5897" s="32">
        <v/>
      </c>
      <c r="F5897" s="33">
        <v/>
      </c>
      <c r="G5897" s="34">
        <v/>
      </c>
      <c r="H5897" s="35">
        <v/>
      </c>
      <c r="I5897" s="36">
        <f/>
        <v/>
      </c>
      <c r="J5897" s="32">
        <v/>
      </c>
      <c r="K5897" s="32">
        <f/>
        <v/>
      </c>
      <c r="L5897" s="32" t="s">
        <v/>
      </c>
      <c r="M5897" s="32" t="s">
        <v/>
      </c>
      <c r="N5897" s="32" t="s">
        <v/>
      </c>
      <!--$VAR_NUOVA_CELLA_PREZZI$-->
    </row>
    <row r="5898" spans="1:16" ht="10.5" customHeight="1" thickTop="1" thickBot="1">
      <c r="B5898" s="32" t="s">
        <v/>
      </c>
      <c r="C5898" s="23" t="s">
        <v/>
      </c>
      <c r="D5898" s="23" t="s">
        <v>30475</v>
      </c>
      <c r="E5898" s="32">
        <v/>
      </c>
      <c r="F5898" s="33">
        <v/>
      </c>
      <c r="G5898" s="34">
        <v/>
      </c>
      <c r="H5898" s="35">
        <v/>
      </c>
      <c r="I5898" s="36">
        <f/>
        <v/>
      </c>
      <c r="J5898" s="32">
        <v/>
      </c>
      <c r="K5898" s="32">
        <f/>
        <v/>
      </c>
      <c r="L5898" s="32" t="s">
        <v/>
      </c>
      <c r="M5898" s="32" t="s">
        <v/>
      </c>
      <c r="N5898" s="32" t="s">
        <v/>
      </c>
      <!--$VAR_NUOVA_CELLA_PREZZI$-->
    </row>
    <row r="5899" spans="1:16" ht="10.5" customHeight="1" thickTop="1" thickBot="1">
      <c r="B5899" s="32" t="s">
        <v/>
      </c>
      <c r="C5899" s="23" t="s">
        <v/>
      </c>
      <c r="D5899" s="23" t="s">
        <v>30476</v>
      </c>
      <c r="E5899" s="32">
        <v>4.00</v>
      </c>
      <c r="F5899" s="33">
        <v/>
      </c>
      <c r="G5899" s="34">
        <v/>
      </c>
      <c r="H5899" s="35">
        <v/>
      </c>
      <c r="I5899" s="36">
        <f>ROUND(PRODUCT(E5899:H5899),2)</f>
        <v>4.00</v>
      </c>
      <c r="J5899" s="32">
        <v/>
      </c>
      <c r="K5899" s="32">
        <f/>
        <v/>
      </c>
      <c r="L5899" s="32" t="s">
        <v/>
      </c>
      <c r="M5899" s="32" t="s">
        <v/>
      </c>
      <c r="N5899" s="32" t="s">
        <v/>
      </c>
      <!--$VAR_NUOVA_CELLA_PREZZI$-->
    </row>
    <row r="5900" spans="1:16" ht="10.5" customHeight="1" thickTop="1" thickBot="1">
      <c r="B5900" s="32" t="s">
        <v/>
      </c>
      <c r="C5900" s="23" t="s">
        <v/>
      </c>
      <c r="D5900" s="32" t="s">
        <v/>
      </c>
      <c r="E5900" s="32">
        <v/>
      </c>
      <c r="F5900" s="33">
        <v/>
      </c>
      <c r="G5900" s="34">
        <v/>
      </c>
      <c r="H5900" s="35">
        <v/>
      </c>
      <c r="I5900" s="36">
        <f/>
        <v/>
      </c>
      <c r="J5900" s="32">
        <v/>
      </c>
      <c r="K5900" s="32">
        <f/>
        <v/>
      </c>
      <c r="L5900" s="32" t="s">
        <v/>
      </c>
      <c r="M5900" s="32" t="s">
        <v/>
      </c>
      <c r="N5900" s="32" t="s">
        <v>30483</v>
      </c>
      <!--$VAR_NUOVA_CELLA_PREZZI$-->
    </row>
    <row r="5901" spans="1:16" ht="10.5" customHeight="1" thickTop="1" thickBot="1">
      <c r="B5901" s="32" t="s">
        <v/>
      </c>
      <c r="C5901" s="23" t="s">
        <v/>
      </c>
      <c r="D5901" s="32" t="s">
        <v>30484</v>
      </c>
      <c r="E5901" s="32">
        <v/>
      </c>
      <c r="F5901" s="33">
        <v/>
      </c>
      <c r="G5901" s="34">
        <v/>
      </c>
      <c r="H5901" s="35">
        <v/>
      </c>
      <c r="I5901" s="36">
        <f>ROUND(SUM(I5898:I5900),2)</f>
        <v>4.00</v>
      </c>
      <c r="J5901" s="32">
        <v>57.23</v>
      </c>
      <c r="K5901" s="32">
        <f>ROUND(PRODUCT(I5901:J5901),2)</f>
        <v>228.92</v>
      </c>
      <c r="L5901" s="32" t="s">
        <v/>
      </c>
      <c r="M5901" s="32" t="s">
        <v/>
      </c>
      <c r="N5901" s="32" t="s">
        <v/>
      </c>
      <!--$VAR_NUOVA_CELLA_PREZZI$-->
    </row>
    <row r="5902" spans="1:16" ht="10.5" customHeight="1" thickTop="1" thickBot="1">
      <c r="B5902" s="32" t="s">
        <v/>
      </c>
      <c r="C5902" s="23" t="s">
        <v/>
      </c>
      <c r="D5902" s="32" t="s">
        <v>30490</v>
      </c>
      <c r="E5902" s="32">
        <v/>
      </c>
      <c r="F5902" s="33">
        <v/>
      </c>
      <c r="G5902" s="34">
        <v/>
      </c>
      <c r="H5902" s="35">
        <v/>
      </c>
      <c r="I5902" s="36">
        <f/>
        <v/>
      </c>
      <c r="J5902" s="32">
        <v/>
      </c>
      <c r="K5902" s="32">
        <f/>
        <v/>
      </c>
      <c r="L5902" s="32" t="s">
        <v/>
      </c>
      <c r="M5902" s="32" t="s">
        <v/>
      </c>
      <c r="N5902" s="32" t="s">
        <v/>
      </c>
      <!--$VAR_NUOVA_CELLA_PREZZI$-->
    </row>
    <row r="5903" spans="1:16" ht="34.5" customHeight="1" thickTop="1" thickBot="1">
      <c r="B5903" s="32" t="s">
        <v>30491</v>
      </c>
      <c r="C5903" s="23" t="s">
        <v>30492</v>
      </c>
      <c r="D5903" s="62" t="s">
        <v>30493</v>
      </c>
      <c r="E5903" s="32">
        <v/>
      </c>
      <c r="F5903" s="33">
        <v/>
      </c>
      <c r="G5903" s="34">
        <v/>
      </c>
      <c r="H5903" s="35">
        <v/>
      </c>
      <c r="I5903" s="36">
        <f/>
        <v/>
      </c>
      <c r="J5903" s="32">
        <v/>
      </c>
      <c r="K5903" s="32">
        <f/>
        <v/>
      </c>
      <c r="L5903" s="32" t="s">
        <v/>
      </c>
      <c r="M5903" s="32" t="s">
        <v/>
      </c>
      <c r="N5903" s="32" t="s">
        <v/>
      </c>
      <!--$VAR_NUOVA_CELLA_PREZZI$-->
    </row>
    <row r="5904" spans="1:16" ht="10.5" customHeight="1" thickTop="1" thickBot="1">
      <c r="B5904" s="32" t="s">
        <v/>
      </c>
      <c r="C5904" s="23" t="s">
        <v/>
      </c>
      <c r="D5904" s="23" t="s">
        <v>30494</v>
      </c>
      <c r="E5904" s="32">
        <v/>
      </c>
      <c r="F5904" s="33">
        <v/>
      </c>
      <c r="G5904" s="34">
        <v/>
      </c>
      <c r="H5904" s="35">
        <v/>
      </c>
      <c r="I5904" s="36">
        <f/>
        <v/>
      </c>
      <c r="J5904" s="32">
        <v/>
      </c>
      <c r="K5904" s="32">
        <f/>
        <v/>
      </c>
      <c r="L5904" s="32" t="s">
        <v/>
      </c>
      <c r="M5904" s="32" t="s">
        <v/>
      </c>
      <c r="N5904" s="32" t="s">
        <v/>
      </c>
      <!--$VAR_NUOVA_CELLA_PREZZI$-->
    </row>
    <row r="5905" spans="1:16" ht="10.5" customHeight="1" thickTop="1" thickBot="1">
      <c r="B5905" s="32" t="s">
        <v/>
      </c>
      <c r="C5905" s="23" t="s">
        <v/>
      </c>
      <c r="D5905" s="23" t="s">
        <v>30495</v>
      </c>
      <c r="E5905" s="32">
        <v>3.00</v>
      </c>
      <c r="F5905" s="33">
        <v/>
      </c>
      <c r="G5905" s="34">
        <v/>
      </c>
      <c r="H5905" s="35">
        <v/>
      </c>
      <c r="I5905" s="36">
        <f>ROUND(PRODUCT(E5905:H5905),2)</f>
        <v>3.00</v>
      </c>
      <c r="J5905" s="32">
        <v/>
      </c>
      <c r="K5905" s="32">
        <f/>
        <v/>
      </c>
      <c r="L5905" s="32" t="s">
        <v/>
      </c>
      <c r="M5905" s="32" t="s">
        <v/>
      </c>
      <c r="N5905" s="32" t="s">
        <v/>
      </c>
      <!--$VAR_NUOVA_CELLA_PREZZI$-->
    </row>
    <row r="5906" spans="1:16" ht="10.5" customHeight="1" thickTop="1" thickBot="1">
      <c r="B5906" s="32" t="s">
        <v/>
      </c>
      <c r="C5906" s="23" t="s">
        <v/>
      </c>
      <c r="D5906" s="32" t="s">
        <v/>
      </c>
      <c r="E5906" s="32">
        <v/>
      </c>
      <c r="F5906" s="33">
        <v/>
      </c>
      <c r="G5906" s="34">
        <v/>
      </c>
      <c r="H5906" s="35">
        <v/>
      </c>
      <c r="I5906" s="36">
        <f/>
        <v/>
      </c>
      <c r="J5906" s="32">
        <v/>
      </c>
      <c r="K5906" s="32">
        <f/>
        <v/>
      </c>
      <c r="L5906" s="32" t="s">
        <v/>
      </c>
      <c r="M5906" s="32" t="s">
        <v/>
      </c>
      <c r="N5906" s="32" t="s">
        <v>30502</v>
      </c>
      <!--$VAR_NUOVA_CELLA_PREZZI$-->
    </row>
    <row r="5907" spans="1:16" ht="10.5" customHeight="1" thickTop="1" thickBot="1">
      <c r="B5907" s="32" t="s">
        <v/>
      </c>
      <c r="C5907" s="23" t="s">
        <v/>
      </c>
      <c r="D5907" s="32" t="s">
        <v>30503</v>
      </c>
      <c r="E5907" s="32">
        <v/>
      </c>
      <c r="F5907" s="33">
        <v/>
      </c>
      <c r="G5907" s="34">
        <v/>
      </c>
      <c r="H5907" s="35">
        <v/>
      </c>
      <c r="I5907" s="36">
        <f>ROUND(SUM(I5904:I5906),2)</f>
        <v>3.00</v>
      </c>
      <c r="J5907" s="32">
        <v>71.19</v>
      </c>
      <c r="K5907" s="32">
        <f>ROUND(PRODUCT(I5907:J5907),2)</f>
        <v>213.57</v>
      </c>
      <c r="L5907" s="32" t="s">
        <v/>
      </c>
      <c r="M5907" s="32" t="s">
        <v/>
      </c>
      <c r="N5907" s="32" t="s">
        <v/>
      </c>
      <!--$VAR_NUOVA_CELLA_PREZZI$-->
    </row>
    <row r="5908" spans="1:16" ht="10.5" customHeight="1" thickTop="1" thickBot="1">
      <c r="B5908" s="32" t="s">
        <v/>
      </c>
      <c r="C5908" s="23" t="s">
        <v/>
      </c>
      <c r="D5908" s="32" t="s">
        <v>30509</v>
      </c>
      <c r="E5908" s="32">
        <v/>
      </c>
      <c r="F5908" s="33">
        <v/>
      </c>
      <c r="G5908" s="34">
        <v/>
      </c>
      <c r="H5908" s="35">
        <v/>
      </c>
      <c r="I5908" s="36">
        <f/>
        <v/>
      </c>
      <c r="J5908" s="32">
        <v/>
      </c>
      <c r="K5908" s="32">
        <f/>
        <v/>
      </c>
      <c r="L5908" s="32" t="s">
        <v/>
      </c>
      <c r="M5908" s="32" t="s">
        <v/>
      </c>
      <c r="N5908" s="32" t="s">
        <v/>
      </c>
      <!--$VAR_NUOVA_CELLA_PREZZI$-->
    </row>
    <row r="5909" spans="1:16" ht="34.5" customHeight="1" thickTop="1" thickBot="1">
      <c r="B5909" s="32" t="s">
        <v>30510</v>
      </c>
      <c r="C5909" s="23" t="s">
        <v>30511</v>
      </c>
      <c r="D5909" s="62" t="s">
        <v>30512</v>
      </c>
      <c r="E5909" s="32">
        <v/>
      </c>
      <c r="F5909" s="33">
        <v/>
      </c>
      <c r="G5909" s="34">
        <v/>
      </c>
      <c r="H5909" s="35">
        <v/>
      </c>
      <c r="I5909" s="36">
        <f/>
        <v/>
      </c>
      <c r="J5909" s="32">
        <v/>
      </c>
      <c r="K5909" s="32">
        <f/>
        <v/>
      </c>
      <c r="L5909" s="32" t="s">
        <v/>
      </c>
      <c r="M5909" s="32" t="s">
        <v/>
      </c>
      <c r="N5909" s="32" t="s">
        <v/>
      </c>
      <!--$VAR_NUOVA_CELLA_PREZZI$-->
    </row>
    <row r="5910" spans="1:16" ht="10.5" customHeight="1" thickTop="1" thickBot="1">
      <c r="B5910" s="32" t="s">
        <v/>
      </c>
      <c r="C5910" s="23" t="s">
        <v/>
      </c>
      <c r="D5910" s="23" t="s">
        <v>30513</v>
      </c>
      <c r="E5910" s="32">
        <v/>
      </c>
      <c r="F5910" s="33">
        <v/>
      </c>
      <c r="G5910" s="34">
        <v/>
      </c>
      <c r="H5910" s="35">
        <v/>
      </c>
      <c r="I5910" s="36">
        <f/>
        <v/>
      </c>
      <c r="J5910" s="32">
        <v/>
      </c>
      <c r="K5910" s="32">
        <f/>
        <v/>
      </c>
      <c r="L5910" s="32" t="s">
        <v/>
      </c>
      <c r="M5910" s="32" t="s">
        <v/>
      </c>
      <c r="N5910" s="32" t="s">
        <v/>
      </c>
      <!--$VAR_NUOVA_CELLA_PREZZI$-->
    </row>
    <row r="5911" spans="1:16" ht="10.5" customHeight="1" thickTop="1" thickBot="1">
      <c r="B5911" s="32" t="s">
        <v/>
      </c>
      <c r="C5911" s="23" t="s">
        <v/>
      </c>
      <c r="D5911" s="23" t="s">
        <v>30514</v>
      </c>
      <c r="E5911" s="32">
        <v>6.00</v>
      </c>
      <c r="F5911" s="33">
        <v/>
      </c>
      <c r="G5911" s="34">
        <v/>
      </c>
      <c r="H5911" s="35">
        <v/>
      </c>
      <c r="I5911" s="36">
        <f>ROUND(PRODUCT(E5911:H5911),2)</f>
        <v>6.00</v>
      </c>
      <c r="J5911" s="32">
        <v/>
      </c>
      <c r="K5911" s="32">
        <f/>
        <v/>
      </c>
      <c r="L5911" s="32" t="s">
        <v/>
      </c>
      <c r="M5911" s="32" t="s">
        <v/>
      </c>
      <c r="N5911" s="32" t="s">
        <v/>
      </c>
      <!--$VAR_NUOVA_CELLA_PREZZI$-->
    </row>
    <row r="5912" spans="1:16" ht="10.5" customHeight="1" thickTop="1" thickBot="1">
      <c r="B5912" s="32" t="s">
        <v/>
      </c>
      <c r="C5912" s="23" t="s">
        <v/>
      </c>
      <c r="D5912" s="32" t="s">
        <v/>
      </c>
      <c r="E5912" s="32">
        <v/>
      </c>
      <c r="F5912" s="33">
        <v/>
      </c>
      <c r="G5912" s="34">
        <v/>
      </c>
      <c r="H5912" s="35">
        <v/>
      </c>
      <c r="I5912" s="36">
        <f/>
        <v/>
      </c>
      <c r="J5912" s="32">
        <v/>
      </c>
      <c r="K5912" s="32">
        <f/>
        <v/>
      </c>
      <c r="L5912" s="32" t="s">
        <v/>
      </c>
      <c r="M5912" s="32" t="s">
        <v/>
      </c>
      <c r="N5912" s="32" t="s">
        <v>30521</v>
      </c>
      <!--$VAR_NUOVA_CELLA_PREZZI$-->
    </row>
    <row r="5913" spans="1:16" ht="10.5" customHeight="1" thickTop="1" thickBot="1">
      <c r="B5913" s="32" t="s">
        <v/>
      </c>
      <c r="C5913" s="23" t="s">
        <v/>
      </c>
      <c r="D5913" s="32" t="s">
        <v>30522</v>
      </c>
      <c r="E5913" s="32">
        <v/>
      </c>
      <c r="F5913" s="33">
        <v/>
      </c>
      <c r="G5913" s="34">
        <v/>
      </c>
      <c r="H5913" s="35">
        <v/>
      </c>
      <c r="I5913" s="36">
        <f>ROUND(SUM(I5910:I5912),2)</f>
        <v>6.00</v>
      </c>
      <c r="J5913" s="32">
        <v>9.88</v>
      </c>
      <c r="K5913" s="32">
        <f>ROUND(PRODUCT(I5913:J5913),2)</f>
        <v>59.28</v>
      </c>
      <c r="L5913" s="32" t="s">
        <v/>
      </c>
      <c r="M5913" s="32" t="s">
        <v/>
      </c>
      <c r="N5913" s="32" t="s">
        <v/>
      </c>
      <!--$VAR_NUOVA_CELLA_PREZZI$-->
    </row>
    <row r="5914" spans="1:16" ht="10.5" customHeight="1" thickTop="1" thickBot="1">
      <c r="B5914" s="32" t="s">
        <v/>
      </c>
      <c r="C5914" s="23" t="s">
        <v/>
      </c>
      <c r="D5914" s="32" t="s">
        <v>30528</v>
      </c>
      <c r="E5914" s="32">
        <v/>
      </c>
      <c r="F5914" s="33">
        <v/>
      </c>
      <c r="G5914" s="34">
        <v/>
      </c>
      <c r="H5914" s="35">
        <v/>
      </c>
      <c r="I5914" s="36">
        <f/>
        <v/>
      </c>
      <c r="J5914" s="32">
        <v/>
      </c>
      <c r="K5914" s="32">
        <f/>
        <v/>
      </c>
      <c r="L5914" s="32" t="s">
        <v/>
      </c>
      <c r="M5914" s="32" t="s">
        <v/>
      </c>
      <c r="N5914" s="32" t="s">
        <v/>
      </c>
      <!--$VAR_NUOVA_CELLA_PREZZI$-->
    </row>
    <row r="5915" spans="1:16" ht="34.5" customHeight="1" thickTop="1" thickBot="1">
      <c r="B5915" s="32" t="s">
        <v>30529</v>
      </c>
      <c r="C5915" s="23" t="s">
        <v>30530</v>
      </c>
      <c r="D5915" s="62" t="s">
        <v>30531</v>
      </c>
      <c r="E5915" s="32">
        <v/>
      </c>
      <c r="F5915" s="33">
        <v/>
      </c>
      <c r="G5915" s="34">
        <v/>
      </c>
      <c r="H5915" s="35">
        <v/>
      </c>
      <c r="I5915" s="36">
        <f/>
        <v/>
      </c>
      <c r="J5915" s="32">
        <v/>
      </c>
      <c r="K5915" s="32">
        <f/>
        <v/>
      </c>
      <c r="L5915" s="32" t="s">
        <v/>
      </c>
      <c r="M5915" s="32" t="s">
        <v/>
      </c>
      <c r="N5915" s="32" t="s">
        <v/>
      </c>
      <!--$VAR_NUOVA_CELLA_PREZZI$-->
    </row>
    <row r="5916" spans="1:16" ht="10.5" customHeight="1" thickTop="1" thickBot="1">
      <c r="B5916" s="32" t="s">
        <v/>
      </c>
      <c r="C5916" s="23" t="s">
        <v/>
      </c>
      <c r="D5916" s="23" t="s">
        <v>30532</v>
      </c>
      <c r="E5916" s="32">
        <v/>
      </c>
      <c r="F5916" s="33">
        <v/>
      </c>
      <c r="G5916" s="34">
        <v/>
      </c>
      <c r="H5916" s="35">
        <v/>
      </c>
      <c r="I5916" s="36">
        <f/>
        <v/>
      </c>
      <c r="J5916" s="32">
        <v/>
      </c>
      <c r="K5916" s="32">
        <f/>
        <v/>
      </c>
      <c r="L5916" s="32" t="s">
        <v/>
      </c>
      <c r="M5916" s="32" t="s">
        <v/>
      </c>
      <c r="N5916" s="32" t="s">
        <v/>
      </c>
      <!--$VAR_NUOVA_CELLA_PREZZI$-->
    </row>
    <row r="5917" spans="1:16" ht="10.5" customHeight="1" thickTop="1" thickBot="1">
      <c r="B5917" s="32" t="s">
        <v/>
      </c>
      <c r="C5917" s="23" t="s">
        <v/>
      </c>
      <c r="D5917" s="23" t="s">
        <v>30533</v>
      </c>
      <c r="E5917" s="32">
        <v>2.00</v>
      </c>
      <c r="F5917" s="33">
        <v/>
      </c>
      <c r="G5917" s="34">
        <v/>
      </c>
      <c r="H5917" s="35">
        <v/>
      </c>
      <c r="I5917" s="36">
        <f>ROUND(PRODUCT(E5917:H5917),2)</f>
        <v>2.00</v>
      </c>
      <c r="J5917" s="32">
        <v/>
      </c>
      <c r="K5917" s="32">
        <f/>
        <v/>
      </c>
      <c r="L5917" s="32" t="s">
        <v/>
      </c>
      <c r="M5917" s="32" t="s">
        <v/>
      </c>
      <c r="N5917" s="32" t="s">
        <v/>
      </c>
      <!--$VAR_NUOVA_CELLA_PREZZI$-->
    </row>
    <row r="5918" spans="1:16" ht="10.5" customHeight="1" thickTop="1" thickBot="1">
      <c r="B5918" s="32" t="s">
        <v/>
      </c>
      <c r="C5918" s="23" t="s">
        <v/>
      </c>
      <c r="D5918" s="32" t="s">
        <v/>
      </c>
      <c r="E5918" s="32">
        <v/>
      </c>
      <c r="F5918" s="33">
        <v/>
      </c>
      <c r="G5918" s="34">
        <v/>
      </c>
      <c r="H5918" s="35">
        <v/>
      </c>
      <c r="I5918" s="36">
        <f/>
        <v/>
      </c>
      <c r="J5918" s="32">
        <v/>
      </c>
      <c r="K5918" s="32">
        <f/>
        <v/>
      </c>
      <c r="L5918" s="32" t="s">
        <v/>
      </c>
      <c r="M5918" s="32" t="s">
        <v/>
      </c>
      <c r="N5918" s="32" t="s">
        <v>30540</v>
      </c>
      <!--$VAR_NUOVA_CELLA_PREZZI$-->
    </row>
    <row r="5919" spans="1:16" ht="10.5" customHeight="1" thickTop="1" thickBot="1">
      <c r="B5919" s="32" t="s">
        <v/>
      </c>
      <c r="C5919" s="23" t="s">
        <v/>
      </c>
      <c r="D5919" s="32" t="s">
        <v>30541</v>
      </c>
      <c r="E5919" s="32">
        <v/>
      </c>
      <c r="F5919" s="33">
        <v/>
      </c>
      <c r="G5919" s="34">
        <v/>
      </c>
      <c r="H5919" s="35">
        <v/>
      </c>
      <c r="I5919" s="36">
        <f>ROUND(SUM(I5916:I5918),2)</f>
        <v>2.00</v>
      </c>
      <c r="J5919" s="32">
        <v>8.89</v>
      </c>
      <c r="K5919" s="32">
        <f>ROUND(PRODUCT(I5919:J5919),2)</f>
        <v>17.78</v>
      </c>
      <c r="L5919" s="32" t="s">
        <v/>
      </c>
      <c r="M5919" s="32" t="s">
        <v/>
      </c>
      <c r="N5919" s="32" t="s">
        <v/>
      </c>
      <!--$VAR_NUOVA_CELLA_PREZZI$-->
    </row>
    <row r="5920" spans="1:16" ht="10.5" customHeight="1" thickTop="1" thickBot="1">
      <c r="B5920" s="32" t="s">
        <v/>
      </c>
      <c r="C5920" s="23" t="s">
        <v/>
      </c>
      <c r="D5920" s="32" t="s">
        <v>30547</v>
      </c>
      <c r="E5920" s="32">
        <v/>
      </c>
      <c r="F5920" s="33">
        <v/>
      </c>
      <c r="G5920" s="34">
        <v/>
      </c>
      <c r="H5920" s="35">
        <v/>
      </c>
      <c r="I5920" s="36">
        <f/>
        <v/>
      </c>
      <c r="J5920" s="32">
        <v/>
      </c>
      <c r="K5920" s="32">
        <f/>
        <v/>
      </c>
      <c r="L5920" s="32" t="s">
        <v/>
      </c>
      <c r="M5920" s="32" t="s">
        <v/>
      </c>
      <c r="N5920" s="32" t="s">
        <v/>
      </c>
      <!--$VAR_NUOVA_CELLA_PREZZI$-->
    </row>
    <row r="5921" spans="1:16" ht="67" customHeight="1" thickTop="1" thickBot="1">
      <c r="B5921" s="32" t="s">
        <v>30548</v>
      </c>
      <c r="C5921" s="23" t="s">
        <v>30549</v>
      </c>
      <c r="D5921" s="62" t="s">
        <v>30550</v>
      </c>
      <c r="E5921" s="32">
        <v/>
      </c>
      <c r="F5921" s="33">
        <v/>
      </c>
      <c r="G5921" s="34">
        <v/>
      </c>
      <c r="H5921" s="35">
        <v/>
      </c>
      <c r="I5921" s="36">
        <f/>
        <v/>
      </c>
      <c r="J5921" s="32">
        <v/>
      </c>
      <c r="K5921" s="32">
        <f/>
        <v/>
      </c>
      <c r="L5921" s="32" t="s">
        <v/>
      </c>
      <c r="M5921" s="32" t="s">
        <v/>
      </c>
      <c r="N5921" s="32" t="s">
        <v/>
      </c>
      <!--$VAR_NUOVA_CELLA_PREZZI$-->
    </row>
    <row r="5922" spans="1:16" ht="10.5" customHeight="1" thickTop="1" thickBot="1">
      <c r="B5922" s="32" t="s">
        <v/>
      </c>
      <c r="C5922" s="23" t="s">
        <v/>
      </c>
      <c r="D5922" s="23" t="s">
        <v>30551</v>
      </c>
      <c r="E5922" s="32">
        <v/>
      </c>
      <c r="F5922" s="33">
        <v/>
      </c>
      <c r="G5922" s="34">
        <v/>
      </c>
      <c r="H5922" s="35">
        <v/>
      </c>
      <c r="I5922" s="36">
        <f/>
        <v/>
      </c>
      <c r="J5922" s="32">
        <v/>
      </c>
      <c r="K5922" s="32">
        <f/>
        <v/>
      </c>
      <c r="L5922" s="32" t="s">
        <v/>
      </c>
      <c r="M5922" s="32" t="s">
        <v/>
      </c>
      <c r="N5922" s="32" t="s">
        <v/>
      </c>
      <!--$VAR_NUOVA_CELLA_PREZZI$-->
    </row>
    <row r="5923" spans="1:16" ht="10.5" customHeight="1" thickTop="1" thickBot="1">
      <c r="B5923" s="32" t="s">
        <v/>
      </c>
      <c r="C5923" s="23" t="s">
        <v/>
      </c>
      <c r="D5923" s="23" t="s">
        <v>30552</v>
      </c>
      <c r="E5923" s="32">
        <v>4.00</v>
      </c>
      <c r="F5923" s="33">
        <v/>
      </c>
      <c r="G5923" s="34">
        <v/>
      </c>
      <c r="H5923" s="35">
        <v/>
      </c>
      <c r="I5923" s="36">
        <f>ROUND(PRODUCT(E5923:H5923),2)</f>
        <v>4.00</v>
      </c>
      <c r="J5923" s="32">
        <v/>
      </c>
      <c r="K5923" s="32">
        <f/>
        <v/>
      </c>
      <c r="L5923" s="32" t="s">
        <v/>
      </c>
      <c r="M5923" s="32" t="s">
        <v/>
      </c>
      <c r="N5923" s="32" t="s">
        <v/>
      </c>
      <!--$VAR_NUOVA_CELLA_PREZZI$-->
    </row>
    <row r="5924" spans="1:16" ht="10.5" customHeight="1" thickTop="1" thickBot="1">
      <c r="B5924" s="32" t="s">
        <v/>
      </c>
      <c r="C5924" s="23" t="s">
        <v/>
      </c>
      <c r="D5924" s="32" t="s">
        <v/>
      </c>
      <c r="E5924" s="32">
        <v/>
      </c>
      <c r="F5924" s="33">
        <v/>
      </c>
      <c r="G5924" s="34">
        <v/>
      </c>
      <c r="H5924" s="35">
        <v/>
      </c>
      <c r="I5924" s="36">
        <f/>
        <v/>
      </c>
      <c r="J5924" s="32">
        <v/>
      </c>
      <c r="K5924" s="32">
        <f/>
        <v/>
      </c>
      <c r="L5924" s="32" t="s">
        <v/>
      </c>
      <c r="M5924" s="32" t="s">
        <v/>
      </c>
      <c r="N5924" s="32" t="s">
        <v>30559</v>
      </c>
      <!--$VAR_NUOVA_CELLA_PREZZI$-->
    </row>
    <row r="5925" spans="1:16" ht="10.5" customHeight="1" thickTop="1" thickBot="1">
      <c r="B5925" s="32" t="s">
        <v/>
      </c>
      <c r="C5925" s="23" t="s">
        <v/>
      </c>
      <c r="D5925" s="32" t="s">
        <v>30560</v>
      </c>
      <c r="E5925" s="32">
        <v/>
      </c>
      <c r="F5925" s="33">
        <v/>
      </c>
      <c r="G5925" s="34">
        <v/>
      </c>
      <c r="H5925" s="35">
        <v/>
      </c>
      <c r="I5925" s="36">
        <f>ROUND(SUM(I5922:I5924),2)</f>
        <v>4.00</v>
      </c>
      <c r="J5925" s="32">
        <v>201.98</v>
      </c>
      <c r="K5925" s="32">
        <f>ROUND(PRODUCT(I5925:J5925),2)</f>
        <v>807.92</v>
      </c>
      <c r="L5925" s="32" t="s">
        <v/>
      </c>
      <c r="M5925" s="32" t="s">
        <v/>
      </c>
      <c r="N5925" s="32" t="s">
        <v/>
      </c>
      <!--$VAR_NUOVA_CELLA_PREZZI$-->
    </row>
    <row r="5926" spans="1:16" ht="10.5" customHeight="1" thickTop="1" thickBot="1">
      <c r="B5926" s="32" t="s">
        <v/>
      </c>
      <c r="C5926" s="23" t="s">
        <v/>
      </c>
      <c r="D5926" s="32" t="s">
        <v>30566</v>
      </c>
      <c r="E5926" s="32">
        <v/>
      </c>
      <c r="F5926" s="33">
        <v/>
      </c>
      <c r="G5926" s="34">
        <v/>
      </c>
      <c r="H5926" s="35">
        <v/>
      </c>
      <c r="I5926" s="36">
        <f/>
        <v/>
      </c>
      <c r="J5926" s="32">
        <v/>
      </c>
      <c r="K5926" s="32">
        <f/>
        <v/>
      </c>
      <c r="L5926" s="32" t="s">
        <v/>
      </c>
      <c r="M5926" s="32" t="s">
        <v/>
      </c>
      <c r="N5926" s="32" t="s">
        <v/>
      </c>
      <!--$VAR_NUOVA_CELLA_PREZZI$-->
    </row>
    <row r="5927" spans="1:16" ht="67.5" customHeight="1" thickTop="1" thickBot="1">
      <c r="B5927" s="32" t="s">
        <v>30567</v>
      </c>
      <c r="C5927" s="23" t="s">
        <v>30568</v>
      </c>
      <c r="D5927" s="62" t="s">
        <v>30569</v>
      </c>
      <c r="E5927" s="32">
        <v/>
      </c>
      <c r="F5927" s="33">
        <v/>
      </c>
      <c r="G5927" s="34">
        <v/>
      </c>
      <c r="H5927" s="35">
        <v/>
      </c>
      <c r="I5927" s="36">
        <f/>
        <v/>
      </c>
      <c r="J5927" s="32">
        <v/>
      </c>
      <c r="K5927" s="32">
        <f/>
        <v/>
      </c>
      <c r="L5927" s="32" t="s">
        <v/>
      </c>
      <c r="M5927" s="32" t="s">
        <v/>
      </c>
      <c r="N5927" s="32" t="s">
        <v/>
      </c>
      <!--$VAR_NUOVA_CELLA_PREZZI$-->
    </row>
    <row r="5928" spans="1:16" ht="10.5" customHeight="1" thickTop="1" thickBot="1">
      <c r="B5928" s="32" t="s">
        <v/>
      </c>
      <c r="C5928" s="23" t="s">
        <v/>
      </c>
      <c r="D5928" s="23" t="s">
        <v>30570</v>
      </c>
      <c r="E5928" s="32">
        <v/>
      </c>
      <c r="F5928" s="33">
        <v/>
      </c>
      <c r="G5928" s="34">
        <v/>
      </c>
      <c r="H5928" s="35">
        <v/>
      </c>
      <c r="I5928" s="36">
        <f/>
        <v/>
      </c>
      <c r="J5928" s="32">
        <v/>
      </c>
      <c r="K5928" s="32">
        <f/>
        <v/>
      </c>
      <c r="L5928" s="32" t="s">
        <v/>
      </c>
      <c r="M5928" s="32" t="s">
        <v/>
      </c>
      <c r="N5928" s="32" t="s">
        <v/>
      </c>
      <!--$VAR_NUOVA_CELLA_PREZZI$-->
    </row>
    <row r="5929" spans="1:16" ht="10.5" customHeight="1" thickTop="1" thickBot="1">
      <c r="B5929" s="32" t="s">
        <v/>
      </c>
      <c r="C5929" s="23" t="s">
        <v/>
      </c>
      <c r="D5929" s="23" t="s">
        <v>30571</v>
      </c>
      <c r="E5929" s="32">
        <v>1.00</v>
      </c>
      <c r="F5929" s="33">
        <v/>
      </c>
      <c r="G5929" s="34">
        <v/>
      </c>
      <c r="H5929" s="35">
        <v/>
      </c>
      <c r="I5929" s="36">
        <f>ROUND(PRODUCT(E5929:H5929),2)</f>
        <v>1.00</v>
      </c>
      <c r="J5929" s="32">
        <v/>
      </c>
      <c r="K5929" s="32">
        <f/>
        <v/>
      </c>
      <c r="L5929" s="32" t="s">
        <v/>
      </c>
      <c r="M5929" s="32" t="s">
        <v/>
      </c>
      <c r="N5929" s="32" t="s">
        <v/>
      </c>
      <!--$VAR_NUOVA_CELLA_PREZZI$-->
    </row>
    <row r="5930" spans="1:16" ht="10.5" customHeight="1" thickTop="1" thickBot="1">
      <c r="B5930" s="32" t="s">
        <v/>
      </c>
      <c r="C5930" s="23" t="s">
        <v/>
      </c>
      <c r="D5930" s="32" t="s">
        <v/>
      </c>
      <c r="E5930" s="32">
        <v/>
      </c>
      <c r="F5930" s="33">
        <v/>
      </c>
      <c r="G5930" s="34">
        <v/>
      </c>
      <c r="H5930" s="35">
        <v/>
      </c>
      <c r="I5930" s="36">
        <f/>
        <v/>
      </c>
      <c r="J5930" s="32">
        <v/>
      </c>
      <c r="K5930" s="32">
        <f/>
        <v/>
      </c>
      <c r="L5930" s="32" t="s">
        <v/>
      </c>
      <c r="M5930" s="32" t="s">
        <v/>
      </c>
      <c r="N5930" s="32" t="s">
        <v>30578</v>
      </c>
      <!--$VAR_NUOVA_CELLA_PREZZI$-->
    </row>
    <row r="5931" spans="1:16" ht="10.5" customHeight="1" thickTop="1" thickBot="1">
      <c r="B5931" s="32" t="s">
        <v/>
      </c>
      <c r="C5931" s="23" t="s">
        <v/>
      </c>
      <c r="D5931" s="32" t="s">
        <v>30579</v>
      </c>
      <c r="E5931" s="32">
        <v/>
      </c>
      <c r="F5931" s="33">
        <v/>
      </c>
      <c r="G5931" s="34">
        <v/>
      </c>
      <c r="H5931" s="35">
        <v/>
      </c>
      <c r="I5931" s="36">
        <f>ROUND(SUM(I5928:I5930),2)</f>
        <v>1.00</v>
      </c>
      <c r="J5931" s="32">
        <v>34.39</v>
      </c>
      <c r="K5931" s="32">
        <f>ROUND(PRODUCT(I5931:J5931),2)</f>
        <v>34.39</v>
      </c>
      <c r="L5931" s="32" t="s">
        <v/>
      </c>
      <c r="M5931" s="32" t="s">
        <v/>
      </c>
      <c r="N5931" s="32" t="s">
        <v/>
      </c>
      <!--$VAR_NUOVA_CELLA_PREZZI$-->
    </row>
    <row r="5932" spans="1:16" ht="10.5" customHeight="1" thickTop="1" thickBot="1">
      <c r="B5932" s="32" t="s">
        <v/>
      </c>
      <c r="C5932" s="23" t="s">
        <v/>
      </c>
      <c r="D5932" s="32" t="s">
        <v>30585</v>
      </c>
      <c r="E5932" s="32">
        <v/>
      </c>
      <c r="F5932" s="33">
        <v/>
      </c>
      <c r="G5932" s="34">
        <v/>
      </c>
      <c r="H5932" s="35">
        <v/>
      </c>
      <c r="I5932" s="36">
        <f/>
        <v/>
      </c>
      <c r="J5932" s="32">
        <v/>
      </c>
      <c r="K5932" s="32">
        <f/>
        <v/>
      </c>
      <c r="L5932" s="32" t="s">
        <v/>
      </c>
      <c r="M5932" s="32" t="s">
        <v/>
      </c>
      <c r="N5932" s="32" t="s">
        <v/>
      </c>
      <!--$VAR_NUOVA_CELLA_PREZZI$-->
    </row>
    <row r="5933" spans="1:16" ht="39.8333333333333" customHeight="1" thickTop="1" thickBot="1">
      <c r="B5933" s="32" t="s">
        <v>30586</v>
      </c>
      <c r="C5933" s="23" t="s">
        <v>30587</v>
      </c>
      <c r="D5933" s="62" t="s">
        <v>30588</v>
      </c>
      <c r="E5933" s="32">
        <v/>
      </c>
      <c r="F5933" s="33">
        <v/>
      </c>
      <c r="G5933" s="34">
        <v/>
      </c>
      <c r="H5933" s="35">
        <v/>
      </c>
      <c r="I5933" s="36">
        <f/>
        <v/>
      </c>
      <c r="J5933" s="32">
        <v/>
      </c>
      <c r="K5933" s="32">
        <f/>
        <v/>
      </c>
      <c r="L5933" s="32" t="s">
        <v/>
      </c>
      <c r="M5933" s="32" t="s">
        <v/>
      </c>
      <c r="N5933" s="32" t="s">
        <v/>
      </c>
      <!--$VAR_NUOVA_CELLA_PREZZI$-->
    </row>
    <row r="5934" spans="1:16" ht="10.5" customHeight="1" thickTop="1" thickBot="1">
      <c r="B5934" s="32" t="s">
        <v/>
      </c>
      <c r="C5934" s="23" t="s">
        <v/>
      </c>
      <c r="D5934" s="23" t="s">
        <v>30589</v>
      </c>
      <c r="E5934" s="32">
        <v/>
      </c>
      <c r="F5934" s="33">
        <v/>
      </c>
      <c r="G5934" s="34">
        <v/>
      </c>
      <c r="H5934" s="35">
        <v/>
      </c>
      <c r="I5934" s="36">
        <f/>
        <v/>
      </c>
      <c r="J5934" s="32">
        <v/>
      </c>
      <c r="K5934" s="32">
        <f/>
        <v/>
      </c>
      <c r="L5934" s="32" t="s">
        <v/>
      </c>
      <c r="M5934" s="32" t="s">
        <v/>
      </c>
      <c r="N5934" s="32" t="s">
        <v/>
      </c>
      <!--$VAR_NUOVA_CELLA_PREZZI$-->
    </row>
    <row r="5935" spans="1:16" ht="10.5" customHeight="1" thickTop="1" thickBot="1">
      <c r="B5935" s="32" t="s">
        <v/>
      </c>
      <c r="C5935" s="23" t="s">
        <v/>
      </c>
      <c r="D5935" s="23" t="s">
        <v>30590</v>
      </c>
      <c r="E5935" s="32">
        <v>1.00</v>
      </c>
      <c r="F5935" s="33">
        <v/>
      </c>
      <c r="G5935" s="34">
        <v/>
      </c>
      <c r="H5935" s="35">
        <v/>
      </c>
      <c r="I5935" s="36">
        <f>ROUND(PRODUCT(E5935:H5935),2)</f>
        <v>1.00</v>
      </c>
      <c r="J5935" s="32">
        <v/>
      </c>
      <c r="K5935" s="32">
        <f/>
        <v/>
      </c>
      <c r="L5935" s="32" t="s">
        <v/>
      </c>
      <c r="M5935" s="32" t="s">
        <v/>
      </c>
      <c r="N5935" s="32" t="s">
        <v/>
      </c>
      <!--$VAR_NUOVA_CELLA_PREZZI$-->
    </row>
    <row r="5936" spans="1:16" ht="10.5" customHeight="1" thickTop="1" thickBot="1">
      <c r="B5936" s="32" t="s">
        <v/>
      </c>
      <c r="C5936" s="23" t="s">
        <v/>
      </c>
      <c r="D5936" s="32" t="s">
        <v/>
      </c>
      <c r="E5936" s="32">
        <v/>
      </c>
      <c r="F5936" s="33">
        <v/>
      </c>
      <c r="G5936" s="34">
        <v/>
      </c>
      <c r="H5936" s="35">
        <v/>
      </c>
      <c r="I5936" s="36">
        <f/>
        <v/>
      </c>
      <c r="J5936" s="32">
        <v/>
      </c>
      <c r="K5936" s="32">
        <f/>
        <v/>
      </c>
      <c r="L5936" s="32" t="s">
        <v/>
      </c>
      <c r="M5936" s="32" t="s">
        <v/>
      </c>
      <c r="N5936" s="32" t="s">
        <v>30597</v>
      </c>
      <!--$VAR_NUOVA_CELLA_PREZZI$-->
    </row>
    <row r="5937" spans="1:16" ht="10.5" customHeight="1" thickTop="1" thickBot="1">
      <c r="B5937" s="32" t="s">
        <v/>
      </c>
      <c r="C5937" s="23" t="s">
        <v/>
      </c>
      <c r="D5937" s="32" t="s">
        <v>30598</v>
      </c>
      <c r="E5937" s="32">
        <v/>
      </c>
      <c r="F5937" s="33">
        <v/>
      </c>
      <c r="G5937" s="34">
        <v/>
      </c>
      <c r="H5937" s="35">
        <v/>
      </c>
      <c r="I5937" s="36">
        <f>ROUND(SUM(I5934:I5936),2)</f>
        <v>1.00</v>
      </c>
      <c r="J5937" s="32">
        <v>43.20</v>
      </c>
      <c r="K5937" s="32">
        <f>ROUND(PRODUCT(I5937:J5937),2)</f>
        <v>43.20</v>
      </c>
      <c r="L5937" s="32" t="s">
        <v/>
      </c>
      <c r="M5937" s="32" t="s">
        <v/>
      </c>
      <c r="N5937" s="32" t="s">
        <v/>
      </c>
      <!--$VAR_NUOVA_CELLA_PREZZI$-->
    </row>
    <row r="5938" spans="1:16" ht="10.5" customHeight="1" thickTop="1" thickBot="1">
      <c r="B5938" s="32" t="s">
        <v/>
      </c>
      <c r="C5938" s="23" t="s">
        <v/>
      </c>
      <c r="D5938" s="32" t="s">
        <v>30604</v>
      </c>
      <c r="E5938" s="32">
        <v/>
      </c>
      <c r="F5938" s="33">
        <v/>
      </c>
      <c r="G5938" s="34">
        <v/>
      </c>
      <c r="H5938" s="35">
        <v/>
      </c>
      <c r="I5938" s="36">
        <f/>
        <v/>
      </c>
      <c r="J5938" s="32">
        <v/>
      </c>
      <c r="K5938" s="32">
        <f/>
        <v/>
      </c>
      <c r="L5938" s="32" t="s">
        <v/>
      </c>
      <c r="M5938" s="32" t="s">
        <v/>
      </c>
      <c r="N5938" s="32" t="s">
        <v/>
      </c>
      <!--$VAR_NUOVA_CELLA_PREZZI$-->
    </row>
    <row r="5939" spans="1:16" ht="74.3333333333333" customHeight="1" thickTop="1" thickBot="1">
      <c r="B5939" s="32" t="s">
        <v>30605</v>
      </c>
      <c r="C5939" s="23" t="s">
        <v>30606</v>
      </c>
      <c r="D5939" s="62" t="s">
        <v>30607</v>
      </c>
      <c r="E5939" s="32">
        <v/>
      </c>
      <c r="F5939" s="33">
        <v/>
      </c>
      <c r="G5939" s="34">
        <v/>
      </c>
      <c r="H5939" s="35">
        <v/>
      </c>
      <c r="I5939" s="36">
        <f/>
        <v/>
      </c>
      <c r="J5939" s="32">
        <v/>
      </c>
      <c r="K5939" s="32">
        <f/>
        <v/>
      </c>
      <c r="L5939" s="32" t="s">
        <v/>
      </c>
      <c r="M5939" s="32" t="s">
        <v/>
      </c>
      <c r="N5939" s="32" t="s">
        <v/>
      </c>
      <!--$VAR_NUOVA_CELLA_PREZZI$-->
    </row>
    <row r="5940" spans="1:16" ht="10.5" customHeight="1" thickTop="1" thickBot="1">
      <c r="B5940" s="32" t="s">
        <v/>
      </c>
      <c r="C5940" s="23" t="s">
        <v/>
      </c>
      <c r="D5940" s="23" t="s">
        <v>30608</v>
      </c>
      <c r="E5940" s="32">
        <v/>
      </c>
      <c r="F5940" s="33">
        <v/>
      </c>
      <c r="G5940" s="34">
        <v/>
      </c>
      <c r="H5940" s="35">
        <v/>
      </c>
      <c r="I5940" s="36">
        <f/>
        <v/>
      </c>
      <c r="J5940" s="32">
        <v/>
      </c>
      <c r="K5940" s="32">
        <f/>
        <v/>
      </c>
      <c r="L5940" s="32" t="s">
        <v/>
      </c>
      <c r="M5940" s="32" t="s">
        <v/>
      </c>
      <c r="N5940" s="32" t="s">
        <v/>
      </c>
      <!--$VAR_NUOVA_CELLA_PREZZI$-->
    </row>
    <row r="5941" spans="1:16" ht="10.5" customHeight="1" thickTop="1" thickBot="1">
      <c r="B5941" s="32" t="s">
        <v/>
      </c>
      <c r="C5941" s="23" t="s">
        <v/>
      </c>
      <c r="D5941" s="23" t="s">
        <v>30609</v>
      </c>
      <c r="E5941" s="32">
        <v>5.00</v>
      </c>
      <c r="F5941" s="33">
        <v/>
      </c>
      <c r="G5941" s="34">
        <v/>
      </c>
      <c r="H5941" s="35">
        <v/>
      </c>
      <c r="I5941" s="36">
        <f>ROUND(PRODUCT(E5941:H5941),2)</f>
        <v>5.00</v>
      </c>
      <c r="J5941" s="32">
        <v/>
      </c>
      <c r="K5941" s="32">
        <f/>
        <v/>
      </c>
      <c r="L5941" s="32" t="s">
        <v/>
      </c>
      <c r="M5941" s="32" t="s">
        <v/>
      </c>
      <c r="N5941" s="32" t="s">
        <v/>
      </c>
      <!--$VAR_NUOVA_CELLA_PREZZI$-->
    </row>
    <row r="5942" spans="1:16" ht="10.5" customHeight="1" thickTop="1" thickBot="1">
      <c r="B5942" s="32" t="s">
        <v/>
      </c>
      <c r="C5942" s="23" t="s">
        <v/>
      </c>
      <c r="D5942" s="32" t="s">
        <v/>
      </c>
      <c r="E5942" s="32">
        <v/>
      </c>
      <c r="F5942" s="33">
        <v/>
      </c>
      <c r="G5942" s="34">
        <v/>
      </c>
      <c r="H5942" s="35">
        <v/>
      </c>
      <c r="I5942" s="36">
        <f/>
        <v/>
      </c>
      <c r="J5942" s="32">
        <v/>
      </c>
      <c r="K5942" s="32">
        <f/>
        <v/>
      </c>
      <c r="L5942" s="32" t="s">
        <v/>
      </c>
      <c r="M5942" s="32" t="s">
        <v/>
      </c>
      <c r="N5942" s="32" t="s">
        <v>30616</v>
      </c>
      <!--$VAR_NUOVA_CELLA_PREZZI$-->
    </row>
    <row r="5943" spans="1:16" ht="10.5" customHeight="1" thickTop="1" thickBot="1">
      <c r="B5943" s="32" t="s">
        <v/>
      </c>
      <c r="C5943" s="23" t="s">
        <v/>
      </c>
      <c r="D5943" s="32" t="s">
        <v>30617</v>
      </c>
      <c r="E5943" s="32">
        <v/>
      </c>
      <c r="F5943" s="33">
        <v/>
      </c>
      <c r="G5943" s="34">
        <v/>
      </c>
      <c r="H5943" s="35">
        <v/>
      </c>
      <c r="I5943" s="36">
        <f>ROUND(SUM(I5940:I5942),2)</f>
        <v>5.00</v>
      </c>
      <c r="J5943" s="32">
        <v>11.36</v>
      </c>
      <c r="K5943" s="32">
        <f>ROUND(PRODUCT(I5943:J5943),2)</f>
        <v>56.80</v>
      </c>
      <c r="L5943" s="32" t="s">
        <v/>
      </c>
      <c r="M5943" s="32" t="s">
        <v/>
      </c>
      <c r="N5943" s="32" t="s">
        <v/>
      </c>
      <!--$VAR_NUOVA_CELLA_PREZZI$-->
    </row>
    <row r="5944" spans="1:16" ht="10.5" customHeight="1" thickTop="1" thickBot="1">
      <c r="B5944" s="32" t="s">
        <v/>
      </c>
      <c r="C5944" s="23" t="s">
        <v/>
      </c>
      <c r="D5944" s="32" t="s">
        <v>30623</v>
      </c>
      <c r="E5944" s="32">
        <v/>
      </c>
      <c r="F5944" s="33">
        <v/>
      </c>
      <c r="G5944" s="34">
        <v/>
      </c>
      <c r="H5944" s="35">
        <v/>
      </c>
      <c r="I5944" s="36">
        <f/>
        <v/>
      </c>
      <c r="J5944" s="32">
        <v/>
      </c>
      <c r="K5944" s="32">
        <f/>
        <v/>
      </c>
      <c r="L5944" s="32" t="s">
        <v/>
      </c>
      <c r="M5944" s="32" t="s">
        <v/>
      </c>
      <c r="N5944" s="32" t="s">
        <v/>
      </c>
      <!--$VAR_NUOVA_CELLA_PREZZI$-->
    </row>
    <row r="5945" spans="1:16" ht="27.3333333333333" customHeight="1" thickTop="1" thickBot="1">
      <c r="B5945" s="32" t="s">
        <v>30624</v>
      </c>
      <c r="C5945" s="23" t="s">
        <v>30625</v>
      </c>
      <c r="D5945" s="62" t="s">
        <v>30626</v>
      </c>
      <c r="E5945" s="32">
        <v/>
      </c>
      <c r="F5945" s="33">
        <v/>
      </c>
      <c r="G5945" s="34">
        <v/>
      </c>
      <c r="H5945" s="35">
        <v/>
      </c>
      <c r="I5945" s="36">
        <f/>
        <v/>
      </c>
      <c r="J5945" s="32">
        <v/>
      </c>
      <c r="K5945" s="32">
        <f/>
        <v/>
      </c>
      <c r="L5945" s="32" t="s">
        <v/>
      </c>
      <c r="M5945" s="32" t="s">
        <v/>
      </c>
      <c r="N5945" s="32" t="s">
        <v/>
      </c>
      <!--$VAR_NUOVA_CELLA_PREZZI$-->
    </row>
    <row r="5946" spans="1:16" ht="10.5" customHeight="1" thickTop="1" thickBot="1">
      <c r="B5946" s="32" t="s">
        <v/>
      </c>
      <c r="C5946" s="23" t="s">
        <v/>
      </c>
      <c r="D5946" s="23" t="s">
        <v>30627</v>
      </c>
      <c r="E5946" s="32">
        <v/>
      </c>
      <c r="F5946" s="33">
        <v/>
      </c>
      <c r="G5946" s="34">
        <v/>
      </c>
      <c r="H5946" s="35">
        <v/>
      </c>
      <c r="I5946" s="36">
        <f/>
        <v/>
      </c>
      <c r="J5946" s="32">
        <v/>
      </c>
      <c r="K5946" s="32">
        <f/>
        <v/>
      </c>
      <c r="L5946" s="32" t="s">
        <v/>
      </c>
      <c r="M5946" s="32" t="s">
        <v/>
      </c>
      <c r="N5946" s="32" t="s">
        <v/>
      </c>
      <!--$VAR_NUOVA_CELLA_PREZZI$-->
    </row>
    <row r="5947" spans="1:16" ht="10.5" customHeight="1" thickTop="1" thickBot="1">
      <c r="B5947" s="32" t="s">
        <v/>
      </c>
      <c r="C5947" s="23" t="s">
        <v/>
      </c>
      <c r="D5947" s="23" t="s">
        <v>30628</v>
      </c>
      <c r="E5947" s="32">
        <v>2.00</v>
      </c>
      <c r="F5947" s="33">
        <v/>
      </c>
      <c r="G5947" s="34">
        <v/>
      </c>
      <c r="H5947" s="35">
        <v/>
      </c>
      <c r="I5947" s="36">
        <f>ROUND(PRODUCT(E5947:H5947),2)</f>
        <v>2.00</v>
      </c>
      <c r="J5947" s="32">
        <v/>
      </c>
      <c r="K5947" s="32">
        <f/>
        <v/>
      </c>
      <c r="L5947" s="32" t="s">
        <v/>
      </c>
      <c r="M5947" s="32" t="s">
        <v/>
      </c>
      <c r="N5947" s="32" t="s">
        <v/>
      </c>
      <!--$VAR_NUOVA_CELLA_PREZZI$-->
    </row>
    <row r="5948" spans="1:16" ht="10.5" customHeight="1" thickTop="1" thickBot="1">
      <c r="B5948" s="32" t="s">
        <v/>
      </c>
      <c r="C5948" s="23" t="s">
        <v/>
      </c>
      <c r="D5948" s="32" t="s">
        <v/>
      </c>
      <c r="E5948" s="32">
        <v/>
      </c>
      <c r="F5948" s="33">
        <v/>
      </c>
      <c r="G5948" s="34">
        <v/>
      </c>
      <c r="H5948" s="35">
        <v/>
      </c>
      <c r="I5948" s="36">
        <f/>
        <v/>
      </c>
      <c r="J5948" s="32">
        <v/>
      </c>
      <c r="K5948" s="32">
        <f/>
        <v/>
      </c>
      <c r="L5948" s="32" t="s">
        <v/>
      </c>
      <c r="M5948" s="32" t="s">
        <v/>
      </c>
      <c r="N5948" s="32" t="s">
        <v>30635</v>
      </c>
      <!--$VAR_NUOVA_CELLA_PREZZI$-->
    </row>
    <row r="5949" spans="1:16" ht="10.5" customHeight="1" thickTop="1" thickBot="1">
      <c r="B5949" s="32" t="s">
        <v/>
      </c>
      <c r="C5949" s="23" t="s">
        <v/>
      </c>
      <c r="D5949" s="32" t="s">
        <v>30636</v>
      </c>
      <c r="E5949" s="32">
        <v/>
      </c>
      <c r="F5949" s="33">
        <v/>
      </c>
      <c r="G5949" s="34">
        <v/>
      </c>
      <c r="H5949" s="35">
        <v/>
      </c>
      <c r="I5949" s="36">
        <f>ROUND(SUM(I5946:I5948),2)</f>
        <v>2.00</v>
      </c>
      <c r="J5949" s="32">
        <v>141.08</v>
      </c>
      <c r="K5949" s="32">
        <f>ROUND(PRODUCT(I5949:J5949),2)</f>
        <v>282.16</v>
      </c>
      <c r="L5949" s="32" t="s">
        <v/>
      </c>
      <c r="M5949" s="32" t="s">
        <v/>
      </c>
      <c r="N5949" s="32" t="s">
        <v/>
      </c>
      <!--$VAR_NUOVA_CELLA_PREZZI$-->
    </row>
    <row r="5950" spans="1:16" ht="10.5" customHeight="1" thickTop="1" thickBot="1">
      <c r="B5950" s="32" t="s">
        <v/>
      </c>
      <c r="C5950" s="23" t="s">
        <v/>
      </c>
      <c r="D5950" s="32" t="s">
        <v>30642</v>
      </c>
      <c r="E5950" s="32">
        <v/>
      </c>
      <c r="F5950" s="33">
        <v/>
      </c>
      <c r="G5950" s="34">
        <v/>
      </c>
      <c r="H5950" s="35">
        <v/>
      </c>
      <c r="I5950" s="36">
        <f/>
        <v/>
      </c>
      <c r="J5950" s="32">
        <v/>
      </c>
      <c r="K5950" s="32">
        <f/>
        <v/>
      </c>
      <c r="L5950" s="32" t="s">
        <v/>
      </c>
      <c r="M5950" s="32" t="s">
        <v/>
      </c>
      <c r="N5950" s="32" t="s">
        <v/>
      </c>
      <!--$VAR_NUOVA_CELLA_PREZZI$-->
    </row>
    <row r="5951" spans="1:16" ht="27.3333333333333" customHeight="1" thickTop="1" thickBot="1">
      <c r="B5951" s="32" t="s">
        <v>30643</v>
      </c>
      <c r="C5951" s="23" t="s">
        <v>30644</v>
      </c>
      <c r="D5951" s="62" t="s">
        <v>30645</v>
      </c>
      <c r="E5951" s="32">
        <v/>
      </c>
      <c r="F5951" s="33">
        <v/>
      </c>
      <c r="G5951" s="34">
        <v/>
      </c>
      <c r="H5951" s="35">
        <v/>
      </c>
      <c r="I5951" s="36">
        <f/>
        <v/>
      </c>
      <c r="J5951" s="32">
        <v/>
      </c>
      <c r="K5951" s="32">
        <f/>
        <v/>
      </c>
      <c r="L5951" s="32" t="s">
        <v/>
      </c>
      <c r="M5951" s="32" t="s">
        <v/>
      </c>
      <c r="N5951" s="32" t="s">
        <v/>
      </c>
      <!--$VAR_NUOVA_CELLA_PREZZI$-->
    </row>
    <row r="5952" spans="1:16" ht="10.5" customHeight="1" thickTop="1" thickBot="1">
      <c r="B5952" s="32" t="s">
        <v/>
      </c>
      <c r="C5952" s="23" t="s">
        <v/>
      </c>
      <c r="D5952" s="23" t="s">
        <v>30646</v>
      </c>
      <c r="E5952" s="32">
        <v/>
      </c>
      <c r="F5952" s="33">
        <v/>
      </c>
      <c r="G5952" s="34">
        <v/>
      </c>
      <c r="H5952" s="35">
        <v/>
      </c>
      <c r="I5952" s="36">
        <f/>
        <v/>
      </c>
      <c r="J5952" s="32">
        <v/>
      </c>
      <c r="K5952" s="32">
        <f/>
        <v/>
      </c>
      <c r="L5952" s="32" t="s">
        <v/>
      </c>
      <c r="M5952" s="32" t="s">
        <v/>
      </c>
      <c r="N5952" s="32" t="s">
        <v/>
      </c>
      <!--$VAR_NUOVA_CELLA_PREZZI$-->
    </row>
    <row r="5953" spans="1:16" ht="10.5" customHeight="1" thickTop="1" thickBot="1">
      <c r="B5953" s="32" t="s">
        <v/>
      </c>
      <c r="C5953" s="23" t="s">
        <v/>
      </c>
      <c r="D5953" s="23" t="s">
        <v>30647</v>
      </c>
      <c r="E5953" s="32">
        <v>2.00</v>
      </c>
      <c r="F5953" s="33">
        <v/>
      </c>
      <c r="G5953" s="34">
        <v/>
      </c>
      <c r="H5953" s="35">
        <v/>
      </c>
      <c r="I5953" s="36">
        <f>ROUND(PRODUCT(E5953:H5953),2)</f>
        <v>2.00</v>
      </c>
      <c r="J5953" s="32">
        <v/>
      </c>
      <c r="K5953" s="32">
        <f/>
        <v/>
      </c>
      <c r="L5953" s="32" t="s">
        <v/>
      </c>
      <c r="M5953" s="32" t="s">
        <v/>
      </c>
      <c r="N5953" s="32" t="s">
        <v/>
      </c>
      <!--$VAR_NUOVA_CELLA_PREZZI$-->
    </row>
    <row r="5954" spans="1:16" ht="10.5" customHeight="1" thickTop="1" thickBot="1">
      <c r="B5954" s="32" t="s">
        <v/>
      </c>
      <c r="C5954" s="23" t="s">
        <v/>
      </c>
      <c r="D5954" s="32" t="s">
        <v/>
      </c>
      <c r="E5954" s="32">
        <v/>
      </c>
      <c r="F5954" s="33">
        <v/>
      </c>
      <c r="G5954" s="34">
        <v/>
      </c>
      <c r="H5954" s="35">
        <v/>
      </c>
      <c r="I5954" s="36">
        <f/>
        <v/>
      </c>
      <c r="J5954" s="32">
        <v/>
      </c>
      <c r="K5954" s="32">
        <f/>
        <v/>
      </c>
      <c r="L5954" s="32" t="s">
        <v/>
      </c>
      <c r="M5954" s="32" t="s">
        <v/>
      </c>
      <c r="N5954" s="32" t="s">
        <v>30654</v>
      </c>
      <!--$VAR_NUOVA_CELLA_PREZZI$-->
    </row>
    <row r="5955" spans="1:16" ht="10.5" customHeight="1" thickTop="1" thickBot="1">
      <c r="B5955" s="32" t="s">
        <v/>
      </c>
      <c r="C5955" s="23" t="s">
        <v/>
      </c>
      <c r="D5955" s="32" t="s">
        <v>30655</v>
      </c>
      <c r="E5955" s="32">
        <v/>
      </c>
      <c r="F5955" s="33">
        <v/>
      </c>
      <c r="G5955" s="34">
        <v/>
      </c>
      <c r="H5955" s="35">
        <v/>
      </c>
      <c r="I5955" s="36">
        <f>ROUND(SUM(I5952:I5954),2)</f>
        <v>2.00</v>
      </c>
      <c r="J5955" s="32">
        <v>145.33</v>
      </c>
      <c r="K5955" s="32">
        <f>ROUND(PRODUCT(I5955:J5955),2)</f>
        <v>290.66</v>
      </c>
      <c r="L5955" s="32" t="s">
        <v/>
      </c>
      <c r="M5955" s="32" t="s">
        <v/>
      </c>
      <c r="N5955" s="32" t="s">
        <v/>
      </c>
      <!--$VAR_NUOVA_CELLA_PREZZI$-->
    </row>
    <row r="5956" spans="1:16" ht="10.5" customHeight="1" thickTop="1" thickBot="1">
      <c r="B5956" s="32" t="s">
        <v/>
      </c>
      <c r="C5956" s="23" t="s">
        <v/>
      </c>
      <c r="D5956" s="32" t="s">
        <v>30661</v>
      </c>
      <c r="E5956" s="32">
        <v/>
      </c>
      <c r="F5956" s="33">
        <v/>
      </c>
      <c r="G5956" s="34">
        <v/>
      </c>
      <c r="H5956" s="35">
        <v/>
      </c>
      <c r="I5956" s="36">
        <f/>
        <v/>
      </c>
      <c r="J5956" s="32">
        <v/>
      </c>
      <c r="K5956" s="32">
        <f/>
        <v/>
      </c>
      <c r="L5956" s="32" t="s">
        <v/>
      </c>
      <c r="M5956" s="32" t="s">
        <v/>
      </c>
      <c r="N5956" s="32" t="s">
        <v/>
      </c>
      <!--$VAR_NUOVA_CELLA_PREZZI$-->
    </row>
    <row r="5957" spans="1:16" ht="26.6666666666667" customHeight="1" thickTop="1" thickBot="1">
      <c r="B5957" s="32" t="s">
        <v>30662</v>
      </c>
      <c r="C5957" s="23" t="s">
        <v>30663</v>
      </c>
      <c r="D5957" s="62" t="s">
        <v>30664</v>
      </c>
      <c r="E5957" s="32">
        <v/>
      </c>
      <c r="F5957" s="33">
        <v/>
      </c>
      <c r="G5957" s="34">
        <v/>
      </c>
      <c r="H5957" s="35">
        <v/>
      </c>
      <c r="I5957" s="36">
        <f/>
        <v/>
      </c>
      <c r="J5957" s="32">
        <v/>
      </c>
      <c r="K5957" s="32">
        <f/>
        <v/>
      </c>
      <c r="L5957" s="32" t="s">
        <v/>
      </c>
      <c r="M5957" s="32" t="s">
        <v/>
      </c>
      <c r="N5957" s="32" t="s">
        <v/>
      </c>
      <!--$VAR_NUOVA_CELLA_PREZZI$-->
    </row>
    <row r="5958" spans="1:16" ht="10.5" customHeight="1" thickTop="1" thickBot="1">
      <c r="B5958" s="32" t="s">
        <v/>
      </c>
      <c r="C5958" s="23" t="s">
        <v/>
      </c>
      <c r="D5958" s="23" t="s">
        <v>30665</v>
      </c>
      <c r="E5958" s="32">
        <v/>
      </c>
      <c r="F5958" s="33">
        <v/>
      </c>
      <c r="G5958" s="34">
        <v/>
      </c>
      <c r="H5958" s="35">
        <v/>
      </c>
      <c r="I5958" s="36">
        <f/>
        <v/>
      </c>
      <c r="J5958" s="32">
        <v/>
      </c>
      <c r="K5958" s="32">
        <f/>
        <v/>
      </c>
      <c r="L5958" s="32" t="s">
        <v/>
      </c>
      <c r="M5958" s="32" t="s">
        <v/>
      </c>
      <c r="N5958" s="32" t="s">
        <v/>
      </c>
      <!--$VAR_NUOVA_CELLA_PREZZI$-->
    </row>
    <row r="5959" spans="1:16" ht="10.5" customHeight="1" thickTop="1" thickBot="1">
      <c r="B5959" s="32" t="s">
        <v/>
      </c>
      <c r="C5959" s="23" t="s">
        <v/>
      </c>
      <c r="D5959" s="23" t="s">
        <v>30666</v>
      </c>
      <c r="E5959" s="32">
        <v>1.00</v>
      </c>
      <c r="F5959" s="33">
        <v/>
      </c>
      <c r="G5959" s="34">
        <v/>
      </c>
      <c r="H5959" s="35">
        <v/>
      </c>
      <c r="I5959" s="36">
        <f>ROUND(PRODUCT(E5959:H5959),2)</f>
        <v>1.00</v>
      </c>
      <c r="J5959" s="32">
        <v/>
      </c>
      <c r="K5959" s="32">
        <f/>
        <v/>
      </c>
      <c r="L5959" s="32" t="s">
        <v/>
      </c>
      <c r="M5959" s="32" t="s">
        <v/>
      </c>
      <c r="N5959" s="32" t="s">
        <v/>
      </c>
      <!--$VAR_NUOVA_CELLA_PREZZI$-->
    </row>
    <row r="5960" spans="1:16" ht="10.5" customHeight="1" thickTop="1" thickBot="1">
      <c r="B5960" s="32" t="s">
        <v/>
      </c>
      <c r="C5960" s="23" t="s">
        <v/>
      </c>
      <c r="D5960" s="32" t="s">
        <v/>
      </c>
      <c r="E5960" s="32">
        <v/>
      </c>
      <c r="F5960" s="33">
        <v/>
      </c>
      <c r="G5960" s="34">
        <v/>
      </c>
      <c r="H5960" s="35">
        <v/>
      </c>
      <c r="I5960" s="36">
        <f/>
        <v/>
      </c>
      <c r="J5960" s="32">
        <v/>
      </c>
      <c r="K5960" s="32">
        <f/>
        <v/>
      </c>
      <c r="L5960" s="32" t="s">
        <v/>
      </c>
      <c r="M5960" s="32" t="s">
        <v/>
      </c>
      <c r="N5960" s="32" t="s">
        <v>30673</v>
      </c>
      <!--$VAR_NUOVA_CELLA_PREZZI$-->
    </row>
    <row r="5961" spans="1:16" ht="10.5" customHeight="1" thickTop="1" thickBot="1">
      <c r="B5961" s="32" t="s">
        <v/>
      </c>
      <c r="C5961" s="23" t="s">
        <v/>
      </c>
      <c r="D5961" s="32" t="s">
        <v>30674</v>
      </c>
      <c r="E5961" s="32">
        <v/>
      </c>
      <c r="F5961" s="33">
        <v/>
      </c>
      <c r="G5961" s="34">
        <v/>
      </c>
      <c r="H5961" s="35">
        <v/>
      </c>
      <c r="I5961" s="36">
        <f>ROUND(SUM(I5958:I5960),2)</f>
        <v>1.00</v>
      </c>
      <c r="J5961" s="32">
        <v>265.54</v>
      </c>
      <c r="K5961" s="32">
        <f>ROUND(PRODUCT(I5961:J5961),2)</f>
        <v>265.54</v>
      </c>
      <c r="L5961" s="32" t="s">
        <v/>
      </c>
      <c r="M5961" s="32" t="s">
        <v/>
      </c>
      <c r="N5961" s="32" t="s">
        <v/>
      </c>
      <!--$VAR_NUOVA_CELLA_PREZZI$-->
    </row>
    <row r="5962" spans="1:16" ht="10.5" customHeight="1" thickTop="1" thickBot="1">
      <c r="B5962" s="32" t="s">
        <v/>
      </c>
      <c r="C5962" s="23" t="s">
        <v/>
      </c>
      <c r="D5962" s="32" t="s">
        <v>30680</v>
      </c>
      <c r="E5962" s="32">
        <v/>
      </c>
      <c r="F5962" s="33">
        <v/>
      </c>
      <c r="G5962" s="34">
        <v/>
      </c>
      <c r="H5962" s="35">
        <v/>
      </c>
      <c r="I5962" s="36">
        <f/>
        <v/>
      </c>
      <c r="J5962" s="32">
        <v/>
      </c>
      <c r="K5962" s="32">
        <f/>
        <v/>
      </c>
      <c r="L5962" s="32" t="s">
        <v/>
      </c>
      <c r="M5962" s="32" t="s">
        <v/>
      </c>
      <c r="N5962" s="32" t="s">
        <v/>
      </c>
      <!--$VAR_NUOVA_CELLA_PREZZI$-->
    </row>
    <row r="5963" spans="1:16" ht="45.6666666666667" customHeight="1" thickTop="1" thickBot="1">
      <c r="B5963" s="32" t="s">
        <v>30681</v>
      </c>
      <c r="C5963" s="23" t="s">
        <v>30682</v>
      </c>
      <c r="D5963" s="62" t="s">
        <v>30683</v>
      </c>
      <c r="E5963" s="32">
        <v/>
      </c>
      <c r="F5963" s="33">
        <v/>
      </c>
      <c r="G5963" s="34">
        <v/>
      </c>
      <c r="H5963" s="35">
        <v/>
      </c>
      <c r="I5963" s="36">
        <f/>
        <v/>
      </c>
      <c r="J5963" s="32">
        <v/>
      </c>
      <c r="K5963" s="32">
        <f/>
        <v/>
      </c>
      <c r="L5963" s="32" t="s">
        <v/>
      </c>
      <c r="M5963" s="32" t="s">
        <v/>
      </c>
      <c r="N5963" s="32" t="s">
        <v/>
      </c>
      <!--$VAR_NUOVA_CELLA_PREZZI$-->
    </row>
    <row r="5964" spans="1:16" ht="10.5" customHeight="1" thickTop="1" thickBot="1">
      <c r="B5964" s="32" t="s">
        <v/>
      </c>
      <c r="C5964" s="23" t="s">
        <v/>
      </c>
      <c r="D5964" s="23" t="s">
        <v>30684</v>
      </c>
      <c r="E5964" s="32">
        <v/>
      </c>
      <c r="F5964" s="33">
        <v/>
      </c>
      <c r="G5964" s="34">
        <v/>
      </c>
      <c r="H5964" s="35">
        <v/>
      </c>
      <c r="I5964" s="36">
        <f/>
        <v/>
      </c>
      <c r="J5964" s="32">
        <v/>
      </c>
      <c r="K5964" s="32">
        <f/>
        <v/>
      </c>
      <c r="L5964" s="32" t="s">
        <v/>
      </c>
      <c r="M5964" s="32" t="s">
        <v/>
      </c>
      <c r="N5964" s="32" t="s">
        <v/>
      </c>
      <!--$VAR_NUOVA_CELLA_PREZZI$-->
    </row>
    <row r="5965" spans="1:16" ht="10.5" customHeight="1" thickTop="1" thickBot="1">
      <c r="B5965" s="32" t="s">
        <v/>
      </c>
      <c r="C5965" s="23" t="s">
        <v/>
      </c>
      <c r="D5965" s="23" t="s">
        <v>30685</v>
      </c>
      <c r="E5965" s="32">
        <v>2.00</v>
      </c>
      <c r="F5965" s="33">
        <v/>
      </c>
      <c r="G5965" s="34">
        <v/>
      </c>
      <c r="H5965" s="35">
        <v/>
      </c>
      <c r="I5965" s="36">
        <f>ROUND(PRODUCT(E5965:H5965),2)</f>
        <v>2.00</v>
      </c>
      <c r="J5965" s="32">
        <v/>
      </c>
      <c r="K5965" s="32">
        <f/>
        <v/>
      </c>
      <c r="L5965" s="32" t="s">
        <v/>
      </c>
      <c r="M5965" s="32" t="s">
        <v/>
      </c>
      <c r="N5965" s="32" t="s">
        <v/>
      </c>
      <!--$VAR_NUOVA_CELLA_PREZZI$-->
    </row>
    <row r="5966" spans="1:16" ht="10.5" customHeight="1" thickTop="1" thickBot="1">
      <c r="B5966" s="32" t="s">
        <v/>
      </c>
      <c r="C5966" s="23" t="s">
        <v/>
      </c>
      <c r="D5966" s="32" t="s">
        <v/>
      </c>
      <c r="E5966" s="32">
        <v/>
      </c>
      <c r="F5966" s="33">
        <v/>
      </c>
      <c r="G5966" s="34">
        <v/>
      </c>
      <c r="H5966" s="35">
        <v/>
      </c>
      <c r="I5966" s="36">
        <f/>
        <v/>
      </c>
      <c r="J5966" s="32">
        <v/>
      </c>
      <c r="K5966" s="32">
        <f/>
        <v/>
      </c>
      <c r="L5966" s="32" t="s">
        <v/>
      </c>
      <c r="M5966" s="32" t="s">
        <v/>
      </c>
      <c r="N5966" s="32" t="s">
        <v>30692</v>
      </c>
      <!--$VAR_NUOVA_CELLA_PREZZI$-->
    </row>
    <row r="5967" spans="1:16" ht="10.5" customHeight="1" thickTop="1" thickBot="1">
      <c r="B5967" s="32" t="s">
        <v/>
      </c>
      <c r="C5967" s="23" t="s">
        <v/>
      </c>
      <c r="D5967" s="32" t="s">
        <v>30693</v>
      </c>
      <c r="E5967" s="32">
        <v/>
      </c>
      <c r="F5967" s="33">
        <v/>
      </c>
      <c r="G5967" s="34">
        <v/>
      </c>
      <c r="H5967" s="35">
        <v/>
      </c>
      <c r="I5967" s="36">
        <f>ROUND(SUM(I5964:I5966),2)</f>
        <v>2.00</v>
      </c>
      <c r="J5967" s="32">
        <v>96.72</v>
      </c>
      <c r="K5967" s="32">
        <f>ROUND(PRODUCT(I5967:J5967),2)</f>
        <v>193.44</v>
      </c>
      <c r="L5967" s="32" t="s">
        <v/>
      </c>
      <c r="M5967" s="32" t="s">
        <v/>
      </c>
      <c r="N5967" s="32" t="s">
        <v/>
      </c>
      <!--$VAR_NUOVA_CELLA_PREZZI$-->
    </row>
    <row r="5968" spans="1:16" ht="10.5" customHeight="1" thickTop="1" thickBot="1">
      <c r="B5968" s="32" t="s">
        <v/>
      </c>
      <c r="C5968" s="23" t="s">
        <v/>
      </c>
      <c r="D5968" s="32" t="s">
        <v>30699</v>
      </c>
      <c r="E5968" s="32">
        <v/>
      </c>
      <c r="F5968" s="33">
        <v/>
      </c>
      <c r="G5968" s="34">
        <v/>
      </c>
      <c r="H5968" s="35">
        <v/>
      </c>
      <c r="I5968" s="36">
        <f/>
        <v/>
      </c>
      <c r="J5968" s="32">
        <v/>
      </c>
      <c r="K5968" s="32">
        <f/>
        <v/>
      </c>
      <c r="L5968" s="32" t="s">
        <v/>
      </c>
      <c r="M5968" s="32" t="s">
        <v/>
      </c>
      <c r="N5968" s="32" t="s">
        <v/>
      </c>
      <!--$VAR_NUOVA_CELLA_PREZZI$-->
    </row>
    <row r="5969" spans="1:16" ht="131.166666666667" customHeight="1" thickTop="1" thickBot="1">
      <c r="B5969" s="32" t="s">
        <v>30700</v>
      </c>
      <c r="C5969" s="23" t="s">
        <v>30701</v>
      </c>
      <c r="D5969" s="62" t="s">
        <v>30702</v>
      </c>
      <c r="E5969" s="32">
        <v/>
      </c>
      <c r="F5969" s="33">
        <v/>
      </c>
      <c r="G5969" s="34">
        <v/>
      </c>
      <c r="H5969" s="35">
        <v/>
      </c>
      <c r="I5969" s="36">
        <f/>
        <v/>
      </c>
      <c r="J5969" s="32">
        <v/>
      </c>
      <c r="K5969" s="32">
        <f/>
        <v/>
      </c>
      <c r="L5969" s="32" t="s">
        <v/>
      </c>
      <c r="M5969" s="32" t="s">
        <v/>
      </c>
      <c r="N5969" s="32" t="s">
        <v/>
      </c>
      <!--$VAR_NUOVA_CELLA_PREZZI$-->
    </row>
    <row r="5970" spans="1:16" ht="10.5" customHeight="1" thickTop="1" thickBot="1">
      <c r="B5970" s="32" t="s">
        <v/>
      </c>
      <c r="C5970" s="23" t="s">
        <v/>
      </c>
      <c r="D5970" s="23" t="s">
        <v>30703</v>
      </c>
      <c r="E5970" s="32">
        <v/>
      </c>
      <c r="F5970" s="33">
        <v/>
      </c>
      <c r="G5970" s="34">
        <v/>
      </c>
      <c r="H5970" s="35">
        <v/>
      </c>
      <c r="I5970" s="36">
        <f/>
        <v/>
      </c>
      <c r="J5970" s="32">
        <v/>
      </c>
      <c r="K5970" s="32">
        <f/>
        <v/>
      </c>
      <c r="L5970" s="32" t="s">
        <v/>
      </c>
      <c r="M5970" s="32" t="s">
        <v/>
      </c>
      <c r="N5970" s="32" t="s">
        <v/>
      </c>
      <!--$VAR_NUOVA_CELLA_PREZZI$-->
    </row>
    <row r="5971" spans="1:16" ht="10.5" customHeight="1" thickTop="1" thickBot="1">
      <c r="B5971" s="32" t="s">
        <v/>
      </c>
      <c r="C5971" s="23" t="s">
        <v/>
      </c>
      <c r="D5971" s="23" t="s">
        <v>30704</v>
      </c>
      <c r="E5971" s="32">
        <v>4.00</v>
      </c>
      <c r="F5971" s="33">
        <v/>
      </c>
      <c r="G5971" s="34">
        <v/>
      </c>
      <c r="H5971" s="35">
        <v/>
      </c>
      <c r="I5971" s="36">
        <f>ROUND(PRODUCT(E5971:H5971),2)</f>
        <v>4.00</v>
      </c>
      <c r="J5971" s="32">
        <v/>
      </c>
      <c r="K5971" s="32">
        <f/>
        <v/>
      </c>
      <c r="L5971" s="32" t="s">
        <v/>
      </c>
      <c r="M5971" s="32" t="s">
        <v/>
      </c>
      <c r="N5971" s="32" t="s">
        <v/>
      </c>
      <!--$VAR_NUOVA_CELLA_PREZZI$-->
    </row>
    <row r="5972" spans="1:16" ht="10.5" customHeight="1" thickTop="1" thickBot="1">
      <c r="B5972" s="32" t="s">
        <v/>
      </c>
      <c r="C5972" s="23" t="s">
        <v/>
      </c>
      <c r="D5972" s="32" t="s">
        <v/>
      </c>
      <c r="E5972" s="32">
        <v/>
      </c>
      <c r="F5972" s="33">
        <v/>
      </c>
      <c r="G5972" s="34">
        <v/>
      </c>
      <c r="H5972" s="35">
        <v/>
      </c>
      <c r="I5972" s="36">
        <f/>
        <v/>
      </c>
      <c r="J5972" s="32">
        <v/>
      </c>
      <c r="K5972" s="32">
        <f/>
        <v/>
      </c>
      <c r="L5972" s="32" t="s">
        <v/>
      </c>
      <c r="M5972" s="32" t="s">
        <v/>
      </c>
      <c r="N5972" s="32" t="s">
        <v>30711</v>
      </c>
      <!--$VAR_NUOVA_CELLA_PREZZI$-->
    </row>
    <row r="5973" spans="1:16" ht="10.5" customHeight="1" thickTop="1" thickBot="1">
      <c r="B5973" s="32" t="s">
        <v/>
      </c>
      <c r="C5973" s="23" t="s">
        <v/>
      </c>
      <c r="D5973" s="32" t="s">
        <v>30712</v>
      </c>
      <c r="E5973" s="32">
        <v/>
      </c>
      <c r="F5973" s="33">
        <v/>
      </c>
      <c r="G5973" s="34">
        <v/>
      </c>
      <c r="H5973" s="35">
        <v/>
      </c>
      <c r="I5973" s="36">
        <f>ROUND(SUM(I5970:I5972),2)</f>
        <v>4.00</v>
      </c>
      <c r="J5973" s="32">
        <v>1717.06</v>
      </c>
      <c r="K5973" s="32">
        <f>ROUND(PRODUCT(I5973:J5973),2)</f>
        <v>6868.24</v>
      </c>
      <c r="L5973" s="32" t="s">
        <v/>
      </c>
      <c r="M5973" s="32" t="s">
        <v/>
      </c>
      <c r="N5973" s="32" t="s">
        <v/>
      </c>
      <!--$VAR_NUOVA_CELLA_PREZZI$-->
    </row>
    <row r="5974" spans="1:16" ht="10.5" customHeight="1" thickTop="1" thickBot="1">
      <c r="B5974" s="32" t="s">
        <v/>
      </c>
      <c r="C5974" s="23" t="s">
        <v/>
      </c>
      <c r="D5974" s="32" t="s">
        <v>30718</v>
      </c>
      <c r="E5974" s="32">
        <v/>
      </c>
      <c r="F5974" s="33">
        <v/>
      </c>
      <c r="G5974" s="34">
        <v/>
      </c>
      <c r="H5974" s="35">
        <v/>
      </c>
      <c r="I5974" s="36">
        <f/>
        <v/>
      </c>
      <c r="J5974" s="32">
        <v/>
      </c>
      <c r="K5974" s="32">
        <f/>
        <v/>
      </c>
      <c r="L5974" s="32" t="s">
        <v/>
      </c>
      <c r="M5974" s="32" t="s">
        <v/>
      </c>
      <c r="N5974" s="32" t="s">
        <v/>
      </c>
      <!--$VAR_NUOVA_CELLA_PREZZI$-->
    </row>
    <row r="5975" spans="1:16" ht="97.1666666666667" customHeight="1" thickTop="1" thickBot="1">
      <c r="B5975" s="32" t="s">
        <v>30719</v>
      </c>
      <c r="C5975" s="23" t="s">
        <v>30720</v>
      </c>
      <c r="D5975" s="62" t="s">
        <v>30721</v>
      </c>
      <c r="E5975" s="32">
        <v/>
      </c>
      <c r="F5975" s="33">
        <v/>
      </c>
      <c r="G5975" s="34">
        <v/>
      </c>
      <c r="H5975" s="35">
        <v/>
      </c>
      <c r="I5975" s="36">
        <f/>
        <v/>
      </c>
      <c r="J5975" s="32">
        <v/>
      </c>
      <c r="K5975" s="32">
        <f/>
        <v/>
      </c>
      <c r="L5975" s="32" t="s">
        <v/>
      </c>
      <c r="M5975" s="32" t="s">
        <v/>
      </c>
      <c r="N5975" s="32" t="s">
        <v/>
      </c>
      <!--$VAR_NUOVA_CELLA_PREZZI$-->
    </row>
    <row r="5976" spans="1:16" ht="10.5" customHeight="1" thickTop="1" thickBot="1">
      <c r="B5976" s="32" t="s">
        <v/>
      </c>
      <c r="C5976" s="23" t="s">
        <v/>
      </c>
      <c r="D5976" s="23" t="s">
        <v>30722</v>
      </c>
      <c r="E5976" s="32">
        <v/>
      </c>
      <c r="F5976" s="33">
        <v/>
      </c>
      <c r="G5976" s="34">
        <v/>
      </c>
      <c r="H5976" s="35">
        <v/>
      </c>
      <c r="I5976" s="36">
        <f/>
        <v/>
      </c>
      <c r="J5976" s="32">
        <v/>
      </c>
      <c r="K5976" s="32">
        <f/>
        <v/>
      </c>
      <c r="L5976" s="32" t="s">
        <v/>
      </c>
      <c r="M5976" s="32" t="s">
        <v/>
      </c>
      <c r="N5976" s="32" t="s">
        <v/>
      </c>
      <!--$VAR_NUOVA_CELLA_PREZZI$-->
    </row>
    <row r="5977" spans="1:16" ht="10.5" customHeight="1" thickTop="1" thickBot="1">
      <c r="B5977" s="32" t="s">
        <v/>
      </c>
      <c r="C5977" s="23" t="s">
        <v/>
      </c>
      <c r="D5977" s="23" t="s">
        <v>30723</v>
      </c>
      <c r="E5977" s="32">
        <v>1.00</v>
      </c>
      <c r="F5977" s="33">
        <v/>
      </c>
      <c r="G5977" s="34">
        <v/>
      </c>
      <c r="H5977" s="35">
        <v/>
      </c>
      <c r="I5977" s="36">
        <f>ROUND(PRODUCT(E5977:H5977),2)</f>
        <v>1.00</v>
      </c>
      <c r="J5977" s="32">
        <v/>
      </c>
      <c r="K5977" s="32">
        <f/>
        <v/>
      </c>
      <c r="L5977" s="32" t="s">
        <v/>
      </c>
      <c r="M5977" s="32" t="s">
        <v/>
      </c>
      <c r="N5977" s="32" t="s">
        <v/>
      </c>
      <!--$VAR_NUOVA_CELLA_PREZZI$-->
    </row>
    <row r="5978" spans="1:16" ht="10.5" customHeight="1" thickTop="1" thickBot="1">
      <c r="B5978" s="32" t="s">
        <v/>
      </c>
      <c r="C5978" s="23" t="s">
        <v/>
      </c>
      <c r="D5978" s="32" t="s">
        <v/>
      </c>
      <c r="E5978" s="32">
        <v/>
      </c>
      <c r="F5978" s="33">
        <v/>
      </c>
      <c r="G5978" s="34">
        <v/>
      </c>
      <c r="H5978" s="35">
        <v/>
      </c>
      <c r="I5978" s="36">
        <f/>
        <v/>
      </c>
      <c r="J5978" s="32">
        <v/>
      </c>
      <c r="K5978" s="32">
        <f/>
        <v/>
      </c>
      <c r="L5978" s="32" t="s">
        <v/>
      </c>
      <c r="M5978" s="32" t="s">
        <v/>
      </c>
      <c r="N5978" s="32" t="s">
        <v>30730</v>
      </c>
      <!--$VAR_NUOVA_CELLA_PREZZI$-->
    </row>
    <row r="5979" spans="1:16" ht="10.5" customHeight="1" thickTop="1" thickBot="1">
      <c r="B5979" s="32" t="s">
        <v/>
      </c>
      <c r="C5979" s="23" t="s">
        <v/>
      </c>
      <c r="D5979" s="32" t="s">
        <v>30731</v>
      </c>
      <c r="E5979" s="32">
        <v/>
      </c>
      <c r="F5979" s="33">
        <v/>
      </c>
      <c r="G5979" s="34">
        <v/>
      </c>
      <c r="H5979" s="35">
        <v/>
      </c>
      <c r="I5979" s="36">
        <f>ROUND(SUM(I5976:I5978),2)</f>
        <v>1.00</v>
      </c>
      <c r="J5979" s="32">
        <v>88.83</v>
      </c>
      <c r="K5979" s="32">
        <f>ROUND(PRODUCT(I5979:J5979),2)</f>
        <v>88.83</v>
      </c>
      <c r="L5979" s="32" t="s">
        <v/>
      </c>
      <c r="M5979" s="32" t="s">
        <v/>
      </c>
      <c r="N5979" s="32" t="s">
        <v/>
      </c>
      <!--$VAR_NUOVA_CELLA_PREZZI$-->
    </row>
    <row r="5980" spans="1:16" ht="10.5" customHeight="1" thickTop="1" thickBot="1">
      <c r="B5980" s="32" t="s">
        <v/>
      </c>
      <c r="C5980" s="23" t="s">
        <v/>
      </c>
      <c r="D5980" s="32" t="s">
        <v>30737</v>
      </c>
      <c r="E5980" s="32">
        <v/>
      </c>
      <c r="F5980" s="33">
        <v/>
      </c>
      <c r="G5980" s="34">
        <v/>
      </c>
      <c r="H5980" s="35">
        <v/>
      </c>
      <c r="I5980" s="36">
        <f/>
        <v/>
      </c>
      <c r="J5980" s="32">
        <v/>
      </c>
      <c r="K5980" s="32">
        <f/>
        <v/>
      </c>
      <c r="L5980" s="32" t="s">
        <v/>
      </c>
      <c r="M5980" s="32" t="s">
        <v/>
      </c>
      <c r="N5980" s="32" t="s">
        <v/>
      </c>
      <!--$VAR_NUOVA_CELLA_PREZZI$-->
    </row>
    <row r="5981" spans="1:16" ht="96.1666666666667" customHeight="1" thickTop="1" thickBot="1">
      <c r="B5981" s="32" t="s">
        <v>30738</v>
      </c>
      <c r="C5981" s="23" t="s">
        <v>30739</v>
      </c>
      <c r="D5981" s="62" t="s">
        <v>30740</v>
      </c>
      <c r="E5981" s="32">
        <v/>
      </c>
      <c r="F5981" s="33">
        <v/>
      </c>
      <c r="G5981" s="34">
        <v/>
      </c>
      <c r="H5981" s="35">
        <v/>
      </c>
      <c r="I5981" s="36">
        <f/>
        <v/>
      </c>
      <c r="J5981" s="32">
        <v/>
      </c>
      <c r="K5981" s="32">
        <f/>
        <v/>
      </c>
      <c r="L5981" s="32" t="s">
        <v/>
      </c>
      <c r="M5981" s="32" t="s">
        <v/>
      </c>
      <c r="N5981" s="32" t="s">
        <v/>
      </c>
      <!--$VAR_NUOVA_CELLA_PREZZI$-->
    </row>
    <row r="5982" spans="1:16" ht="10.5" customHeight="1" thickTop="1" thickBot="1">
      <c r="B5982" s="32" t="s">
        <v/>
      </c>
      <c r="C5982" s="23" t="s">
        <v/>
      </c>
      <c r="D5982" s="23" t="s">
        <v>30741</v>
      </c>
      <c r="E5982" s="32">
        <v/>
      </c>
      <c r="F5982" s="33">
        <v/>
      </c>
      <c r="G5982" s="34">
        <v/>
      </c>
      <c r="H5982" s="35">
        <v/>
      </c>
      <c r="I5982" s="36">
        <f/>
        <v/>
      </c>
      <c r="J5982" s="32">
        <v/>
      </c>
      <c r="K5982" s="32">
        <f/>
        <v/>
      </c>
      <c r="L5982" s="32" t="s">
        <v/>
      </c>
      <c r="M5982" s="32" t="s">
        <v/>
      </c>
      <c r="N5982" s="32" t="s">
        <v/>
      </c>
      <!--$VAR_NUOVA_CELLA_PREZZI$-->
    </row>
    <row r="5983" spans="1:16" ht="10.5" customHeight="1" thickTop="1" thickBot="1">
      <c r="B5983" s="32" t="s">
        <v/>
      </c>
      <c r="C5983" s="23" t="s">
        <v/>
      </c>
      <c r="D5983" s="23" t="s">
        <v>30742</v>
      </c>
      <c r="E5983" s="32">
        <v>1.00</v>
      </c>
      <c r="F5983" s="33">
        <v/>
      </c>
      <c r="G5983" s="34">
        <v/>
      </c>
      <c r="H5983" s="35">
        <v/>
      </c>
      <c r="I5983" s="36">
        <f>ROUND(PRODUCT(E5983:H5983),2)</f>
        <v>1.00</v>
      </c>
      <c r="J5983" s="32">
        <v/>
      </c>
      <c r="K5983" s="32">
        <f/>
        <v/>
      </c>
      <c r="L5983" s="32" t="s">
        <v/>
      </c>
      <c r="M5983" s="32" t="s">
        <v/>
      </c>
      <c r="N5983" s="32" t="s">
        <v/>
      </c>
      <!--$VAR_NUOVA_CELLA_PREZZI$-->
    </row>
    <row r="5984" spans="1:16" ht="10.5" customHeight="1" thickTop="1" thickBot="1">
      <c r="B5984" s="32" t="s">
        <v/>
      </c>
      <c r="C5984" s="23" t="s">
        <v/>
      </c>
      <c r="D5984" s="32" t="s">
        <v/>
      </c>
      <c r="E5984" s="32">
        <v/>
      </c>
      <c r="F5984" s="33">
        <v/>
      </c>
      <c r="G5984" s="34">
        <v/>
      </c>
      <c r="H5984" s="35">
        <v/>
      </c>
      <c r="I5984" s="36">
        <f/>
        <v/>
      </c>
      <c r="J5984" s="32">
        <v/>
      </c>
      <c r="K5984" s="32">
        <f/>
        <v/>
      </c>
      <c r="L5984" s="32" t="s">
        <v/>
      </c>
      <c r="M5984" s="32" t="s">
        <v/>
      </c>
      <c r="N5984" s="32" t="s">
        <v>30749</v>
      </c>
      <!--$VAR_NUOVA_CELLA_PREZZI$-->
    </row>
    <row r="5985" spans="1:16" ht="10.5" customHeight="1" thickTop="1" thickBot="1">
      <c r="B5985" s="32" t="s">
        <v/>
      </c>
      <c r="C5985" s="23" t="s">
        <v/>
      </c>
      <c r="D5985" s="32" t="s">
        <v>30750</v>
      </c>
      <c r="E5985" s="32">
        <v/>
      </c>
      <c r="F5985" s="33">
        <v/>
      </c>
      <c r="G5985" s="34">
        <v/>
      </c>
      <c r="H5985" s="35">
        <v/>
      </c>
      <c r="I5985" s="36">
        <f>ROUND(SUM(I5982:I5984),2)</f>
        <v>1.00</v>
      </c>
      <c r="J5985" s="32">
        <v>628.88</v>
      </c>
      <c r="K5985" s="32">
        <f>ROUND(PRODUCT(I5985:J5985),2)</f>
        <v>628.88</v>
      </c>
      <c r="L5985" s="32" t="s">
        <v/>
      </c>
      <c r="M5985" s="32" t="s">
        <v/>
      </c>
      <c r="N5985" s="32" t="s">
        <v/>
      </c>
      <!--$VAR_NUOVA_CELLA_PREZZI$-->
    </row>
    <row r="5986" spans="1:16" ht="10.5" customHeight="1" thickTop="1" thickBot="1">
      <c r="B5986" s="32" t="s">
        <v/>
      </c>
      <c r="C5986" s="23" t="s">
        <v/>
      </c>
      <c r="D5986" s="32" t="s">
        <v>30756</v>
      </c>
      <c r="E5986" s="32">
        <v/>
      </c>
      <c r="F5986" s="33">
        <v/>
      </c>
      <c r="G5986" s="34">
        <v/>
      </c>
      <c r="H5986" s="35">
        <v/>
      </c>
      <c r="I5986" s="36">
        <f/>
        <v/>
      </c>
      <c r="J5986" s="32">
        <v/>
      </c>
      <c r="K5986" s="32">
        <f/>
        <v/>
      </c>
      <c r="L5986" s="32" t="s">
        <v/>
      </c>
      <c r="M5986" s="32" t="s">
        <v/>
      </c>
      <c r="N5986" s="32" t="s">
        <v/>
      </c>
      <!--$VAR_NUOVA_CELLA_PREZZI$-->
    </row>
    <row r="5987" spans="1:16" ht="110.333333333333" customHeight="1" thickTop="1" thickBot="1">
      <c r="B5987" s="32" t="s">
        <v>30757</v>
      </c>
      <c r="C5987" s="23" t="s">
        <v>30758</v>
      </c>
      <c r="D5987" s="62" t="s">
        <v>30759</v>
      </c>
      <c r="E5987" s="32">
        <v/>
      </c>
      <c r="F5987" s="33">
        <v/>
      </c>
      <c r="G5987" s="34">
        <v/>
      </c>
      <c r="H5987" s="35">
        <v/>
      </c>
      <c r="I5987" s="36">
        <f/>
        <v/>
      </c>
      <c r="J5987" s="32">
        <v/>
      </c>
      <c r="K5987" s="32">
        <f/>
        <v/>
      </c>
      <c r="L5987" s="32" t="s">
        <v/>
      </c>
      <c r="M5987" s="32" t="s">
        <v/>
      </c>
      <c r="N5987" s="32" t="s">
        <v/>
      </c>
      <!--$VAR_NUOVA_CELLA_PREZZI$-->
    </row>
    <row r="5988" spans="1:16" ht="10.5" customHeight="1" thickTop="1" thickBot="1">
      <c r="B5988" s="32" t="s">
        <v/>
      </c>
      <c r="C5988" s="23" t="s">
        <v/>
      </c>
      <c r="D5988" s="23" t="s">
        <v>30760</v>
      </c>
      <c r="E5988" s="32">
        <v/>
      </c>
      <c r="F5988" s="33">
        <v/>
      </c>
      <c r="G5988" s="34">
        <v/>
      </c>
      <c r="H5988" s="35">
        <v/>
      </c>
      <c r="I5988" s="36">
        <f/>
        <v/>
      </c>
      <c r="J5988" s="32">
        <v/>
      </c>
      <c r="K5988" s="32">
        <f/>
        <v/>
      </c>
      <c r="L5988" s="32" t="s">
        <v/>
      </c>
      <c r="M5988" s="32" t="s">
        <v/>
      </c>
      <c r="N5988" s="32" t="s">
        <v/>
      </c>
      <!--$VAR_NUOVA_CELLA_PREZZI$-->
    </row>
    <row r="5989" spans="1:16" ht="10.5" customHeight="1" thickTop="1" thickBot="1">
      <c r="B5989" s="32" t="s">
        <v/>
      </c>
      <c r="C5989" s="23" t="s">
        <v/>
      </c>
      <c r="D5989" s="23" t="s">
        <v>30761</v>
      </c>
      <c r="E5989" s="32">
        <v>1.00</v>
      </c>
      <c r="F5989" s="33">
        <v/>
      </c>
      <c r="G5989" s="34">
        <v/>
      </c>
      <c r="H5989" s="35">
        <v/>
      </c>
      <c r="I5989" s="36">
        <f>ROUND(PRODUCT(E5989:H5989),2)</f>
        <v>1.00</v>
      </c>
      <c r="J5989" s="32">
        <v/>
      </c>
      <c r="K5989" s="32">
        <f/>
        <v/>
      </c>
      <c r="L5989" s="32" t="s">
        <v/>
      </c>
      <c r="M5989" s="32" t="s">
        <v/>
      </c>
      <c r="N5989" s="32" t="s">
        <v/>
      </c>
      <!--$VAR_NUOVA_CELLA_PREZZI$-->
    </row>
    <row r="5990" spans="1:16" ht="10.5" customHeight="1" thickTop="1" thickBot="1">
      <c r="B5990" s="32" t="s">
        <v/>
      </c>
      <c r="C5990" s="23" t="s">
        <v/>
      </c>
      <c r="D5990" s="32" t="s">
        <v/>
      </c>
      <c r="E5990" s="32">
        <v/>
      </c>
      <c r="F5990" s="33">
        <v/>
      </c>
      <c r="G5990" s="34">
        <v/>
      </c>
      <c r="H5990" s="35">
        <v/>
      </c>
      <c r="I5990" s="36">
        <f/>
        <v/>
      </c>
      <c r="J5990" s="32">
        <v/>
      </c>
      <c r="K5990" s="32">
        <f/>
        <v/>
      </c>
      <c r="L5990" s="32" t="s">
        <v/>
      </c>
      <c r="M5990" s="32" t="s">
        <v/>
      </c>
      <c r="N5990" s="32" t="s">
        <v>30768</v>
      </c>
      <!--$VAR_NUOVA_CELLA_PREZZI$-->
    </row>
    <row r="5991" spans="1:16" ht="10.5" customHeight="1" thickTop="1" thickBot="1">
      <c r="B5991" s="32" t="s">
        <v/>
      </c>
      <c r="C5991" s="23" t="s">
        <v/>
      </c>
      <c r="D5991" s="32" t="s">
        <v>30769</v>
      </c>
      <c r="E5991" s="32">
        <v/>
      </c>
      <c r="F5991" s="33">
        <v/>
      </c>
      <c r="G5991" s="34">
        <v/>
      </c>
      <c r="H5991" s="35">
        <v/>
      </c>
      <c r="I5991" s="36">
        <f>ROUND(SUM(I5988:I5990),2)</f>
        <v>1.00</v>
      </c>
      <c r="J5991" s="32">
        <v>250.85</v>
      </c>
      <c r="K5991" s="32">
        <f>ROUND(PRODUCT(I5991:J5991),2)</f>
        <v>250.85</v>
      </c>
      <c r="L5991" s="32" t="s">
        <v/>
      </c>
      <c r="M5991" s="32" t="s">
        <v/>
      </c>
      <c r="N5991" s="32" t="s">
        <v/>
      </c>
      <!--$VAR_NUOVA_CELLA_PREZZI$-->
    </row>
    <row r="5992" spans="1:16" ht="10.5" customHeight="1" thickTop="1" thickBot="1">
      <c r="B5992" s="32" t="s">
        <v/>
      </c>
      <c r="C5992" s="23" t="s">
        <v/>
      </c>
      <c r="D5992" s="32" t="s">
        <v>30775</v>
      </c>
      <c r="E5992" s="32">
        <v/>
      </c>
      <c r="F5992" s="33">
        <v/>
      </c>
      <c r="G5992" s="34">
        <v/>
      </c>
      <c r="H5992" s="35">
        <v/>
      </c>
      <c r="I5992" s="36">
        <f/>
        <v/>
      </c>
      <c r="J5992" s="32">
        <v/>
      </c>
      <c r="K5992" s="32">
        <f/>
        <v/>
      </c>
      <c r="L5992" s="32" t="s">
        <v/>
      </c>
      <c r="M5992" s="32" t="s">
        <v/>
      </c>
      <c r="N5992" s="32" t="s">
        <v/>
      </c>
      <!--$VAR_NUOVA_CELLA_PREZZI$-->
    </row>
    <row r="5993" spans="1:16" ht="306.5" customHeight="1" thickTop="1" thickBot="1">
      <c r="B5993" s="32" t="s">
        <v>30776</v>
      </c>
      <c r="C5993" s="23" t="s">
        <v>30777</v>
      </c>
      <c r="D5993" s="62" t="s">
        <v>30778</v>
      </c>
      <c r="E5993" s="32">
        <v/>
      </c>
      <c r="F5993" s="33">
        <v/>
      </c>
      <c r="G5993" s="34">
        <v/>
      </c>
      <c r="H5993" s="35">
        <v/>
      </c>
      <c r="I5993" s="36">
        <f/>
        <v/>
      </c>
      <c r="J5993" s="32">
        <v/>
      </c>
      <c r="K5993" s="32">
        <f/>
        <v/>
      </c>
      <c r="L5993" s="32" t="s">
        <v/>
      </c>
      <c r="M5993" s="32" t="s">
        <v/>
      </c>
      <c r="N5993" s="32" t="s">
        <v/>
      </c>
      <!--$VAR_NUOVA_CELLA_PREZZI$-->
    </row>
    <row r="5994" spans="1:16" ht="10.5" customHeight="1" thickTop="1" thickBot="1">
      <c r="B5994" s="32" t="s">
        <v/>
      </c>
      <c r="C5994" s="23" t="s">
        <v/>
      </c>
      <c r="D5994" s="23" t="s">
        <v>30779</v>
      </c>
      <c r="E5994" s="32">
        <v/>
      </c>
      <c r="F5994" s="33">
        <v/>
      </c>
      <c r="G5994" s="34">
        <v/>
      </c>
      <c r="H5994" s="35">
        <v/>
      </c>
      <c r="I5994" s="36">
        <f/>
        <v/>
      </c>
      <c r="J5994" s="32">
        <v/>
      </c>
      <c r="K5994" s="32">
        <f/>
        <v/>
      </c>
      <c r="L5994" s="32" t="s">
        <v/>
      </c>
      <c r="M5994" s="32" t="s">
        <v/>
      </c>
      <c r="N5994" s="32" t="s">
        <v/>
      </c>
      <!--$VAR_NUOVA_CELLA_PREZZI$-->
    </row>
    <row r="5995" spans="1:16" ht="10.5" customHeight="1" thickTop="1" thickBot="1">
      <c r="B5995" s="32" t="s">
        <v/>
      </c>
      <c r="C5995" s="23" t="s">
        <v/>
      </c>
      <c r="D5995" s="23" t="s">
        <v>30780</v>
      </c>
      <c r="E5995" s="32">
        <v>1.00</v>
      </c>
      <c r="F5995" s="33">
        <v/>
      </c>
      <c r="G5995" s="34">
        <v/>
      </c>
      <c r="H5995" s="35">
        <v/>
      </c>
      <c r="I5995" s="36">
        <f>ROUND(PRODUCT(E5995:H5995),2)</f>
        <v>1.00</v>
      </c>
      <c r="J5995" s="32">
        <v/>
      </c>
      <c r="K5995" s="32">
        <f/>
        <v/>
      </c>
      <c r="L5995" s="32" t="s">
        <v/>
      </c>
      <c r="M5995" s="32" t="s">
        <v/>
      </c>
      <c r="N5995" s="32" t="s">
        <v/>
      </c>
      <!--$VAR_NUOVA_CELLA_PREZZI$-->
    </row>
    <row r="5996" spans="1:16" ht="10.5" customHeight="1" thickTop="1" thickBot="1">
      <c r="B5996" s="32" t="s">
        <v/>
      </c>
      <c r="C5996" s="23" t="s">
        <v/>
      </c>
      <c r="D5996" s="32" t="s">
        <v/>
      </c>
      <c r="E5996" s="32">
        <v/>
      </c>
      <c r="F5996" s="33">
        <v/>
      </c>
      <c r="G5996" s="34">
        <v/>
      </c>
      <c r="H5996" s="35">
        <v/>
      </c>
      <c r="I5996" s="36">
        <f/>
        <v/>
      </c>
      <c r="J5996" s="32">
        <v/>
      </c>
      <c r="K5996" s="32">
        <f/>
        <v/>
      </c>
      <c r="L5996" s="32" t="s">
        <v/>
      </c>
      <c r="M5996" s="32" t="s">
        <v/>
      </c>
      <c r="N5996" s="32" t="s">
        <v>30787</v>
      </c>
      <!--$VAR_NUOVA_CELLA_PREZZI$-->
    </row>
    <row r="5997" spans="1:16" ht="10.5" customHeight="1" thickTop="1" thickBot="1">
      <c r="B5997" s="32" t="s">
        <v/>
      </c>
      <c r="C5997" s="23" t="s">
        <v/>
      </c>
      <c r="D5997" s="32" t="s">
        <v>30788</v>
      </c>
      <c r="E5997" s="32">
        <v/>
      </c>
      <c r="F5997" s="33">
        <v/>
      </c>
      <c r="G5997" s="34">
        <v/>
      </c>
      <c r="H5997" s="35">
        <v/>
      </c>
      <c r="I5997" s="36">
        <f>ROUND(SUM(I5994:I5996),2)</f>
        <v>1.00</v>
      </c>
      <c r="J5997" s="32">
        <v>15130.88</v>
      </c>
      <c r="K5997" s="32">
        <f>ROUND(PRODUCT(I5997:J5997),2)</f>
        <v>15130.88</v>
      </c>
      <c r="L5997" s="32" t="s">
        <v/>
      </c>
      <c r="M5997" s="32" t="s">
        <v/>
      </c>
      <c r="N5997" s="32" t="s">
        <v/>
      </c>
      <!--$VAR_NUOVA_CELLA_PREZZI$-->
    </row>
    <row r="5998" spans="1:16" ht="10.5" customHeight="1" thickTop="1" thickBot="1">
      <c r="B5998" s="32" t="s">
        <v/>
      </c>
      <c r="C5998" s="23" t="s">
        <v/>
      </c>
      <c r="D5998" s="32" t="s">
        <v>30794</v>
      </c>
      <c r="E5998" s="32">
        <v/>
      </c>
      <c r="F5998" s="33">
        <v/>
      </c>
      <c r="G5998" s="34">
        <v/>
      </c>
      <c r="H5998" s="35">
        <v/>
      </c>
      <c r="I5998" s="36">
        <f/>
        <v/>
      </c>
      <c r="J5998" s="32">
        <v/>
      </c>
      <c r="K5998" s="32">
        <f/>
        <v/>
      </c>
      <c r="L5998" s="32" t="s">
        <v/>
      </c>
      <c r="M5998" s="32" t="s">
        <v/>
      </c>
      <c r="N5998" s="32" t="s">
        <v/>
      </c>
      <!--$VAR_NUOVA_CELLA_PREZZI$-->
    </row>
    <row r="5999" spans="1:16" ht="60.8333333333333" customHeight="1" thickTop="1" thickBot="1">
      <c r="B5999" s="32" t="s">
        <v>30795</v>
      </c>
      <c r="C5999" s="23" t="s">
        <v>30796</v>
      </c>
      <c r="D5999" s="62" t="s">
        <v>30797</v>
      </c>
      <c r="E5999" s="32">
        <v/>
      </c>
      <c r="F5999" s="33">
        <v/>
      </c>
      <c r="G5999" s="34">
        <v/>
      </c>
      <c r="H5999" s="35">
        <v/>
      </c>
      <c r="I5999" s="36">
        <f/>
        <v/>
      </c>
      <c r="J5999" s="32">
        <v/>
      </c>
      <c r="K5999" s="32">
        <f/>
        <v/>
      </c>
      <c r="L5999" s="32" t="s">
        <v/>
      </c>
      <c r="M5999" s="32" t="s">
        <v/>
      </c>
      <c r="N5999" s="32" t="s">
        <v/>
      </c>
      <!--$VAR_NUOVA_CELLA_PREZZI$-->
    </row>
    <row r="6000" spans="1:16" ht="10.5" customHeight="1" thickTop="1" thickBot="1">
      <c r="B6000" s="32" t="s">
        <v/>
      </c>
      <c r="C6000" s="23" t="s">
        <v/>
      </c>
      <c r="D6000" s="23" t="s">
        <v>30798</v>
      </c>
      <c r="E6000" s="32">
        <v/>
      </c>
      <c r="F6000" s="33">
        <v/>
      </c>
      <c r="G6000" s="34">
        <v/>
      </c>
      <c r="H6000" s="35">
        <v/>
      </c>
      <c r="I6000" s="36">
        <f/>
        <v/>
      </c>
      <c r="J6000" s="32">
        <v/>
      </c>
      <c r="K6000" s="32">
        <f/>
        <v/>
      </c>
      <c r="L6000" s="32" t="s">
        <v/>
      </c>
      <c r="M6000" s="32" t="s">
        <v/>
      </c>
      <c r="N6000" s="32" t="s">
        <v/>
      </c>
      <!--$VAR_NUOVA_CELLA_PREZZI$-->
    </row>
    <row r="6001" spans="1:16" ht="10.5" customHeight="1" thickTop="1" thickBot="1">
      <c r="B6001" s="32" t="s">
        <v/>
      </c>
      <c r="C6001" s="23" t="s">
        <v/>
      </c>
      <c r="D6001" s="23" t="s">
        <v>30799</v>
      </c>
      <c r="E6001" s="32">
        <v>315.00</v>
      </c>
      <c r="F6001" s="33">
        <v/>
      </c>
      <c r="G6001" s="34">
        <v/>
      </c>
      <c r="H6001" s="35">
        <v/>
      </c>
      <c r="I6001" s="36">
        <f>ROUND(PRODUCT(E6001:H6001),2)</f>
        <v>315.00</v>
      </c>
      <c r="J6001" s="32">
        <v/>
      </c>
      <c r="K6001" s="32">
        <f/>
        <v/>
      </c>
      <c r="L6001" s="32" t="s">
        <v/>
      </c>
      <c r="M6001" s="32" t="s">
        <v/>
      </c>
      <c r="N6001" s="32" t="s">
        <v/>
      </c>
      <!--$VAR_NUOVA_CELLA_PREZZI$-->
    </row>
    <row r="6002" spans="1:16" ht="10.5" customHeight="1" thickTop="1" thickBot="1">
      <c r="B6002" s="32" t="s">
        <v/>
      </c>
      <c r="C6002" s="23" t="s">
        <v/>
      </c>
      <c r="D6002" s="32" t="s">
        <v/>
      </c>
      <c r="E6002" s="32">
        <v/>
      </c>
      <c r="F6002" s="33">
        <v/>
      </c>
      <c r="G6002" s="34">
        <v/>
      </c>
      <c r="H6002" s="35">
        <v/>
      </c>
      <c r="I6002" s="36">
        <f/>
        <v/>
      </c>
      <c r="J6002" s="32">
        <v/>
      </c>
      <c r="K6002" s="32">
        <f/>
        <v/>
      </c>
      <c r="L6002" s="32" t="s">
        <v/>
      </c>
      <c r="M6002" s="32" t="s">
        <v/>
      </c>
      <c r="N6002" s="32" t="s">
        <v>30806</v>
      </c>
      <!--$VAR_NUOVA_CELLA_PREZZI$-->
    </row>
    <row r="6003" spans="1:16" ht="10.5" customHeight="1" thickTop="1" thickBot="1">
      <c r="B6003" s="32" t="s">
        <v/>
      </c>
      <c r="C6003" s="23" t="s">
        <v/>
      </c>
      <c r="D6003" s="32" t="s">
        <v>30807</v>
      </c>
      <c r="E6003" s="32">
        <v/>
      </c>
      <c r="F6003" s="33">
        <v/>
      </c>
      <c r="G6003" s="34">
        <v/>
      </c>
      <c r="H6003" s="35">
        <v/>
      </c>
      <c r="I6003" s="36">
        <f>ROUND(SUM(I6000:I6002),2)</f>
        <v>315.00</v>
      </c>
      <c r="J6003" s="32">
        <v>60.69</v>
      </c>
      <c r="K6003" s="32">
        <f>ROUND(PRODUCT(I6003:J6003),2)</f>
        <v>19117.35</v>
      </c>
      <c r="L6003" s="32" t="s">
        <v/>
      </c>
      <c r="M6003" s="32" t="s">
        <v/>
      </c>
      <c r="N6003" s="32" t="s">
        <v/>
      </c>
      <!--$VAR_NUOVA_CELLA_PREZZI$-->
    </row>
    <row r="6004" spans="1:16" ht="10.5" customHeight="1" thickTop="1" thickBot="1">
      <c r="B6004" s="32" t="s">
        <v/>
      </c>
      <c r="C6004" s="23" t="s">
        <v/>
      </c>
      <c r="D6004" s="32" t="s">
        <v>30813</v>
      </c>
      <c r="E6004" s="32">
        <v/>
      </c>
      <c r="F6004" s="33">
        <v/>
      </c>
      <c r="G6004" s="34">
        <v/>
      </c>
      <c r="H6004" s="35">
        <v/>
      </c>
      <c r="I6004" s="36">
        <f/>
        <v/>
      </c>
      <c r="J6004" s="32">
        <v/>
      </c>
      <c r="K6004" s="32">
        <f/>
        <v/>
      </c>
      <c r="L6004" s="32" t="s">
        <v/>
      </c>
      <c r="M6004" s="32" t="s">
        <v/>
      </c>
      <c r="N6004" s="32" t="s">
        <v/>
      </c>
      <!--$VAR_NUOVA_CELLA_PREZZI$-->
    </row>
    <row r="6005" spans="1:16" ht="33.3333333333333" customHeight="1" thickTop="1" thickBot="1">
      <c r="B6005" s="32" t="s">
        <v>30814</v>
      </c>
      <c r="C6005" s="23" t="s">
        <v>30815</v>
      </c>
      <c r="D6005" s="62" t="s">
        <v>30816</v>
      </c>
      <c r="E6005" s="32">
        <v/>
      </c>
      <c r="F6005" s="33">
        <v/>
      </c>
      <c r="G6005" s="34">
        <v/>
      </c>
      <c r="H6005" s="35">
        <v/>
      </c>
      <c r="I6005" s="36">
        <f/>
        <v/>
      </c>
      <c r="J6005" s="32">
        <v/>
      </c>
      <c r="K6005" s="32">
        <f/>
        <v/>
      </c>
      <c r="L6005" s="32" t="s">
        <v/>
      </c>
      <c r="M6005" s="32" t="s">
        <v/>
      </c>
      <c r="N6005" s="32" t="s">
        <v/>
      </c>
      <!--$VAR_NUOVA_CELLA_PREZZI$-->
    </row>
    <row r="6006" spans="1:16" ht="10.5" customHeight="1" thickTop="1" thickBot="1">
      <c r="B6006" s="32" t="s">
        <v/>
      </c>
      <c r="C6006" s="23" t="s">
        <v/>
      </c>
      <c r="D6006" s="23" t="s">
        <v>30817</v>
      </c>
      <c r="E6006" s="32">
        <v/>
      </c>
      <c r="F6006" s="33">
        <v/>
      </c>
      <c r="G6006" s="34">
        <v/>
      </c>
      <c r="H6006" s="35">
        <v/>
      </c>
      <c r="I6006" s="36">
        <f/>
        <v/>
      </c>
      <c r="J6006" s="32">
        <v/>
      </c>
      <c r="K6006" s="32">
        <f/>
        <v/>
      </c>
      <c r="L6006" s="32" t="s">
        <v/>
      </c>
      <c r="M6006" s="32" t="s">
        <v/>
      </c>
      <c r="N6006" s="32" t="s">
        <v/>
      </c>
      <!--$VAR_NUOVA_CELLA_PREZZI$-->
    </row>
    <row r="6007" spans="1:16" ht="10.5" customHeight="1" thickTop="1" thickBot="1">
      <c r="B6007" s="32" t="s">
        <v/>
      </c>
      <c r="C6007" s="23" t="s">
        <v/>
      </c>
      <c r="D6007" s="23" t="s">
        <v>30818</v>
      </c>
      <c r="E6007" s="32">
        <v>75.00</v>
      </c>
      <c r="F6007" s="33">
        <v/>
      </c>
      <c r="G6007" s="34">
        <v/>
      </c>
      <c r="H6007" s="35">
        <v/>
      </c>
      <c r="I6007" s="36">
        <f>ROUND(PRODUCT(E6007:H6007),2)</f>
        <v>75.00</v>
      </c>
      <c r="J6007" s="32">
        <v/>
      </c>
      <c r="K6007" s="32">
        <f/>
        <v/>
      </c>
      <c r="L6007" s="32" t="s">
        <v/>
      </c>
      <c r="M6007" s="32" t="s">
        <v/>
      </c>
      <c r="N6007" s="32" t="s">
        <v/>
      </c>
      <!--$VAR_NUOVA_CELLA_PREZZI$-->
    </row>
    <row r="6008" spans="1:16" ht="10.5" customHeight="1" thickTop="1" thickBot="1">
      <c r="B6008" s="32" t="s">
        <v/>
      </c>
      <c r="C6008" s="23" t="s">
        <v/>
      </c>
      <c r="D6008" s="32" t="s">
        <v/>
      </c>
      <c r="E6008" s="32">
        <v/>
      </c>
      <c r="F6008" s="33">
        <v/>
      </c>
      <c r="G6008" s="34">
        <v/>
      </c>
      <c r="H6008" s="35">
        <v/>
      </c>
      <c r="I6008" s="36">
        <f/>
        <v/>
      </c>
      <c r="J6008" s="32">
        <v/>
      </c>
      <c r="K6008" s="32">
        <f/>
        <v/>
      </c>
      <c r="L6008" s="32" t="s">
        <v/>
      </c>
      <c r="M6008" s="32" t="s">
        <v/>
      </c>
      <c r="N6008" s="32" t="s">
        <v>30825</v>
      </c>
      <!--$VAR_NUOVA_CELLA_PREZZI$-->
    </row>
    <row r="6009" spans="1:16" ht="10.5" customHeight="1" thickTop="1" thickBot="1">
      <c r="B6009" s="32" t="s">
        <v/>
      </c>
      <c r="C6009" s="23" t="s">
        <v/>
      </c>
      <c r="D6009" s="32" t="s">
        <v>30826</v>
      </c>
      <c r="E6009" s="32">
        <v/>
      </c>
      <c r="F6009" s="33">
        <v/>
      </c>
      <c r="G6009" s="34">
        <v/>
      </c>
      <c r="H6009" s="35">
        <v/>
      </c>
      <c r="I6009" s="36">
        <f>ROUND(SUM(I6006:I6008),2)</f>
        <v>75.00</v>
      </c>
      <c r="J6009" s="32">
        <v>24.04</v>
      </c>
      <c r="K6009" s="32">
        <f>ROUND(PRODUCT(I6009:J6009),2)</f>
        <v>1803.00</v>
      </c>
      <c r="L6009" s="32" t="s">
        <v/>
      </c>
      <c r="M6009" s="32" t="s">
        <v/>
      </c>
      <c r="N6009" s="32" t="s">
        <v/>
      </c>
      <!--$VAR_NUOVA_CELLA_PREZZI$-->
    </row>
    <row r="6010" spans="1:16" ht="10.5" customHeight="1" thickTop="1" thickBot="1">
      <c r="B6010" s="32" t="s">
        <v/>
      </c>
      <c r="C6010" s="23" t="s">
        <v/>
      </c>
      <c r="D6010" s="32" t="s">
        <v>30832</v>
      </c>
      <c r="E6010" s="32">
        <v/>
      </c>
      <c r="F6010" s="33">
        <v/>
      </c>
      <c r="G6010" s="34">
        <v/>
      </c>
      <c r="H6010" s="35">
        <v/>
      </c>
      <c r="I6010" s="36">
        <f/>
        <v/>
      </c>
      <c r="J6010" s="32">
        <v/>
      </c>
      <c r="K6010" s="32">
        <f/>
        <v/>
      </c>
      <c r="L6010" s="32" t="s">
        <v/>
      </c>
      <c r="M6010" s="32" t="s">
        <v/>
      </c>
      <c r="N6010" s="32" t="s">
        <v/>
      </c>
      <!--$VAR_NUOVA_CELLA_PREZZI$-->
    </row>
    <row r="6011" spans="1:16" ht="45" customHeight="1" thickTop="1" thickBot="1">
      <c r="B6011" s="32" t="s">
        <v>30833</v>
      </c>
      <c r="C6011" s="23" t="s">
        <v>30834</v>
      </c>
      <c r="D6011" s="62" t="s">
        <v>30835</v>
      </c>
      <c r="E6011" s="32">
        <v/>
      </c>
      <c r="F6011" s="33">
        <v/>
      </c>
      <c r="G6011" s="34">
        <v/>
      </c>
      <c r="H6011" s="35">
        <v/>
      </c>
      <c r="I6011" s="36">
        <f/>
        <v/>
      </c>
      <c r="J6011" s="32">
        <v/>
      </c>
      <c r="K6011" s="32">
        <f/>
        <v/>
      </c>
      <c r="L6011" s="32" t="s">
        <v/>
      </c>
      <c r="M6011" s="32" t="s">
        <v/>
      </c>
      <c r="N6011" s="32" t="s">
        <v/>
      </c>
      <!--$VAR_NUOVA_CELLA_PREZZI$-->
    </row>
    <row r="6012" spans="1:16" ht="10.5" customHeight="1" thickTop="1" thickBot="1">
      <c r="B6012" s="32" t="s">
        <v/>
      </c>
      <c r="C6012" s="23" t="s">
        <v/>
      </c>
      <c r="D6012" s="23" t="s">
        <v>30836</v>
      </c>
      <c r="E6012" s="32">
        <v/>
      </c>
      <c r="F6012" s="33">
        <v/>
      </c>
      <c r="G6012" s="34">
        <v/>
      </c>
      <c r="H6012" s="35">
        <v/>
      </c>
      <c r="I6012" s="36">
        <f/>
        <v/>
      </c>
      <c r="J6012" s="32">
        <v/>
      </c>
      <c r="K6012" s="32">
        <f/>
        <v/>
      </c>
      <c r="L6012" s="32" t="s">
        <v/>
      </c>
      <c r="M6012" s="32" t="s">
        <v/>
      </c>
      <c r="N6012" s="32" t="s">
        <v/>
      </c>
      <!--$VAR_NUOVA_CELLA_PREZZI$-->
    </row>
    <row r="6013" spans="1:16" ht="10.5" customHeight="1" thickTop="1" thickBot="1">
      <c r="B6013" s="32" t="s">
        <v/>
      </c>
      <c r="C6013" s="23" t="s">
        <v/>
      </c>
      <c r="D6013" s="23" t="s">
        <v>30837</v>
      </c>
      <c r="E6013" s="32">
        <v>1.00</v>
      </c>
      <c r="F6013" s="33">
        <v/>
      </c>
      <c r="G6013" s="34">
        <v/>
      </c>
      <c r="H6013" s="35">
        <v/>
      </c>
      <c r="I6013" s="36">
        <f>ROUND(PRODUCT(E6013:H6013),2)</f>
        <v>1.00</v>
      </c>
      <c r="J6013" s="32">
        <v/>
      </c>
      <c r="K6013" s="32">
        <f/>
        <v/>
      </c>
      <c r="L6013" s="32" t="s">
        <v/>
      </c>
      <c r="M6013" s="32" t="s">
        <v/>
      </c>
      <c r="N6013" s="32" t="s">
        <v/>
      </c>
      <!--$VAR_NUOVA_CELLA_PREZZI$-->
    </row>
    <row r="6014" spans="1:16" ht="10.5" customHeight="1" thickTop="1" thickBot="1">
      <c r="B6014" s="32" t="s">
        <v/>
      </c>
      <c r="C6014" s="23" t="s">
        <v/>
      </c>
      <c r="D6014" s="32" t="s">
        <v/>
      </c>
      <c r="E6014" s="32">
        <v/>
      </c>
      <c r="F6014" s="33">
        <v/>
      </c>
      <c r="G6014" s="34">
        <v/>
      </c>
      <c r="H6014" s="35">
        <v/>
      </c>
      <c r="I6014" s="36">
        <f/>
        <v/>
      </c>
      <c r="J6014" s="32">
        <v/>
      </c>
      <c r="K6014" s="32">
        <f/>
        <v/>
      </c>
      <c r="L6014" s="32" t="s">
        <v/>
      </c>
      <c r="M6014" s="32" t="s">
        <v/>
      </c>
      <c r="N6014" s="32" t="s">
        <v>30844</v>
      </c>
      <!--$VAR_NUOVA_CELLA_PREZZI$-->
    </row>
    <row r="6015" spans="1:16" ht="10.5" customHeight="1" thickTop="1" thickBot="1">
      <c r="B6015" s="32" t="s">
        <v/>
      </c>
      <c r="C6015" s="23" t="s">
        <v/>
      </c>
      <c r="D6015" s="32" t="s">
        <v>30845</v>
      </c>
      <c r="E6015" s="32">
        <v/>
      </c>
      <c r="F6015" s="33">
        <v/>
      </c>
      <c r="G6015" s="34">
        <v/>
      </c>
      <c r="H6015" s="35">
        <v/>
      </c>
      <c r="I6015" s="36">
        <f>ROUND(SUM(I6012:I6014),2)</f>
        <v>1.00</v>
      </c>
      <c r="J6015" s="32">
        <v>290.93</v>
      </c>
      <c r="K6015" s="32">
        <f>ROUND(PRODUCT(I6015:J6015),2)</f>
        <v>290.93</v>
      </c>
      <c r="L6015" s="32" t="s">
        <v/>
      </c>
      <c r="M6015" s="32" t="s">
        <v/>
      </c>
      <c r="N6015" s="32" t="s">
        <v/>
      </c>
      <!--$VAR_NUOVA_CELLA_PREZZI$-->
    </row>
    <row r="6016" spans="1:16" ht="10.5" customHeight="1" thickTop="1" thickBot="1">
      <c r="B6016" s="32" t="s">
        <v/>
      </c>
      <c r="C6016" s="23" t="s">
        <v/>
      </c>
      <c r="D6016" s="32" t="s">
        <v>30851</v>
      </c>
      <c r="E6016" s="32">
        <v/>
      </c>
      <c r="F6016" s="33">
        <v/>
      </c>
      <c r="G6016" s="34">
        <v/>
      </c>
      <c r="H6016" s="35">
        <v/>
      </c>
      <c r="I6016" s="36">
        <f/>
        <v/>
      </c>
      <c r="J6016" s="32">
        <v/>
      </c>
      <c r="K6016" s="32">
        <f/>
        <v/>
      </c>
      <c r="L6016" s="32" t="s">
        <v/>
      </c>
      <c r="M6016" s="32" t="s">
        <v/>
      </c>
      <c r="N6016" s="32" t="s">
        <v/>
      </c>
      <!--$VAR_NUOVA_CELLA_PREZZI$-->
    </row>
    <row r="6017" spans="1:16" ht="108.166666666667" customHeight="1" thickTop="1" thickBot="1">
      <c r="B6017" s="32" t="s">
        <v>30852</v>
      </c>
      <c r="C6017" s="23" t="s">
        <v>30853</v>
      </c>
      <c r="D6017" s="62" t="s">
        <v>30854</v>
      </c>
      <c r="E6017" s="32">
        <v/>
      </c>
      <c r="F6017" s="33">
        <v/>
      </c>
      <c r="G6017" s="34">
        <v/>
      </c>
      <c r="H6017" s="35">
        <v/>
      </c>
      <c r="I6017" s="36">
        <f/>
        <v/>
      </c>
      <c r="J6017" s="32">
        <v/>
      </c>
      <c r="K6017" s="32">
        <f/>
        <v/>
      </c>
      <c r="L6017" s="32" t="s">
        <v/>
      </c>
      <c r="M6017" s="32" t="s">
        <v/>
      </c>
      <c r="N6017" s="32" t="s">
        <v/>
      </c>
      <!--$VAR_NUOVA_CELLA_PREZZI$-->
    </row>
    <row r="6018" spans="1:16" ht="10.5" customHeight="1" thickTop="1" thickBot="1">
      <c r="B6018" s="32" t="s">
        <v/>
      </c>
      <c r="C6018" s="23" t="s">
        <v/>
      </c>
      <c r="D6018" s="23" t="s">
        <v>30855</v>
      </c>
      <c r="E6018" s="32">
        <v/>
      </c>
      <c r="F6018" s="33">
        <v/>
      </c>
      <c r="G6018" s="34">
        <v/>
      </c>
      <c r="H6018" s="35">
        <v/>
      </c>
      <c r="I6018" s="36">
        <f/>
        <v/>
      </c>
      <c r="J6018" s="32">
        <v/>
      </c>
      <c r="K6018" s="32">
        <f/>
        <v/>
      </c>
      <c r="L6018" s="32" t="s">
        <v/>
      </c>
      <c r="M6018" s="32" t="s">
        <v/>
      </c>
      <c r="N6018" s="32" t="s">
        <v/>
      </c>
      <!--$VAR_NUOVA_CELLA_PREZZI$-->
    </row>
    <row r="6019" spans="1:16" ht="10.5" customHeight="1" thickTop="1" thickBot="1">
      <c r="B6019" s="32" t="s">
        <v/>
      </c>
      <c r="C6019" s="23" t="s">
        <v/>
      </c>
      <c r="D6019" s="23" t="s">
        <v>30856</v>
      </c>
      <c r="E6019" s="32">
        <v>110.00</v>
      </c>
      <c r="F6019" s="33">
        <v/>
      </c>
      <c r="G6019" s="34">
        <v/>
      </c>
      <c r="H6019" s="35">
        <v/>
      </c>
      <c r="I6019" s="36">
        <f>ROUND(PRODUCT(E6019:H6019),2)</f>
        <v>110.00</v>
      </c>
      <c r="J6019" s="32">
        <v/>
      </c>
      <c r="K6019" s="32">
        <f/>
        <v/>
      </c>
      <c r="L6019" s="32" t="s">
        <v/>
      </c>
      <c r="M6019" s="32" t="s">
        <v/>
      </c>
      <c r="N6019" s="32" t="s">
        <v/>
      </c>
      <!--$VAR_NUOVA_CELLA_PREZZI$-->
    </row>
    <row r="6020" spans="1:16" ht="10.5" customHeight="1" thickTop="1" thickBot="1">
      <c r="B6020" s="32" t="s">
        <v/>
      </c>
      <c r="C6020" s="23" t="s">
        <v/>
      </c>
      <c r="D6020" s="32" t="s">
        <v/>
      </c>
      <c r="E6020" s="32">
        <v/>
      </c>
      <c r="F6020" s="33">
        <v/>
      </c>
      <c r="G6020" s="34">
        <v/>
      </c>
      <c r="H6020" s="35">
        <v/>
      </c>
      <c r="I6020" s="36">
        <f/>
        <v/>
      </c>
      <c r="J6020" s="32">
        <v/>
      </c>
      <c r="K6020" s="32">
        <f/>
        <v/>
      </c>
      <c r="L6020" s="32" t="s">
        <v/>
      </c>
      <c r="M6020" s="32" t="s">
        <v/>
      </c>
      <c r="N6020" s="32" t="s">
        <v>30863</v>
      </c>
      <!--$VAR_NUOVA_CELLA_PREZZI$-->
    </row>
    <row r="6021" spans="1:16" ht="10.5" customHeight="1" thickTop="1" thickBot="1">
      <c r="B6021" s="32" t="s">
        <v/>
      </c>
      <c r="C6021" s="23" t="s">
        <v/>
      </c>
      <c r="D6021" s="32" t="s">
        <v>30864</v>
      </c>
      <c r="E6021" s="32">
        <v/>
      </c>
      <c r="F6021" s="33">
        <v/>
      </c>
      <c r="G6021" s="34">
        <v/>
      </c>
      <c r="H6021" s="35">
        <v/>
      </c>
      <c r="I6021" s="36">
        <f>ROUND(SUM(I6018:I6020),2)</f>
        <v>110.00</v>
      </c>
      <c r="J6021" s="32">
        <v>5.54</v>
      </c>
      <c r="K6021" s="32">
        <f>ROUND(PRODUCT(I6021:J6021),2)</f>
        <v>609.40</v>
      </c>
      <c r="L6021" s="32" t="s">
        <v/>
      </c>
      <c r="M6021" s="32" t="s">
        <v/>
      </c>
      <c r="N6021" s="32" t="s">
        <v/>
      </c>
      <!--$VAR_NUOVA_CELLA_PREZZI$-->
    </row>
    <row r="6022" spans="1:16" ht="10.5" customHeight="1" thickTop="1" thickBot="1">
      <c r="B6022" s="32" t="s">
        <v/>
      </c>
      <c r="C6022" s="23" t="s">
        <v/>
      </c>
      <c r="D6022" s="32" t="s">
        <v>30870</v>
      </c>
      <c r="E6022" s="32">
        <v/>
      </c>
      <c r="F6022" s="33">
        <v/>
      </c>
      <c r="G6022" s="34">
        <v/>
      </c>
      <c r="H6022" s="35">
        <v/>
      </c>
      <c r="I6022" s="36">
        <f/>
        <v/>
      </c>
      <c r="J6022" s="32">
        <v/>
      </c>
      <c r="K6022" s="32">
        <f/>
        <v/>
      </c>
      <c r="L6022" s="32" t="s">
        <v/>
      </c>
      <c r="M6022" s="32" t="s">
        <v/>
      </c>
      <c r="N6022" s="32" t="s">
        <v/>
      </c>
      <!--$VAR_NUOVA_CELLA_PREZZI$-->
    </row>
    <row r="6023" spans="1:16" ht="22" customHeight="1" thickTop="1" thickBot="1">
      <c r="B6023" s="32" t="s">
        <v>30871</v>
      </c>
      <c r="C6023" s="23" t="s">
        <v>30872</v>
      </c>
      <c r="D6023" s="62" t="s">
        <v>30873</v>
      </c>
      <c r="E6023" s="32">
        <v/>
      </c>
      <c r="F6023" s="33">
        <v/>
      </c>
      <c r="G6023" s="34">
        <v/>
      </c>
      <c r="H6023" s="35">
        <v/>
      </c>
      <c r="I6023" s="36">
        <f/>
        <v/>
      </c>
      <c r="J6023" s="32">
        <v/>
      </c>
      <c r="K6023" s="32">
        <f/>
        <v/>
      </c>
      <c r="L6023" s="32" t="s">
        <v/>
      </c>
      <c r="M6023" s="32" t="s">
        <v/>
      </c>
      <c r="N6023" s="32" t="s">
        <v/>
      </c>
      <!--$VAR_NUOVA_CELLA_PREZZI$-->
    </row>
    <row r="6024" spans="1:16" ht="10.5" customHeight="1" thickTop="1" thickBot="1">
      <c r="B6024" s="32" t="s">
        <v/>
      </c>
      <c r="C6024" s="23" t="s">
        <v/>
      </c>
      <c r="D6024" s="23" t="s">
        <v>30874</v>
      </c>
      <c r="E6024" s="32">
        <v/>
      </c>
      <c r="F6024" s="33">
        <v/>
      </c>
      <c r="G6024" s="34">
        <v/>
      </c>
      <c r="H6024" s="35">
        <v/>
      </c>
      <c r="I6024" s="36">
        <f/>
        <v/>
      </c>
      <c r="J6024" s="32">
        <v/>
      </c>
      <c r="K6024" s="32">
        <f/>
        <v/>
      </c>
      <c r="L6024" s="32" t="s">
        <v/>
      </c>
      <c r="M6024" s="32" t="s">
        <v/>
      </c>
      <c r="N6024" s="32" t="s">
        <v/>
      </c>
      <!--$VAR_NUOVA_CELLA_PREZZI$-->
    </row>
    <row r="6025" spans="1:16" ht="10.5" customHeight="1" thickTop="1" thickBot="1">
      <c r="B6025" s="32" t="s">
        <v/>
      </c>
      <c r="C6025" s="23" t="s">
        <v/>
      </c>
      <c r="D6025" s="23" t="s">
        <v>30875</v>
      </c>
      <c r="E6025" s="32">
        <v>2.00</v>
      </c>
      <c r="F6025" s="33">
        <v/>
      </c>
      <c r="G6025" s="34">
        <v/>
      </c>
      <c r="H6025" s="35">
        <v/>
      </c>
      <c r="I6025" s="36">
        <f>ROUND(PRODUCT(E6025:H6025),2)</f>
        <v>2.00</v>
      </c>
      <c r="J6025" s="32">
        <v/>
      </c>
      <c r="K6025" s="32">
        <f/>
        <v/>
      </c>
      <c r="L6025" s="32" t="s">
        <v/>
      </c>
      <c r="M6025" s="32" t="s">
        <v/>
      </c>
      <c r="N6025" s="32" t="s">
        <v/>
      </c>
      <!--$VAR_NUOVA_CELLA_PREZZI$-->
    </row>
    <row r="6026" spans="1:16" ht="10.5" customHeight="1" thickTop="1" thickBot="1">
      <c r="B6026" s="32" t="s">
        <v/>
      </c>
      <c r="C6026" s="23" t="s">
        <v/>
      </c>
      <c r="D6026" s="32" t="s">
        <v/>
      </c>
      <c r="E6026" s="32">
        <v/>
      </c>
      <c r="F6026" s="33">
        <v/>
      </c>
      <c r="G6026" s="34">
        <v/>
      </c>
      <c r="H6026" s="35">
        <v/>
      </c>
      <c r="I6026" s="36">
        <f/>
        <v/>
      </c>
      <c r="J6026" s="32">
        <v/>
      </c>
      <c r="K6026" s="32">
        <f/>
        <v/>
      </c>
      <c r="L6026" s="32" t="s">
        <v/>
      </c>
      <c r="M6026" s="32" t="s">
        <v/>
      </c>
      <c r="N6026" s="32" t="s">
        <v>30882</v>
      </c>
      <!--$VAR_NUOVA_CELLA_PREZZI$-->
    </row>
    <row r="6027" spans="1:16" ht="10.5" customHeight="1" thickTop="1" thickBot="1">
      <c r="B6027" s="32" t="s">
        <v/>
      </c>
      <c r="C6027" s="23" t="s">
        <v/>
      </c>
      <c r="D6027" s="32" t="s">
        <v>30883</v>
      </c>
      <c r="E6027" s="32">
        <v/>
      </c>
      <c r="F6027" s="33">
        <v/>
      </c>
      <c r="G6027" s="34">
        <v/>
      </c>
      <c r="H6027" s="35">
        <v/>
      </c>
      <c r="I6027" s="36">
        <f>ROUND(SUM(I6024:I6026),2)</f>
        <v>2.00</v>
      </c>
      <c r="J6027" s="32">
        <v>23.76</v>
      </c>
      <c r="K6027" s="32">
        <f>ROUND(PRODUCT(I6027:J6027),2)</f>
        <v>47.52</v>
      </c>
      <c r="L6027" s="32" t="s">
        <v/>
      </c>
      <c r="M6027" s="32" t="s">
        <v/>
      </c>
      <c r="N6027" s="32" t="s">
        <v/>
      </c>
      <!--$VAR_NUOVA_CELLA_PREZZI$-->
    </row>
    <row r="6028" spans="1:16" ht="10.5" customHeight="1" thickTop="1" thickBot="1">
      <c r="B6028" s="32" t="s">
        <v/>
      </c>
      <c r="C6028" s="23" t="s">
        <v/>
      </c>
      <c r="D6028" s="32" t="s">
        <v>30889</v>
      </c>
      <c r="E6028" s="32">
        <v/>
      </c>
      <c r="F6028" s="33">
        <v/>
      </c>
      <c r="G6028" s="34">
        <v/>
      </c>
      <c r="H6028" s="35">
        <v/>
      </c>
      <c r="I6028" s="36">
        <f/>
        <v/>
      </c>
      <c r="J6028" s="32">
        <v/>
      </c>
      <c r="K6028" s="32">
        <f/>
        <v/>
      </c>
      <c r="L6028" s="32" t="s">
        <v/>
      </c>
      <c r="M6028" s="32" t="s">
        <v/>
      </c>
      <c r="N6028" s="32" t="s">
        <v/>
      </c>
      <!--$VAR_NUOVA_CELLA_PREZZI$-->
    </row>
    <row r="6029" spans="1:16" ht="28.1666666666667" customHeight="1" thickTop="1" thickBot="1">
      <c r="B6029" s="32" t="s">
        <v>30890</v>
      </c>
      <c r="C6029" s="23" t="s">
        <v>30891</v>
      </c>
      <c r="D6029" s="62" t="s">
        <v>30892</v>
      </c>
      <c r="E6029" s="32">
        <v/>
      </c>
      <c r="F6029" s="33">
        <v/>
      </c>
      <c r="G6029" s="34">
        <v/>
      </c>
      <c r="H6029" s="35">
        <v/>
      </c>
      <c r="I6029" s="36">
        <f/>
        <v/>
      </c>
      <c r="J6029" s="32">
        <v/>
      </c>
      <c r="K6029" s="32">
        <f/>
        <v/>
      </c>
      <c r="L6029" s="32" t="s">
        <v/>
      </c>
      <c r="M6029" s="32" t="s">
        <v/>
      </c>
      <c r="N6029" s="32" t="s">
        <v/>
      </c>
      <!--$VAR_NUOVA_CELLA_PREZZI$-->
    </row>
    <row r="6030" spans="1:16" ht="10.5" customHeight="1" thickTop="1" thickBot="1">
      <c r="B6030" s="32" t="s">
        <v/>
      </c>
      <c r="C6030" s="23" t="s">
        <v/>
      </c>
      <c r="D6030" s="23" t="s">
        <v>30893</v>
      </c>
      <c r="E6030" s="32">
        <v/>
      </c>
      <c r="F6030" s="33">
        <v/>
      </c>
      <c r="G6030" s="34">
        <v/>
      </c>
      <c r="H6030" s="35">
        <v/>
      </c>
      <c r="I6030" s="36">
        <f/>
        <v/>
      </c>
      <c r="J6030" s="32">
        <v/>
      </c>
      <c r="K6030" s="32">
        <f/>
        <v/>
      </c>
      <c r="L6030" s="32" t="s">
        <v/>
      </c>
      <c r="M6030" s="32" t="s">
        <v/>
      </c>
      <c r="N6030" s="32" t="s">
        <v/>
      </c>
      <!--$VAR_NUOVA_CELLA_PREZZI$-->
    </row>
    <row r="6031" spans="1:16" ht="10.5" customHeight="1" thickTop="1" thickBot="1">
      <c r="B6031" s="32" t="s">
        <v/>
      </c>
      <c r="C6031" s="23" t="s">
        <v/>
      </c>
      <c r="D6031" s="23" t="s">
        <v>30894</v>
      </c>
      <c r="E6031" s="32">
        <v>0.28</v>
      </c>
      <c r="F6031" s="33">
        <v/>
      </c>
      <c r="G6031" s="34">
        <v/>
      </c>
      <c r="H6031" s="35">
        <v/>
      </c>
      <c r="I6031" s="36">
        <f>ROUND(PRODUCT(E6031:H6031),2)</f>
        <v>0.28</v>
      </c>
      <c r="J6031" s="32">
        <v/>
      </c>
      <c r="K6031" s="32">
        <f/>
        <v/>
      </c>
      <c r="L6031" s="32" t="s">
        <v/>
      </c>
      <c r="M6031" s="32" t="s">
        <v/>
      </c>
      <c r="N6031" s="32" t="s">
        <v/>
      </c>
      <!--$VAR_NUOVA_CELLA_PREZZI$-->
    </row>
    <row r="6032" spans="1:16" ht="10.5" customHeight="1" thickTop="1" thickBot="1">
      <c r="B6032" s="32" t="s">
        <v/>
      </c>
      <c r="C6032" s="23" t="s">
        <v/>
      </c>
      <c r="D6032" s="32" t="s">
        <v/>
      </c>
      <c r="E6032" s="32">
        <v/>
      </c>
      <c r="F6032" s="33">
        <v/>
      </c>
      <c r="G6032" s="34">
        <v/>
      </c>
      <c r="H6032" s="35">
        <v/>
      </c>
      <c r="I6032" s="36">
        <f/>
        <v/>
      </c>
      <c r="J6032" s="32">
        <v/>
      </c>
      <c r="K6032" s="32">
        <f/>
        <v/>
      </c>
      <c r="L6032" s="32" t="s">
        <v/>
      </c>
      <c r="M6032" s="32" t="s">
        <v/>
      </c>
      <c r="N6032" s="32" t="s">
        <v>30901</v>
      </c>
      <!--$VAR_NUOVA_CELLA_PREZZI$-->
    </row>
    <row r="6033" spans="1:16" ht="10.5" customHeight="1" thickTop="1" thickBot="1">
      <c r="B6033" s="32" t="s">
        <v/>
      </c>
      <c r="C6033" s="23" t="s">
        <v/>
      </c>
      <c r="D6033" s="32" t="s">
        <v>30902</v>
      </c>
      <c r="E6033" s="32">
        <v/>
      </c>
      <c r="F6033" s="33">
        <v/>
      </c>
      <c r="G6033" s="34">
        <v/>
      </c>
      <c r="H6033" s="35">
        <v/>
      </c>
      <c r="I6033" s="36">
        <f>ROUND(SUM(I6030:I6032),2)</f>
        <v>0.28</v>
      </c>
      <c r="J6033" s="32">
        <v>1743.53</v>
      </c>
      <c r="K6033" s="32">
        <f>ROUND(PRODUCT(I6033:J6033),2)</f>
        <v>488.19</v>
      </c>
      <c r="L6033" s="32" t="s">
        <v/>
      </c>
      <c r="M6033" s="32" t="s">
        <v/>
      </c>
      <c r="N6033" s="32" t="s">
        <v/>
      </c>
      <!--$VAR_NUOVA_CELLA_PREZZI$-->
    </row>
    <row r="6034" spans="1:16" ht="10.5" customHeight="1" thickTop="1" thickBot="1">
      <c r="B6034" s="32" t="s">
        <v/>
      </c>
      <c r="C6034" s="23" t="s">
        <v/>
      </c>
      <c r="D6034" s="32" t="s">
        <v>30908</v>
      </c>
      <c r="E6034" s="32">
        <v/>
      </c>
      <c r="F6034" s="33">
        <v/>
      </c>
      <c r="G6034" s="34">
        <v/>
      </c>
      <c r="H6034" s="35">
        <v/>
      </c>
      <c r="I6034" s="36">
        <f/>
        <v/>
      </c>
      <c r="J6034" s="32">
        <v/>
      </c>
      <c r="K6034" s="32">
        <f/>
        <v/>
      </c>
      <c r="L6034" s="32" t="s">
        <v/>
      </c>
      <c r="M6034" s="32" t="s">
        <v/>
      </c>
      <c r="N6034" s="32" t="s">
        <v/>
      </c>
      <!--$VAR_NUOVA_CELLA_PREZZI$-->
    </row>
    <row r="6035" spans="1:16" ht="30" customHeight="1" thickTop="1" thickBot="1">
      <c r="B6035" s="32" t="s">
        <v>30909</v>
      </c>
      <c r="C6035" s="23" t="s">
        <v>30910</v>
      </c>
      <c r="D6035" s="62" t="s">
        <v>30911</v>
      </c>
      <c r="E6035" s="32">
        <v/>
      </c>
      <c r="F6035" s="33">
        <v/>
      </c>
      <c r="G6035" s="34">
        <v/>
      </c>
      <c r="H6035" s="35">
        <v/>
      </c>
      <c r="I6035" s="36">
        <f/>
        <v/>
      </c>
      <c r="J6035" s="32">
        <v/>
      </c>
      <c r="K6035" s="32">
        <f/>
        <v/>
      </c>
      <c r="L6035" s="32" t="s">
        <v/>
      </c>
      <c r="M6035" s="32" t="s">
        <v/>
      </c>
      <c r="N6035" s="32" t="s">
        <v/>
      </c>
      <!--$VAR_NUOVA_CELLA_PREZZI$-->
    </row>
    <row r="6036" spans="1:16" ht="10.5" customHeight="1" thickTop="1" thickBot="1">
      <c r="B6036" s="32" t="s">
        <v/>
      </c>
      <c r="C6036" s="23" t="s">
        <v/>
      </c>
      <c r="D6036" s="23" t="s">
        <v>30912</v>
      </c>
      <c r="E6036" s="32">
        <v/>
      </c>
      <c r="F6036" s="33">
        <v/>
      </c>
      <c r="G6036" s="34">
        <v/>
      </c>
      <c r="H6036" s="35">
        <v/>
      </c>
      <c r="I6036" s="36">
        <f/>
        <v/>
      </c>
      <c r="J6036" s="32">
        <v/>
      </c>
      <c r="K6036" s="32">
        <f/>
        <v/>
      </c>
      <c r="L6036" s="32" t="s">
        <v/>
      </c>
      <c r="M6036" s="32" t="s">
        <v/>
      </c>
      <c r="N6036" s="32" t="s">
        <v/>
      </c>
      <!--$VAR_NUOVA_CELLA_PREZZI$-->
    </row>
    <row r="6037" spans="1:16" ht="10.5" customHeight="1" thickTop="1" thickBot="1">
      <c r="B6037" s="32" t="s">
        <v/>
      </c>
      <c r="C6037" s="23" t="s">
        <v/>
      </c>
      <c r="D6037" s="23" t="s">
        <v>30913</v>
      </c>
      <c r="E6037" s="32">
        <v>0.64</v>
      </c>
      <c r="F6037" s="33">
        <v/>
      </c>
      <c r="G6037" s="34">
        <v/>
      </c>
      <c r="H6037" s="35">
        <v/>
      </c>
      <c r="I6037" s="36">
        <f>ROUND(PRODUCT(E6037:H6037),2)</f>
        <v>0.64</v>
      </c>
      <c r="J6037" s="32">
        <v/>
      </c>
      <c r="K6037" s="32">
        <f/>
        <v/>
      </c>
      <c r="L6037" s="32" t="s">
        <v/>
      </c>
      <c r="M6037" s="32" t="s">
        <v/>
      </c>
      <c r="N6037" s="32" t="s">
        <v/>
      </c>
      <!--$VAR_NUOVA_CELLA_PREZZI$-->
    </row>
    <row r="6038" spans="1:16" ht="10.5" customHeight="1" thickTop="1" thickBot="1">
      <c r="B6038" s="32" t="s">
        <v/>
      </c>
      <c r="C6038" s="23" t="s">
        <v/>
      </c>
      <c r="D6038" s="32" t="s">
        <v/>
      </c>
      <c r="E6038" s="32">
        <v/>
      </c>
      <c r="F6038" s="33">
        <v/>
      </c>
      <c r="G6038" s="34">
        <v/>
      </c>
      <c r="H6038" s="35">
        <v/>
      </c>
      <c r="I6038" s="36">
        <f/>
        <v/>
      </c>
      <c r="J6038" s="32">
        <v/>
      </c>
      <c r="K6038" s="32">
        <f/>
        <v/>
      </c>
      <c r="L6038" s="32" t="s">
        <v/>
      </c>
      <c r="M6038" s="32" t="s">
        <v/>
      </c>
      <c r="N6038" s="32" t="s">
        <v>30920</v>
      </c>
      <!--$VAR_NUOVA_CELLA_PREZZI$-->
    </row>
    <row r="6039" spans="1:16" ht="10.5" customHeight="1" thickTop="1" thickBot="1">
      <c r="B6039" s="32" t="s">
        <v/>
      </c>
      <c r="C6039" s="23" t="s">
        <v/>
      </c>
      <c r="D6039" s="32" t="s">
        <v>30921</v>
      </c>
      <c r="E6039" s="32">
        <v/>
      </c>
      <c r="F6039" s="33">
        <v/>
      </c>
      <c r="G6039" s="34">
        <v/>
      </c>
      <c r="H6039" s="35">
        <v/>
      </c>
      <c r="I6039" s="36">
        <f>ROUND(SUM(I6036:I6038),2)</f>
        <v>0.64</v>
      </c>
      <c r="J6039" s="32">
        <v>1136.65</v>
      </c>
      <c r="K6039" s="32">
        <f>ROUND(PRODUCT(I6039:J6039),2)</f>
        <v>727.46</v>
      </c>
      <c r="L6039" s="32" t="s">
        <v/>
      </c>
      <c r="M6039" s="32" t="s">
        <v/>
      </c>
      <c r="N6039" s="32" t="s">
        <v/>
      </c>
      <!--$VAR_NUOVA_CELLA_PREZZI$-->
    </row>
    <row r="6040" spans="1:16" ht="10.5" customHeight="1" thickTop="1" thickBot="1">
      <c r="B6040" s="32" t="s">
        <v/>
      </c>
      <c r="C6040" s="23" t="s">
        <v/>
      </c>
      <c r="D6040" s="32" t="s">
        <v>30927</v>
      </c>
      <c r="E6040" s="32">
        <v/>
      </c>
      <c r="F6040" s="33">
        <v/>
      </c>
      <c r="G6040" s="34">
        <v/>
      </c>
      <c r="H6040" s="35">
        <v/>
      </c>
      <c r="I6040" s="36">
        <f/>
        <v/>
      </c>
      <c r="J6040" s="32">
        <v/>
      </c>
      <c r="K6040" s="32">
        <f/>
        <v/>
      </c>
      <c r="L6040" s="32" t="s">
        <v/>
      </c>
      <c r="M6040" s="32" t="s">
        <v/>
      </c>
      <c r="N6040" s="32" t="s">
        <v/>
      </c>
      <!--$VAR_NUOVA_CELLA_PREZZI$-->
    </row>
    <row r="6041" spans="1:16" ht="89.1666666666667" customHeight="1" thickTop="1" thickBot="1">
      <c r="B6041" s="32" t="s">
        <v>30928</v>
      </c>
      <c r="C6041" s="23" t="s">
        <v>30929</v>
      </c>
      <c r="D6041" s="62" t="s">
        <v>30930</v>
      </c>
      <c r="E6041" s="32">
        <v/>
      </c>
      <c r="F6041" s="33">
        <v/>
      </c>
      <c r="G6041" s="34">
        <v/>
      </c>
      <c r="H6041" s="35">
        <v/>
      </c>
      <c r="I6041" s="36">
        <f/>
        <v/>
      </c>
      <c r="J6041" s="32">
        <v/>
      </c>
      <c r="K6041" s="32">
        <f/>
        <v/>
      </c>
      <c r="L6041" s="32" t="s">
        <v/>
      </c>
      <c r="M6041" s="32" t="s">
        <v/>
      </c>
      <c r="N6041" s="32" t="s">
        <v/>
      </c>
      <!--$VAR_NUOVA_CELLA_PREZZI$-->
    </row>
    <row r="6042" spans="1:16" ht="10.5" customHeight="1" thickTop="1" thickBot="1">
      <c r="B6042" s="32" t="s">
        <v/>
      </c>
      <c r="C6042" s="23" t="s">
        <v/>
      </c>
      <c r="D6042" s="23" t="s">
        <v>30931</v>
      </c>
      <c r="E6042" s="32">
        <v/>
      </c>
      <c r="F6042" s="33">
        <v/>
      </c>
      <c r="G6042" s="34">
        <v/>
      </c>
      <c r="H6042" s="35">
        <v/>
      </c>
      <c r="I6042" s="36">
        <f/>
        <v/>
      </c>
      <c r="J6042" s="32">
        <v/>
      </c>
      <c r="K6042" s="32">
        <f/>
        <v/>
      </c>
      <c r="L6042" s="32" t="s">
        <v/>
      </c>
      <c r="M6042" s="32" t="s">
        <v/>
      </c>
      <c r="N6042" s="32" t="s">
        <v/>
      </c>
      <!--$VAR_NUOVA_CELLA_PREZZI$-->
    </row>
    <row r="6043" spans="1:16" ht="10.5" customHeight="1" thickTop="1" thickBot="1">
      <c r="B6043" s="32" t="s">
        <v/>
      </c>
      <c r="C6043" s="23" t="s">
        <v/>
      </c>
      <c r="D6043" s="23" t="s">
        <v>30932</v>
      </c>
      <c r="E6043" s="32">
        <v>10.00</v>
      </c>
      <c r="F6043" s="33">
        <v/>
      </c>
      <c r="G6043" s="34">
        <v/>
      </c>
      <c r="H6043" s="35">
        <v/>
      </c>
      <c r="I6043" s="36">
        <f>ROUND(PRODUCT(E6043:H6043),2)</f>
        <v>10.00</v>
      </c>
      <c r="J6043" s="32">
        <v/>
      </c>
      <c r="K6043" s="32">
        <f/>
        <v/>
      </c>
      <c r="L6043" s="32" t="s">
        <v/>
      </c>
      <c r="M6043" s="32" t="s">
        <v/>
      </c>
      <c r="N6043" s="32" t="s">
        <v/>
      </c>
      <!--$VAR_NUOVA_CELLA_PREZZI$-->
    </row>
    <row r="6044" spans="1:16" ht="10.5" customHeight="1" thickTop="1" thickBot="1">
      <c r="B6044" s="32" t="s">
        <v/>
      </c>
      <c r="C6044" s="23" t="s">
        <v/>
      </c>
      <c r="D6044" s="32" t="s">
        <v/>
      </c>
      <c r="E6044" s="32">
        <v/>
      </c>
      <c r="F6044" s="33">
        <v/>
      </c>
      <c r="G6044" s="34">
        <v/>
      </c>
      <c r="H6044" s="35">
        <v/>
      </c>
      <c r="I6044" s="36">
        <f/>
        <v/>
      </c>
      <c r="J6044" s="32">
        <v/>
      </c>
      <c r="K6044" s="32">
        <f/>
        <v/>
      </c>
      <c r="L6044" s="32" t="s">
        <v/>
      </c>
      <c r="M6044" s="32" t="s">
        <v/>
      </c>
      <c r="N6044" s="32" t="s">
        <v>30939</v>
      </c>
      <!--$VAR_NUOVA_CELLA_PREZZI$-->
    </row>
    <row r="6045" spans="1:16" ht="10.5" customHeight="1" thickTop="1" thickBot="1">
      <c r="B6045" s="32" t="s">
        <v/>
      </c>
      <c r="C6045" s="23" t="s">
        <v/>
      </c>
      <c r="D6045" s="32" t="s">
        <v>30940</v>
      </c>
      <c r="E6045" s="32">
        <v/>
      </c>
      <c r="F6045" s="33">
        <v/>
      </c>
      <c r="G6045" s="34">
        <v/>
      </c>
      <c r="H6045" s="35">
        <v/>
      </c>
      <c r="I6045" s="36">
        <f>ROUND(SUM(I6042:I6044),2)</f>
        <v>10.00</v>
      </c>
      <c r="J6045" s="32">
        <v>91.11</v>
      </c>
      <c r="K6045" s="32">
        <f>ROUND(PRODUCT(I6045:J6045),2)</f>
        <v>911.10</v>
      </c>
      <c r="L6045" s="32" t="s">
        <v/>
      </c>
      <c r="M6045" s="32" t="s">
        <v/>
      </c>
      <c r="N6045" s="32" t="s">
        <v/>
      </c>
      <!--$VAR_NUOVA_CELLA_PREZZI$-->
    </row>
    <row r="6046" spans="1:16" ht="10.5" customHeight="1" thickTop="1" thickBot="1">
      <c r="B6046" s="32" t="s">
        <v/>
      </c>
      <c r="C6046" s="23" t="s">
        <v/>
      </c>
      <c r="D6046" s="32" t="s">
        <v>30946</v>
      </c>
      <c r="E6046" s="32">
        <v/>
      </c>
      <c r="F6046" s="33">
        <v/>
      </c>
      <c r="G6046" s="34">
        <v/>
      </c>
      <c r="H6046" s="35">
        <v/>
      </c>
      <c r="I6046" s="36">
        <f/>
        <v/>
      </c>
      <c r="J6046" s="32">
        <v/>
      </c>
      <c r="K6046" s="32">
        <f/>
        <v/>
      </c>
      <c r="L6046" s="32" t="s">
        <v/>
      </c>
      <c r="M6046" s="32" t="s">
        <v/>
      </c>
      <c r="N6046" s="32" t="s">
        <v/>
      </c>
      <!--$VAR_NUOVA_CELLA_PREZZI$-->
    </row>
    <row r="6047" spans="1:16" ht="123.833333333333" customHeight="1" thickTop="1" thickBot="1">
      <c r="B6047" s="32" t="s">
        <v>30947</v>
      </c>
      <c r="C6047" s="23" t="s">
        <v>30948</v>
      </c>
      <c r="D6047" s="62" t="s">
        <v>30949</v>
      </c>
      <c r="E6047" s="32">
        <v/>
      </c>
      <c r="F6047" s="33">
        <v/>
      </c>
      <c r="G6047" s="34">
        <v/>
      </c>
      <c r="H6047" s="35">
        <v/>
      </c>
      <c r="I6047" s="36">
        <f/>
        <v/>
      </c>
      <c r="J6047" s="32">
        <v/>
      </c>
      <c r="K6047" s="32">
        <f/>
        <v/>
      </c>
      <c r="L6047" s="32" t="s">
        <v/>
      </c>
      <c r="M6047" s="32" t="s">
        <v/>
      </c>
      <c r="N6047" s="32" t="s">
        <v/>
      </c>
      <!--$VAR_NUOVA_CELLA_PREZZI$-->
    </row>
    <row r="6048" spans="1:16" ht="10.5" customHeight="1" thickTop="1" thickBot="1">
      <c r="B6048" s="32" t="s">
        <v/>
      </c>
      <c r="C6048" s="23" t="s">
        <v/>
      </c>
      <c r="D6048" s="23" t="s">
        <v>30950</v>
      </c>
      <c r="E6048" s="32">
        <v/>
      </c>
      <c r="F6048" s="33">
        <v/>
      </c>
      <c r="G6048" s="34">
        <v/>
      </c>
      <c r="H6048" s="35">
        <v/>
      </c>
      <c r="I6048" s="36">
        <f/>
        <v/>
      </c>
      <c r="J6048" s="32">
        <v/>
      </c>
      <c r="K6048" s="32">
        <f/>
        <v/>
      </c>
      <c r="L6048" s="32" t="s">
        <v/>
      </c>
      <c r="M6048" s="32" t="s">
        <v/>
      </c>
      <c r="N6048" s="32" t="s">
        <v/>
      </c>
      <!--$VAR_NUOVA_CELLA_PREZZI$-->
    </row>
    <row r="6049" spans="1:16" ht="10.5" customHeight="1" thickTop="1" thickBot="1">
      <c r="B6049" s="32" t="s">
        <v/>
      </c>
      <c r="C6049" s="23" t="s">
        <v/>
      </c>
      <c r="D6049" s="23" t="s">
        <v>30951</v>
      </c>
      <c r="E6049" s="32">
        <v>1.00</v>
      </c>
      <c r="F6049" s="33">
        <v/>
      </c>
      <c r="G6049" s="34">
        <v/>
      </c>
      <c r="H6049" s="35">
        <v/>
      </c>
      <c r="I6049" s="36">
        <f>ROUND(PRODUCT(E6049:H6049),2)</f>
        <v>1.00</v>
      </c>
      <c r="J6049" s="32">
        <v/>
      </c>
      <c r="K6049" s="32">
        <f/>
        <v/>
      </c>
      <c r="L6049" s="32" t="s">
        <v/>
      </c>
      <c r="M6049" s="32" t="s">
        <v/>
      </c>
      <c r="N6049" s="32" t="s">
        <v/>
      </c>
      <!--$VAR_NUOVA_CELLA_PREZZI$-->
    </row>
    <row r="6050" spans="1:16" ht="10.5" customHeight="1" thickTop="1" thickBot="1">
      <c r="B6050" s="32" t="s">
        <v/>
      </c>
      <c r="C6050" s="23" t="s">
        <v/>
      </c>
      <c r="D6050" s="32" t="s">
        <v/>
      </c>
      <c r="E6050" s="32">
        <v/>
      </c>
      <c r="F6050" s="33">
        <v/>
      </c>
      <c r="G6050" s="34">
        <v/>
      </c>
      <c r="H6050" s="35">
        <v/>
      </c>
      <c r="I6050" s="36">
        <f/>
        <v/>
      </c>
      <c r="J6050" s="32">
        <v/>
      </c>
      <c r="K6050" s="32">
        <f/>
        <v/>
      </c>
      <c r="L6050" s="32" t="s">
        <v/>
      </c>
      <c r="M6050" s="32" t="s">
        <v/>
      </c>
      <c r="N6050" s="32" t="s">
        <v>30958</v>
      </c>
      <!--$VAR_NUOVA_CELLA_PREZZI$-->
    </row>
    <row r="6051" spans="1:16" ht="10.5" customHeight="1" thickTop="1" thickBot="1">
      <c r="B6051" s="32" t="s">
        <v/>
      </c>
      <c r="C6051" s="23" t="s">
        <v/>
      </c>
      <c r="D6051" s="32" t="s">
        <v>30959</v>
      </c>
      <c r="E6051" s="32">
        <v/>
      </c>
      <c r="F6051" s="33">
        <v/>
      </c>
      <c r="G6051" s="34">
        <v/>
      </c>
      <c r="H6051" s="35">
        <v/>
      </c>
      <c r="I6051" s="36">
        <f>ROUND(SUM(I6048:I6050),2)</f>
        <v>1.00</v>
      </c>
      <c r="J6051" s="32">
        <v>921.62</v>
      </c>
      <c r="K6051" s="32">
        <f>ROUND(PRODUCT(I6051:J6051),2)</f>
        <v>921.62</v>
      </c>
      <c r="L6051" s="32" t="s">
        <v/>
      </c>
      <c r="M6051" s="32" t="s">
        <v/>
      </c>
      <c r="N6051" s="32" t="s">
        <v/>
      </c>
      <!--$VAR_NUOVA_CELLA_PREZZI$-->
    </row>
    <row r="6052" spans="1:16" ht="10.5" customHeight="1" thickTop="1" thickBot="1">
      <c r="B6052" s="32" t="s">
        <v/>
      </c>
      <c r="C6052" s="23" t="s">
        <v/>
      </c>
      <c r="D6052" s="32" t="s">
        <v>30965</v>
      </c>
      <c r="E6052" s="32">
        <v/>
      </c>
      <c r="F6052" s="33">
        <v/>
      </c>
      <c r="G6052" s="34">
        <v/>
      </c>
      <c r="H6052" s="35">
        <v/>
      </c>
      <c r="I6052" s="36">
        <f/>
        <v/>
      </c>
      <c r="J6052" s="32">
        <v/>
      </c>
      <c r="K6052" s="32">
        <f/>
        <v/>
      </c>
      <c r="L6052" s="32" t="s">
        <v/>
      </c>
      <c r="M6052" s="32" t="s">
        <v/>
      </c>
      <c r="N6052" s="32" t="s">
        <v/>
      </c>
      <!--$VAR_NUOVA_CELLA_PREZZI$-->
    </row>
    <row r="6053" spans="1:16" ht="103.666666666667" customHeight="1" thickTop="1" thickBot="1">
      <c r="B6053" s="32" t="s">
        <v>30966</v>
      </c>
      <c r="C6053" s="23" t="s">
        <v>30967</v>
      </c>
      <c r="D6053" s="62" t="s">
        <v>30968</v>
      </c>
      <c r="E6053" s="32">
        <v/>
      </c>
      <c r="F6053" s="33">
        <v/>
      </c>
      <c r="G6053" s="34">
        <v/>
      </c>
      <c r="H6053" s="35">
        <v/>
      </c>
      <c r="I6053" s="36">
        <f/>
        <v/>
      </c>
      <c r="J6053" s="32">
        <v/>
      </c>
      <c r="K6053" s="32">
        <f/>
        <v/>
      </c>
      <c r="L6053" s="32" t="s">
        <v/>
      </c>
      <c r="M6053" s="32" t="s">
        <v/>
      </c>
      <c r="N6053" s="32" t="s">
        <v/>
      </c>
      <!--$VAR_NUOVA_CELLA_PREZZI$-->
    </row>
    <row r="6054" spans="1:16" ht="10.5" customHeight="1" thickTop="1" thickBot="1">
      <c r="B6054" s="32" t="s">
        <v/>
      </c>
      <c r="C6054" s="23" t="s">
        <v/>
      </c>
      <c r="D6054" s="23" t="s">
        <v>30969</v>
      </c>
      <c r="E6054" s="32">
        <v/>
      </c>
      <c r="F6054" s="33">
        <v/>
      </c>
      <c r="G6054" s="34">
        <v/>
      </c>
      <c r="H6054" s="35">
        <v/>
      </c>
      <c r="I6054" s="36">
        <f/>
        <v/>
      </c>
      <c r="J6054" s="32">
        <v/>
      </c>
      <c r="K6054" s="32">
        <f/>
        <v/>
      </c>
      <c r="L6054" s="32" t="s">
        <v/>
      </c>
      <c r="M6054" s="32" t="s">
        <v/>
      </c>
      <c r="N6054" s="32" t="s">
        <v/>
      </c>
      <!--$VAR_NUOVA_CELLA_PREZZI$-->
    </row>
    <row r="6055" spans="1:16" ht="10.5" customHeight="1" thickTop="1" thickBot="1">
      <c r="B6055" s="32" t="s">
        <v/>
      </c>
      <c r="C6055" s="23" t="s">
        <v/>
      </c>
      <c r="D6055" s="23" t="s">
        <v>30970</v>
      </c>
      <c r="E6055" s="32">
        <v>40.00</v>
      </c>
      <c r="F6055" s="33">
        <v/>
      </c>
      <c r="G6055" s="34">
        <v/>
      </c>
      <c r="H6055" s="35">
        <v/>
      </c>
      <c r="I6055" s="36">
        <f>ROUND(PRODUCT(E6055:H6055),2)</f>
        <v>40.00</v>
      </c>
      <c r="J6055" s="32">
        <v/>
      </c>
      <c r="K6055" s="32">
        <f/>
        <v/>
      </c>
      <c r="L6055" s="32" t="s">
        <v/>
      </c>
      <c r="M6055" s="32" t="s">
        <v/>
      </c>
      <c r="N6055" s="32" t="s">
        <v/>
      </c>
      <!--$VAR_NUOVA_CELLA_PREZZI$-->
    </row>
    <row r="6056" spans="1:16" ht="10.5" customHeight="1" thickTop="1" thickBot="1">
      <c r="B6056" s="32" t="s">
        <v/>
      </c>
      <c r="C6056" s="23" t="s">
        <v/>
      </c>
      <c r="D6056" s="32" t="s">
        <v/>
      </c>
      <c r="E6056" s="32">
        <v/>
      </c>
      <c r="F6056" s="33">
        <v/>
      </c>
      <c r="G6056" s="34">
        <v/>
      </c>
      <c r="H6056" s="35">
        <v/>
      </c>
      <c r="I6056" s="36">
        <f/>
        <v/>
      </c>
      <c r="J6056" s="32">
        <v/>
      </c>
      <c r="K6056" s="32">
        <f/>
        <v/>
      </c>
      <c r="L6056" s="32" t="s">
        <v/>
      </c>
      <c r="M6056" s="32" t="s">
        <v/>
      </c>
      <c r="N6056" s="32" t="s">
        <v>30977</v>
      </c>
      <!--$VAR_NUOVA_CELLA_PREZZI$-->
    </row>
    <row r="6057" spans="1:16" ht="10.5" customHeight="1" thickTop="1" thickBot="1">
      <c r="B6057" s="32" t="s">
        <v/>
      </c>
      <c r="C6057" s="23" t="s">
        <v/>
      </c>
      <c r="D6057" s="32" t="s">
        <v>30978</v>
      </c>
      <c r="E6057" s="32">
        <v/>
      </c>
      <c r="F6057" s="33">
        <v/>
      </c>
      <c r="G6057" s="34">
        <v/>
      </c>
      <c r="H6057" s="35">
        <v/>
      </c>
      <c r="I6057" s="36">
        <f>ROUND(SUM(I6054:I6056),2)</f>
        <v>40.00</v>
      </c>
      <c r="J6057" s="32">
        <v>234.01</v>
      </c>
      <c r="K6057" s="32">
        <f>ROUND(PRODUCT(I6057:J6057),2)</f>
        <v>9360.40</v>
      </c>
      <c r="L6057" s="32" t="s">
        <v/>
      </c>
      <c r="M6057" s="32" t="s">
        <v/>
      </c>
      <c r="N6057" s="32" t="s">
        <v/>
      </c>
      <!--$VAR_NUOVA_CELLA_PREZZI$-->
    </row>
    <row r="6058" spans="1:16" ht="10.5" customHeight="1" thickTop="1" thickBot="1">
      <c r="B6058" s="32" t="s">
        <v/>
      </c>
      <c r="C6058" s="23" t="s">
        <v/>
      </c>
      <c r="D6058" s="32" t="s">
        <v>30984</v>
      </c>
      <c r="E6058" s="32">
        <v/>
      </c>
      <c r="F6058" s="33">
        <v/>
      </c>
      <c r="G6058" s="34">
        <v/>
      </c>
      <c r="H6058" s="35">
        <v/>
      </c>
      <c r="I6058" s="36">
        <f/>
        <v/>
      </c>
      <c r="J6058" s="32">
        <v/>
      </c>
      <c r="K6058" s="32">
        <f/>
        <v/>
      </c>
      <c r="L6058" s="32" t="s">
        <v/>
      </c>
      <c r="M6058" s="32" t="s">
        <v/>
      </c>
      <c r="N6058" s="32" t="s">
        <v/>
      </c>
      <!--$VAR_NUOVA_CELLA_PREZZI$-->
    </row>
    <row r="6059" spans="1:16" ht="28.6666666666667" customHeight="1" thickTop="1" thickBot="1">
      <c r="B6059" s="32" t="s">
        <v>30985</v>
      </c>
      <c r="C6059" s="23" t="s">
        <v>30986</v>
      </c>
      <c r="D6059" s="62" t="s">
        <v>30987</v>
      </c>
      <c r="E6059" s="32">
        <v/>
      </c>
      <c r="F6059" s="33">
        <v/>
      </c>
      <c r="G6059" s="34">
        <v/>
      </c>
      <c r="H6059" s="35">
        <v/>
      </c>
      <c r="I6059" s="36">
        <f/>
        <v/>
      </c>
      <c r="J6059" s="32">
        <v/>
      </c>
      <c r="K6059" s="32">
        <f/>
        <v/>
      </c>
      <c r="L6059" s="32" t="s">
        <v/>
      </c>
      <c r="M6059" s="32" t="s">
        <v/>
      </c>
      <c r="N6059" s="32" t="s">
        <v/>
      </c>
      <!--$VAR_NUOVA_CELLA_PREZZI$-->
    </row>
    <row r="6060" spans="1:16" ht="10.5" customHeight="1" thickTop="1" thickBot="1">
      <c r="B6060" s="32" t="s">
        <v/>
      </c>
      <c r="C6060" s="23" t="s">
        <v/>
      </c>
      <c r="D6060" s="23" t="s">
        <v>30988</v>
      </c>
      <c r="E6060" s="32">
        <v/>
      </c>
      <c r="F6060" s="33">
        <v/>
      </c>
      <c r="G6060" s="34">
        <v/>
      </c>
      <c r="H6060" s="35">
        <v/>
      </c>
      <c r="I6060" s="36">
        <f/>
        <v/>
      </c>
      <c r="J6060" s="32">
        <v/>
      </c>
      <c r="K6060" s="32">
        <f/>
        <v/>
      </c>
      <c r="L6060" s="32" t="s">
        <v/>
      </c>
      <c r="M6060" s="32" t="s">
        <v/>
      </c>
      <c r="N6060" s="32" t="s">
        <v/>
      </c>
      <!--$VAR_NUOVA_CELLA_PREZZI$-->
    </row>
    <row r="6061" spans="1:16" ht="10.5" customHeight="1" thickTop="1" thickBot="1">
      <c r="B6061" s="32" t="s">
        <v/>
      </c>
      <c r="C6061" s="23" t="s">
        <v/>
      </c>
      <c r="D6061" s="23" t="s">
        <v>30989</v>
      </c>
      <c r="E6061" s="32">
        <v/>
      </c>
      <c r="F6061" s="33">
        <v/>
      </c>
      <c r="G6061" s="34">
        <v/>
      </c>
      <c r="H6061" s="35">
        <v>0</v>
      </c>
      <c r="I6061" s="36">
        <f>ROUND(PRODUCT(E6061:H6061),2)</f>
        <v>0.00</v>
      </c>
      <c r="J6061" s="32">
        <v/>
      </c>
      <c r="K6061" s="32">
        <f/>
        <v/>
      </c>
      <c r="L6061" s="32" t="s">
        <v/>
      </c>
      <c r="M6061" s="32" t="s">
        <v/>
      </c>
      <c r="N6061" s="32" t="s">
        <v/>
      </c>
      <!--$VAR_NUOVA_CELLA_PREZZI$-->
    </row>
    <row r="6062" spans="1:16" ht="10.5" customHeight="1" thickTop="1" thickBot="1">
      <c r="B6062" s="32" t="s">
        <v/>
      </c>
      <c r="C6062" s="23" t="s">
        <v/>
      </c>
      <c r="D6062" s="23" t="s">
        <v>30996</v>
      </c>
      <c r="E6062" s="32">
        <v>2.00</v>
      </c>
      <c r="F6062" s="33">
        <v/>
      </c>
      <c r="G6062" s="34">
        <v/>
      </c>
      <c r="H6062" s="35">
        <v/>
      </c>
      <c r="I6062" s="36">
        <f>ROUND(PRODUCT(E6062:H6062),2)</f>
        <v>2.00</v>
      </c>
      <c r="J6062" s="32">
        <v/>
      </c>
      <c r="K6062" s="32">
        <f/>
        <v/>
      </c>
      <c r="L6062" s="32" t="s">
        <v/>
      </c>
      <c r="M6062" s="32" t="s">
        <v/>
      </c>
      <c r="N6062" s="32" t="s">
        <v/>
      </c>
      <!--$VAR_NUOVA_CELLA_PREZZI$-->
    </row>
    <row r="6063" spans="1:16" ht="10.5" customHeight="1" thickTop="1" thickBot="1">
      <c r="B6063" s="32" t="s">
        <v/>
      </c>
      <c r="C6063" s="23" t="s">
        <v/>
      </c>
      <c r="D6063" s="23" t="s">
        <v>31003</v>
      </c>
      <c r="E6063" s="32">
        <v>1.00</v>
      </c>
      <c r="F6063" s="33">
        <v/>
      </c>
      <c r="G6063" s="34">
        <v/>
      </c>
      <c r="H6063" s="35">
        <v/>
      </c>
      <c r="I6063" s="36">
        <f>ROUND(PRODUCT(E6063:H6063),2)</f>
        <v>1.00</v>
      </c>
      <c r="J6063" s="32">
        <v/>
      </c>
      <c r="K6063" s="32">
        <f/>
        <v/>
      </c>
      <c r="L6063" s="32" t="s">
        <v/>
      </c>
      <c r="M6063" s="32" t="s">
        <v/>
      </c>
      <c r="N6063" s="32" t="s">
        <v/>
      </c>
      <!--$VAR_NUOVA_CELLA_PREZZI$-->
    </row>
    <row r="6064" spans="1:16" ht="10.5" customHeight="1" thickTop="1" thickBot="1">
      <c r="B6064" s="32" t="s">
        <v/>
      </c>
      <c r="C6064" s="23" t="s">
        <v/>
      </c>
      <c r="D6064" s="23" t="s">
        <v>31010</v>
      </c>
      <c r="E6064" s="32">
        <v>1.00</v>
      </c>
      <c r="F6064" s="33">
        <v/>
      </c>
      <c r="G6064" s="34">
        <v/>
      </c>
      <c r="H6064" s="35">
        <v/>
      </c>
      <c r="I6064" s="36">
        <f>ROUND(PRODUCT(E6064:H6064),2)</f>
        <v>1.00</v>
      </c>
      <c r="J6064" s="32">
        <v/>
      </c>
      <c r="K6064" s="32">
        <f/>
        <v/>
      </c>
      <c r="L6064" s="32" t="s">
        <v/>
      </c>
      <c r="M6064" s="32" t="s">
        <v/>
      </c>
      <c r="N6064" s="32" t="s">
        <v/>
      </c>
      <!--$VAR_NUOVA_CELLA_PREZZI$-->
    </row>
    <row r="6065" spans="1:16" ht="10.5" customHeight="1" thickTop="1" thickBot="1">
      <c r="B6065" s="32" t="s">
        <v/>
      </c>
      <c r="C6065" s="23" t="s">
        <v/>
      </c>
      <c r="D6065" s="23" t="s">
        <v>31017</v>
      </c>
      <c r="E6065" s="32">
        <v/>
      </c>
      <c r="F6065" s="33">
        <v/>
      </c>
      <c r="G6065" s="34">
        <v/>
      </c>
      <c r="H6065" s="35">
        <v>0</v>
      </c>
      <c r="I6065" s="36">
        <f>ROUND(PRODUCT(E6065:H6065),2)</f>
        <v>0.00</v>
      </c>
      <c r="J6065" s="32">
        <v/>
      </c>
      <c r="K6065" s="32">
        <f/>
        <v/>
      </c>
      <c r="L6065" s="32" t="s">
        <v/>
      </c>
      <c r="M6065" s="32" t="s">
        <v/>
      </c>
      <c r="N6065" s="32" t="s">
        <v/>
      </c>
      <!--$VAR_NUOVA_CELLA_PREZZI$-->
    </row>
    <row r="6066" spans="1:16" ht="10.5" customHeight="1" thickTop="1" thickBot="1">
      <c r="B6066" s="32" t="s">
        <v/>
      </c>
      <c r="C6066" s="23" t="s">
        <v/>
      </c>
      <c r="D6066" s="23" t="s">
        <v>31024</v>
      </c>
      <c r="E6066" s="32">
        <v>1.00</v>
      </c>
      <c r="F6066" s="33">
        <v/>
      </c>
      <c r="G6066" s="34">
        <v/>
      </c>
      <c r="H6066" s="35">
        <v/>
      </c>
      <c r="I6066" s="36">
        <f>ROUND(PRODUCT(E6066:H6066),2)</f>
        <v>1.00</v>
      </c>
      <c r="J6066" s="32">
        <v/>
      </c>
      <c r="K6066" s="32">
        <f/>
        <v/>
      </c>
      <c r="L6066" s="32" t="s">
        <v/>
      </c>
      <c r="M6066" s="32" t="s">
        <v/>
      </c>
      <c r="N6066" s="32" t="s">
        <v/>
      </c>
      <!--$VAR_NUOVA_CELLA_PREZZI$-->
    </row>
    <row r="6067" spans="1:16" ht="10.5" customHeight="1" thickTop="1" thickBot="1">
      <c r="B6067" s="32" t="s">
        <v/>
      </c>
      <c r="C6067" s="23" t="s">
        <v/>
      </c>
      <c r="D6067" s="23" t="s">
        <v>31031</v>
      </c>
      <c r="E6067" s="32">
        <v>1.00</v>
      </c>
      <c r="F6067" s="33">
        <v/>
      </c>
      <c r="G6067" s="34">
        <v/>
      </c>
      <c r="H6067" s="35">
        <v/>
      </c>
      <c r="I6067" s="36">
        <f>ROUND(PRODUCT(E6067:H6067),2)</f>
        <v>1.00</v>
      </c>
      <c r="J6067" s="32">
        <v/>
      </c>
      <c r="K6067" s="32">
        <f/>
        <v/>
      </c>
      <c r="L6067" s="32" t="s">
        <v/>
      </c>
      <c r="M6067" s="32" t="s">
        <v/>
      </c>
      <c r="N6067" s="32" t="s">
        <v/>
      </c>
      <!--$VAR_NUOVA_CELLA_PREZZI$-->
    </row>
    <row r="6068" spans="1:16" ht="10.5" customHeight="1" thickTop="1" thickBot="1">
      <c r="B6068" s="32" t="s">
        <v/>
      </c>
      <c r="C6068" s="23" t="s">
        <v/>
      </c>
      <c r="D6068" s="32" t="s">
        <v/>
      </c>
      <c r="E6068" s="32">
        <v/>
      </c>
      <c r="F6068" s="33">
        <v/>
      </c>
      <c r="G6068" s="34">
        <v/>
      </c>
      <c r="H6068" s="35">
        <v/>
      </c>
      <c r="I6068" s="36">
        <f/>
        <v/>
      </c>
      <c r="J6068" s="32">
        <v/>
      </c>
      <c r="K6068" s="32">
        <f/>
        <v/>
      </c>
      <c r="L6068" s="32" t="s">
        <v/>
      </c>
      <c r="M6068" s="32" t="s">
        <v/>
      </c>
      <c r="N6068" s="32" t="s">
        <v>31038</v>
      </c>
      <!--$VAR_NUOVA_CELLA_PREZZI$-->
    </row>
    <row r="6069" spans="1:16" ht="10.5" customHeight="1" thickTop="1" thickBot="1">
      <c r="B6069" s="32" t="s">
        <v/>
      </c>
      <c r="C6069" s="23" t="s">
        <v/>
      </c>
      <c r="D6069" s="32" t="s">
        <v>31039</v>
      </c>
      <c r="E6069" s="32">
        <v/>
      </c>
      <c r="F6069" s="33">
        <v/>
      </c>
      <c r="G6069" s="34">
        <v/>
      </c>
      <c r="H6069" s="35">
        <v/>
      </c>
      <c r="I6069" s="36">
        <f>ROUND(SUM(I6060:I6068),2)</f>
        <v>6.00</v>
      </c>
      <c r="J6069" s="32">
        <v>404.00</v>
      </c>
      <c r="K6069" s="32">
        <f>ROUND(PRODUCT(I6069:J6069),2)</f>
        <v>2424.00</v>
      </c>
      <c r="L6069" s="32" t="s">
        <v/>
      </c>
      <c r="M6069" s="32" t="s">
        <v/>
      </c>
      <c r="N6069" s="32" t="s">
        <v/>
      </c>
      <!--$VAR_NUOVA_CELLA_PREZZI$-->
    </row>
    <row r="6070" spans="1:16" ht="10.5" customHeight="1" thickTop="1" thickBot="1">
      <c r="B6070" s="32" t="s">
        <v/>
      </c>
      <c r="C6070" s="23" t="s">
        <v/>
      </c>
      <c r="D6070" s="32" t="s">
        <v>31045</v>
      </c>
      <c r="E6070" s="32">
        <v/>
      </c>
      <c r="F6070" s="33">
        <v/>
      </c>
      <c r="G6070" s="34">
        <v/>
      </c>
      <c r="H6070" s="35">
        <v/>
      </c>
      <c r="I6070" s="36">
        <f/>
        <v/>
      </c>
      <c r="J6070" s="32">
        <v/>
      </c>
      <c r="K6070" s="32">
        <f/>
        <v/>
      </c>
      <c r="L6070" s="32" t="s">
        <v/>
      </c>
      <c r="M6070" s="32" t="s">
        <v/>
      </c>
      <c r="N6070" s="32" t="s">
        <v/>
      </c>
      <!--$VAR_NUOVA_CELLA_PREZZI$-->
    </row>
    <row r="6071" spans="1:16" ht="126.333333333333" customHeight="1" thickTop="1" thickBot="1">
      <c r="B6071" s="32" t="s">
        <v>31046</v>
      </c>
      <c r="C6071" s="23" t="s">
        <v>31047</v>
      </c>
      <c r="D6071" s="62" t="s">
        <v>31048</v>
      </c>
      <c r="E6071" s="32">
        <v/>
      </c>
      <c r="F6071" s="33">
        <v/>
      </c>
      <c r="G6071" s="34">
        <v/>
      </c>
      <c r="H6071" s="35">
        <v/>
      </c>
      <c r="I6071" s="36">
        <f/>
        <v/>
      </c>
      <c r="J6071" s="32">
        <v/>
      </c>
      <c r="K6071" s="32">
        <f/>
        <v/>
      </c>
      <c r="L6071" s="32" t="s">
        <v/>
      </c>
      <c r="M6071" s="32" t="s">
        <v/>
      </c>
      <c r="N6071" s="32" t="s">
        <v/>
      </c>
      <!--$VAR_NUOVA_CELLA_PREZZI$-->
    </row>
    <row r="6072" spans="1:16" ht="10.5" customHeight="1" thickTop="1" thickBot="1">
      <c r="B6072" s="32" t="s">
        <v/>
      </c>
      <c r="C6072" s="23" t="s">
        <v/>
      </c>
      <c r="D6072" s="23" t="s">
        <v>31049</v>
      </c>
      <c r="E6072" s="32">
        <v/>
      </c>
      <c r="F6072" s="33">
        <v/>
      </c>
      <c r="G6072" s="34">
        <v/>
      </c>
      <c r="H6072" s="35">
        <v/>
      </c>
      <c r="I6072" s="36">
        <f/>
        <v/>
      </c>
      <c r="J6072" s="32">
        <v/>
      </c>
      <c r="K6072" s="32">
        <f/>
        <v/>
      </c>
      <c r="L6072" s="32" t="s">
        <v/>
      </c>
      <c r="M6072" s="32" t="s">
        <v/>
      </c>
      <c r="N6072" s="32" t="s">
        <v/>
      </c>
      <!--$VAR_NUOVA_CELLA_PREZZI$-->
    </row>
    <row r="6073" spans="1:16" ht="10.5" customHeight="1" thickTop="1" thickBot="1">
      <c r="B6073" s="32" t="s">
        <v/>
      </c>
      <c r="C6073" s="23" t="s">
        <v/>
      </c>
      <c r="D6073" s="23" t="s">
        <v>31050</v>
      </c>
      <c r="E6073" s="32">
        <v/>
      </c>
      <c r="F6073" s="33">
        <v/>
      </c>
      <c r="G6073" s="34">
        <v/>
      </c>
      <c r="H6073" s="35">
        <v/>
      </c>
      <c r="I6073" s="36">
        <f>ROUND(PRODUCT(E6073:H6073,6.00),2)</f>
        <v>6.00</v>
      </c>
      <c r="J6073" s="32">
        <v/>
      </c>
      <c r="K6073" s="32">
        <f/>
        <v/>
      </c>
      <c r="L6073" s="32" t="s">
        <v/>
      </c>
      <c r="M6073" s="32" t="s">
        <v/>
      </c>
      <c r="N6073" s="32" t="s">
        <v/>
      </c>
      <!--$VAR_NUOVA_CELLA_PREZZI$-->
    </row>
    <row r="6074" spans="1:16" ht="10.5" customHeight="1" thickTop="1" thickBot="1">
      <c r="B6074" s="32" t="s">
        <v/>
      </c>
      <c r="C6074" s="23" t="s">
        <v/>
      </c>
      <c r="D6074" s="32" t="s">
        <v/>
      </c>
      <c r="E6074" s="32">
        <v/>
      </c>
      <c r="F6074" s="33">
        <v/>
      </c>
      <c r="G6074" s="34">
        <v/>
      </c>
      <c r="H6074" s="35">
        <v/>
      </c>
      <c r="I6074" s="36">
        <f/>
        <v/>
      </c>
      <c r="J6074" s="32">
        <v/>
      </c>
      <c r="K6074" s="32">
        <f/>
        <v/>
      </c>
      <c r="L6074" s="32" t="s">
        <v/>
      </c>
      <c r="M6074" s="32" t="s">
        <v/>
      </c>
      <c r="N6074" s="32" t="s">
        <v>31057</v>
      </c>
      <!--$VAR_NUOVA_CELLA_PREZZI$-->
    </row>
    <row r="6075" spans="1:16" ht="10.5" customHeight="1" thickTop="1" thickBot="1">
      <c r="B6075" s="32" t="s">
        <v/>
      </c>
      <c r="C6075" s="23" t="s">
        <v/>
      </c>
      <c r="D6075" s="32" t="s">
        <v>31058</v>
      </c>
      <c r="E6075" s="32">
        <v/>
      </c>
      <c r="F6075" s="33">
        <v/>
      </c>
      <c r="G6075" s="34">
        <v/>
      </c>
      <c r="H6075" s="35">
        <v/>
      </c>
      <c r="I6075" s="36">
        <f>ROUND(SUM(I6072:I6074),2)</f>
        <v>6.00</v>
      </c>
      <c r="J6075" s="32">
        <v>372.96</v>
      </c>
      <c r="K6075" s="32">
        <f>ROUND(PRODUCT(I6075:J6075),2)</f>
        <v>2237.76</v>
      </c>
      <c r="L6075" s="32" t="s">
        <v/>
      </c>
      <c r="M6075" s="32" t="s">
        <v/>
      </c>
      <c r="N6075" s="32" t="s">
        <v/>
      </c>
      <!--$VAR_NUOVA_CELLA_PREZZI$-->
    </row>
    <row r="6076" spans="1:16" ht="10.5" customHeight="1" thickTop="1" thickBot="1">
      <c r="B6076" s="32" t="s">
        <v/>
      </c>
      <c r="C6076" s="23" t="s">
        <v/>
      </c>
      <c r="D6076" s="32" t="s">
        <v>31064</v>
      </c>
      <c r="E6076" s="32">
        <v/>
      </c>
      <c r="F6076" s="33">
        <v/>
      </c>
      <c r="G6076" s="34">
        <v/>
      </c>
      <c r="H6076" s="35">
        <v/>
      </c>
      <c r="I6076" s="36">
        <f/>
        <v/>
      </c>
      <c r="J6076" s="32">
        <v/>
      </c>
      <c r="K6076" s="32">
        <f/>
        <v/>
      </c>
      <c r="L6076" s="32" t="s">
        <v/>
      </c>
      <c r="M6076" s="32" t="s">
        <v/>
      </c>
      <c r="N6076" s="32" t="s">
        <v/>
      </c>
      <!--$VAR_NUOVA_CELLA_PREZZI$-->
    </row>
    <row r="6077" spans="1:16" ht="20.5" customHeight="1" thickTop="1" thickBot="1">
      <c r="B6077" s="32" t="s">
        <v>31065</v>
      </c>
      <c r="C6077" s="23" t="s">
        <v>31066</v>
      </c>
      <c r="D6077" s="62" t="s">
        <v>31067</v>
      </c>
      <c r="E6077" s="32">
        <v/>
      </c>
      <c r="F6077" s="33">
        <v/>
      </c>
      <c r="G6077" s="34">
        <v/>
      </c>
      <c r="H6077" s="35">
        <v/>
      </c>
      <c r="I6077" s="36">
        <f/>
        <v/>
      </c>
      <c r="J6077" s="32">
        <v/>
      </c>
      <c r="K6077" s="32">
        <f/>
        <v/>
      </c>
      <c r="L6077" s="32" t="s">
        <v/>
      </c>
      <c r="M6077" s="32" t="s">
        <v/>
      </c>
      <c r="N6077" s="32" t="s">
        <v/>
      </c>
      <!--$VAR_NUOVA_CELLA_PREZZI$-->
    </row>
    <row r="6078" spans="1:16" ht="10.5" customHeight="1" thickTop="1" thickBot="1">
      <c r="B6078" s="32" t="s">
        <v/>
      </c>
      <c r="C6078" s="23" t="s">
        <v/>
      </c>
      <c r="D6078" s="23" t="s">
        <v>31068</v>
      </c>
      <c r="E6078" s="32">
        <v/>
      </c>
      <c r="F6078" s="33">
        <v/>
      </c>
      <c r="G6078" s="34">
        <v/>
      </c>
      <c r="H6078" s="35">
        <v/>
      </c>
      <c r="I6078" s="36">
        <f/>
        <v/>
      </c>
      <c r="J6078" s="32">
        <v/>
      </c>
      <c r="K6078" s="32">
        <f/>
        <v/>
      </c>
      <c r="L6078" s="32" t="s">
        <v/>
      </c>
      <c r="M6078" s="32" t="s">
        <v/>
      </c>
      <c r="N6078" s="32" t="s">
        <v/>
      </c>
      <!--$VAR_NUOVA_CELLA_PREZZI$-->
    </row>
    <row r="6079" spans="1:16" ht="10.5" customHeight="1" thickTop="1" thickBot="1">
      <c r="B6079" s="32" t="s">
        <v/>
      </c>
      <c r="C6079" s="23" t="s">
        <v/>
      </c>
      <c r="D6079" s="23" t="s">
        <v>31069</v>
      </c>
      <c r="E6079" s="32">
        <v/>
      </c>
      <c r="F6079" s="33">
        <v/>
      </c>
      <c r="G6079" s="34">
        <v/>
      </c>
      <c r="H6079" s="35">
        <v/>
      </c>
      <c r="I6079" s="36">
        <f>ROUND(PRODUCT(E6079:H6079,6.00),2)</f>
        <v>6.00</v>
      </c>
      <c r="J6079" s="32">
        <v/>
      </c>
      <c r="K6079" s="32">
        <f/>
        <v/>
      </c>
      <c r="L6079" s="32" t="s">
        <v/>
      </c>
      <c r="M6079" s="32" t="s">
        <v/>
      </c>
      <c r="N6079" s="32" t="s">
        <v/>
      </c>
      <!--$VAR_NUOVA_CELLA_PREZZI$-->
    </row>
    <row r="6080" spans="1:16" ht="10.5" customHeight="1" thickTop="1" thickBot="1">
      <c r="B6080" s="32" t="s">
        <v/>
      </c>
      <c r="C6080" s="23" t="s">
        <v/>
      </c>
      <c r="D6080" s="32" t="s">
        <v/>
      </c>
      <c r="E6080" s="32">
        <v/>
      </c>
      <c r="F6080" s="33">
        <v/>
      </c>
      <c r="G6080" s="34">
        <v/>
      </c>
      <c r="H6080" s="35">
        <v/>
      </c>
      <c r="I6080" s="36">
        <f/>
        <v/>
      </c>
      <c r="J6080" s="32">
        <v/>
      </c>
      <c r="K6080" s="32">
        <f/>
        <v/>
      </c>
      <c r="L6080" s="32" t="s">
        <v/>
      </c>
      <c r="M6080" s="32" t="s">
        <v/>
      </c>
      <c r="N6080" s="32" t="s">
        <v>31076</v>
      </c>
      <!--$VAR_NUOVA_CELLA_PREZZI$-->
    </row>
    <row r="6081" spans="1:16" ht="10.5" customHeight="1" thickTop="1" thickBot="1">
      <c r="B6081" s="32" t="s">
        <v/>
      </c>
      <c r="C6081" s="23" t="s">
        <v/>
      </c>
      <c r="D6081" s="32" t="s">
        <v>31077</v>
      </c>
      <c r="E6081" s="32">
        <v/>
      </c>
      <c r="F6081" s="33">
        <v/>
      </c>
      <c r="G6081" s="34">
        <v/>
      </c>
      <c r="H6081" s="35">
        <v/>
      </c>
      <c r="I6081" s="36">
        <f>ROUND(SUM(I6078:I6080),2)</f>
        <v>6.00</v>
      </c>
      <c r="J6081" s="32">
        <v>43.26</v>
      </c>
      <c r="K6081" s="32">
        <f>ROUND(PRODUCT(I6081:J6081),2)</f>
        <v>259.56</v>
      </c>
      <c r="L6081" s="32" t="s">
        <v/>
      </c>
      <c r="M6081" s="32" t="s">
        <v/>
      </c>
      <c r="N6081" s="32" t="s">
        <v/>
      </c>
      <!--$VAR_NUOVA_CELLA_PREZZI$-->
    </row>
    <row r="6082" spans="1:16" ht="10.5" customHeight="1" thickTop="1" thickBot="1">
      <c r="B6082" s="32" t="s">
        <v/>
      </c>
      <c r="C6082" s="23" t="s">
        <v/>
      </c>
      <c r="D6082" s="32" t="s">
        <v>31083</v>
      </c>
      <c r="E6082" s="32">
        <v/>
      </c>
      <c r="F6082" s="33">
        <v/>
      </c>
      <c r="G6082" s="34">
        <v/>
      </c>
      <c r="H6082" s="35">
        <v/>
      </c>
      <c r="I6082" s="36">
        <f/>
        <v/>
      </c>
      <c r="J6082" s="32">
        <v/>
      </c>
      <c r="K6082" s="32">
        <f/>
        <v/>
      </c>
      <c r="L6082" s="32" t="s">
        <v/>
      </c>
      <c r="M6082" s="32" t="s">
        <v/>
      </c>
      <c r="N6082" s="32" t="s">
        <v/>
      </c>
      <!--$VAR_NUOVA_CELLA_PREZZI$-->
    </row>
    <row r="6083" spans="1:16" ht="25.5" customHeight="1" thickTop="1" thickBot="1">
      <c r="B6083" s="32" t="s">
        <v>31084</v>
      </c>
      <c r="C6083" s="23" t="s">
        <v>31085</v>
      </c>
      <c r="D6083" s="62" t="s">
        <v>31086</v>
      </c>
      <c r="E6083" s="32">
        <v/>
      </c>
      <c r="F6083" s="33">
        <v/>
      </c>
      <c r="G6083" s="34">
        <v/>
      </c>
      <c r="H6083" s="35">
        <v/>
      </c>
      <c r="I6083" s="36">
        <f/>
        <v/>
      </c>
      <c r="J6083" s="32">
        <v/>
      </c>
      <c r="K6083" s="32">
        <f/>
        <v/>
      </c>
      <c r="L6083" s="32" t="s">
        <v/>
      </c>
      <c r="M6083" s="32" t="s">
        <v/>
      </c>
      <c r="N6083" s="32" t="s">
        <v/>
      </c>
      <!--$VAR_NUOVA_CELLA_PREZZI$-->
    </row>
    <row r="6084" spans="1:16" ht="10.5" customHeight="1" thickTop="1" thickBot="1">
      <c r="B6084" s="32" t="s">
        <v/>
      </c>
      <c r="C6084" s="23" t="s">
        <v/>
      </c>
      <c r="D6084" s="23" t="s">
        <v>31087</v>
      </c>
      <c r="E6084" s="32">
        <v/>
      </c>
      <c r="F6084" s="33">
        <v/>
      </c>
      <c r="G6084" s="34">
        <v/>
      </c>
      <c r="H6084" s="35">
        <v/>
      </c>
      <c r="I6084" s="36">
        <f/>
        <v/>
      </c>
      <c r="J6084" s="32">
        <v/>
      </c>
      <c r="K6084" s="32">
        <f/>
        <v/>
      </c>
      <c r="L6084" s="32" t="s">
        <v/>
      </c>
      <c r="M6084" s="32" t="s">
        <v/>
      </c>
      <c r="N6084" s="32" t="s">
        <v/>
      </c>
      <!--$VAR_NUOVA_CELLA_PREZZI$-->
    </row>
    <row r="6085" spans="1:16" ht="10.5" customHeight="1" thickTop="1" thickBot="1">
      <c r="B6085" s="32" t="s">
        <v/>
      </c>
      <c r="C6085" s="23" t="s">
        <v/>
      </c>
      <c r="D6085" s="23" t="s">
        <v>31088</v>
      </c>
      <c r="E6085" s="32">
        <v/>
      </c>
      <c r="F6085" s="33">
        <v/>
      </c>
      <c r="G6085" s="34">
        <v/>
      </c>
      <c r="H6085" s="35">
        <v>0</v>
      </c>
      <c r="I6085" s="36">
        <f>ROUND(PRODUCT(E6085:H6085),2)</f>
        <v>0.00</v>
      </c>
      <c r="J6085" s="32">
        <v/>
      </c>
      <c r="K6085" s="32">
        <f/>
        <v/>
      </c>
      <c r="L6085" s="32" t="s">
        <v/>
      </c>
      <c r="M6085" s="32" t="s">
        <v/>
      </c>
      <c r="N6085" s="32" t="s">
        <v/>
      </c>
      <!--$VAR_NUOVA_CELLA_PREZZI$-->
    </row>
    <row r="6086" spans="1:16" ht="10.5" customHeight="1" thickTop="1" thickBot="1">
      <c r="B6086" s="32" t="s">
        <v/>
      </c>
      <c r="C6086" s="23" t="s">
        <v/>
      </c>
      <c r="D6086" s="23" t="s">
        <v>31095</v>
      </c>
      <c r="E6086" s="32">
        <v>1.00</v>
      </c>
      <c r="F6086" s="33">
        <v/>
      </c>
      <c r="G6086" s="34">
        <v/>
      </c>
      <c r="H6086" s="35">
        <v/>
      </c>
      <c r="I6086" s="36">
        <f>ROUND(PRODUCT(E6086:H6086),2)</f>
        <v>1.00</v>
      </c>
      <c r="J6086" s="32">
        <v/>
      </c>
      <c r="K6086" s="32">
        <f/>
        <v/>
      </c>
      <c r="L6086" s="32" t="s">
        <v/>
      </c>
      <c r="M6086" s="32" t="s">
        <v/>
      </c>
      <c r="N6086" s="32" t="s">
        <v/>
      </c>
      <!--$VAR_NUOVA_CELLA_PREZZI$-->
    </row>
    <row r="6087" spans="1:16" ht="10.5" customHeight="1" thickTop="1" thickBot="1">
      <c r="B6087" s="32" t="s">
        <v/>
      </c>
      <c r="C6087" s="23" t="s">
        <v/>
      </c>
      <c r="D6087" s="23" t="s">
        <v>31102</v>
      </c>
      <c r="E6087" s="32">
        <v>1.00</v>
      </c>
      <c r="F6087" s="33">
        <v/>
      </c>
      <c r="G6087" s="34">
        <v/>
      </c>
      <c r="H6087" s="35">
        <v/>
      </c>
      <c r="I6087" s="36">
        <f>ROUND(PRODUCT(E6087:H6087),2)</f>
        <v>1.00</v>
      </c>
      <c r="J6087" s="32">
        <v/>
      </c>
      <c r="K6087" s="32">
        <f/>
        <v/>
      </c>
      <c r="L6087" s="32" t="s">
        <v/>
      </c>
      <c r="M6087" s="32" t="s">
        <v/>
      </c>
      <c r="N6087" s="32" t="s">
        <v/>
      </c>
      <!--$VAR_NUOVA_CELLA_PREZZI$-->
    </row>
    <row r="6088" spans="1:16" ht="10.5" customHeight="1" thickTop="1" thickBot="1">
      <c r="B6088" s="32" t="s">
        <v/>
      </c>
      <c r="C6088" s="23" t="s">
        <v/>
      </c>
      <c r="D6088" s="32" t="s">
        <v/>
      </c>
      <c r="E6088" s="32">
        <v/>
      </c>
      <c r="F6088" s="33">
        <v/>
      </c>
      <c r="G6088" s="34">
        <v/>
      </c>
      <c r="H6088" s="35">
        <v/>
      </c>
      <c r="I6088" s="36">
        <f/>
        <v/>
      </c>
      <c r="J6088" s="32">
        <v/>
      </c>
      <c r="K6088" s="32">
        <f/>
        <v/>
      </c>
      <c r="L6088" s="32" t="s">
        <v/>
      </c>
      <c r="M6088" s="32" t="s">
        <v/>
      </c>
      <c r="N6088" s="32" t="s">
        <v>31109</v>
      </c>
      <!--$VAR_NUOVA_CELLA_PREZZI$-->
    </row>
    <row r="6089" spans="1:16" ht="10.5" customHeight="1" thickTop="1" thickBot="1">
      <c r="B6089" s="32" t="s">
        <v/>
      </c>
      <c r="C6089" s="23" t="s">
        <v/>
      </c>
      <c r="D6089" s="32" t="s">
        <v>31110</v>
      </c>
      <c r="E6089" s="32">
        <v/>
      </c>
      <c r="F6089" s="33">
        <v/>
      </c>
      <c r="G6089" s="34">
        <v/>
      </c>
      <c r="H6089" s="35">
        <v/>
      </c>
      <c r="I6089" s="36">
        <f>ROUND(SUM(I6084:I6088),2)</f>
        <v>2.00</v>
      </c>
      <c r="J6089" s="32">
        <v>355.00</v>
      </c>
      <c r="K6089" s="32">
        <f>ROUND(PRODUCT(I6089:J6089),2)</f>
        <v>710.00</v>
      </c>
      <c r="L6089" s="32" t="s">
        <v/>
      </c>
      <c r="M6089" s="32" t="s">
        <v/>
      </c>
      <c r="N6089" s="32" t="s">
        <v/>
      </c>
      <!--$VAR_NUOVA_CELLA_PREZZI$-->
    </row>
    <row r="6090" spans="1:16" ht="10.5" customHeight="1" thickTop="1" thickBot="1">
      <c r="B6090" s="32" t="s">
        <v/>
      </c>
      <c r="C6090" s="23" t="s">
        <v/>
      </c>
      <c r="D6090" s="32" t="s">
        <v>31116</v>
      </c>
      <c r="E6090" s="32">
        <v/>
      </c>
      <c r="F6090" s="33">
        <v/>
      </c>
      <c r="G6090" s="34">
        <v/>
      </c>
      <c r="H6090" s="35">
        <v/>
      </c>
      <c r="I6090" s="36">
        <f/>
        <v/>
      </c>
      <c r="J6090" s="32">
        <v/>
      </c>
      <c r="K6090" s="32">
        <f/>
        <v/>
      </c>
      <c r="L6090" s="32" t="s">
        <v/>
      </c>
      <c r="M6090" s="32" t="s">
        <v/>
      </c>
      <c r="N6090" s="32" t="s">
        <v/>
      </c>
      <!--$VAR_NUOVA_CELLA_PREZZI$-->
    </row>
    <row r="6091" spans="1:16" ht="34.6666666666667" customHeight="1" thickTop="1" thickBot="1">
      <c r="B6091" s="32" t="s">
        <v>31117</v>
      </c>
      <c r="C6091" s="23" t="s">
        <v>31118</v>
      </c>
      <c r="D6091" s="62" t="s">
        <v>31119</v>
      </c>
      <c r="E6091" s="32">
        <v/>
      </c>
      <c r="F6091" s="33">
        <v/>
      </c>
      <c r="G6091" s="34">
        <v/>
      </c>
      <c r="H6091" s="35">
        <v/>
      </c>
      <c r="I6091" s="36">
        <f/>
        <v/>
      </c>
      <c r="J6091" s="32">
        <v/>
      </c>
      <c r="K6091" s="32">
        <f/>
        <v/>
      </c>
      <c r="L6091" s="32" t="s">
        <v/>
      </c>
      <c r="M6091" s="32" t="s">
        <v/>
      </c>
      <c r="N6091" s="32" t="s">
        <v/>
      </c>
      <!--$VAR_NUOVA_CELLA_PREZZI$-->
    </row>
    <row r="6092" spans="1:16" ht="10.5" customHeight="1" thickTop="1" thickBot="1">
      <c r="B6092" s="32" t="s">
        <v/>
      </c>
      <c r="C6092" s="23" t="s">
        <v/>
      </c>
      <c r="D6092" s="23" t="s">
        <v>31120</v>
      </c>
      <c r="E6092" s="32">
        <v/>
      </c>
      <c r="F6092" s="33">
        <v/>
      </c>
      <c r="G6092" s="34">
        <v/>
      </c>
      <c r="H6092" s="35">
        <v/>
      </c>
      <c r="I6092" s="36">
        <f/>
        <v/>
      </c>
      <c r="J6092" s="32">
        <v/>
      </c>
      <c r="K6092" s="32">
        <f/>
        <v/>
      </c>
      <c r="L6092" s="32" t="s">
        <v/>
      </c>
      <c r="M6092" s="32" t="s">
        <v/>
      </c>
      <c r="N6092" s="32" t="s">
        <v/>
      </c>
      <!--$VAR_NUOVA_CELLA_PREZZI$-->
    </row>
    <row r="6093" spans="1:16" ht="10.5" customHeight="1" thickTop="1" thickBot="1">
      <c r="B6093" s="32" t="s">
        <v/>
      </c>
      <c r="C6093" s="23" t="s">
        <v/>
      </c>
      <c r="D6093" s="23" t="s">
        <v>31121</v>
      </c>
      <c r="E6093" s="32">
        <v/>
      </c>
      <c r="F6093" s="33">
        <v/>
      </c>
      <c r="G6093" s="34">
        <v/>
      </c>
      <c r="H6093" s="35">
        <v/>
      </c>
      <c r="I6093" s="36">
        <f>ROUND(PRODUCT(E6093:H6093,2.00),2)</f>
        <v>2.00</v>
      </c>
      <c r="J6093" s="32">
        <v/>
      </c>
      <c r="K6093" s="32">
        <f/>
        <v/>
      </c>
      <c r="L6093" s="32" t="s">
        <v/>
      </c>
      <c r="M6093" s="32" t="s">
        <v/>
      </c>
      <c r="N6093" s="32" t="s">
        <v/>
      </c>
      <!--$VAR_NUOVA_CELLA_PREZZI$-->
    </row>
    <row r="6094" spans="1:16" ht="10.5" customHeight="1" thickTop="1" thickBot="1">
      <c r="B6094" s="32" t="s">
        <v/>
      </c>
      <c r="C6094" s="23" t="s">
        <v/>
      </c>
      <c r="D6094" s="32" t="s">
        <v/>
      </c>
      <c r="E6094" s="32">
        <v/>
      </c>
      <c r="F6094" s="33">
        <v/>
      </c>
      <c r="G6094" s="34">
        <v/>
      </c>
      <c r="H6094" s="35">
        <v/>
      </c>
      <c r="I6094" s="36">
        <f/>
        <v/>
      </c>
      <c r="J6094" s="32">
        <v/>
      </c>
      <c r="K6094" s="32">
        <f/>
        <v/>
      </c>
      <c r="L6094" s="32" t="s">
        <v/>
      </c>
      <c r="M6094" s="32" t="s">
        <v/>
      </c>
      <c r="N6094" s="32" t="s">
        <v>31128</v>
      </c>
      <!--$VAR_NUOVA_CELLA_PREZZI$-->
    </row>
    <row r="6095" spans="1:16" ht="10.5" customHeight="1" thickTop="1" thickBot="1">
      <c r="B6095" s="32" t="s">
        <v/>
      </c>
      <c r="C6095" s="23" t="s">
        <v/>
      </c>
      <c r="D6095" s="32" t="s">
        <v>31129</v>
      </c>
      <c r="E6095" s="32">
        <v/>
      </c>
      <c r="F6095" s="33">
        <v/>
      </c>
      <c r="G6095" s="34">
        <v/>
      </c>
      <c r="H6095" s="35">
        <v/>
      </c>
      <c r="I6095" s="36">
        <f>ROUND(SUM(I6092:I6094),2)</f>
        <v>2.00</v>
      </c>
      <c r="J6095" s="32">
        <v>113.12</v>
      </c>
      <c r="K6095" s="32">
        <f>ROUND(PRODUCT(I6095:J6095),2)</f>
        <v>226.24</v>
      </c>
      <c r="L6095" s="32" t="s">
        <v/>
      </c>
      <c r="M6095" s="32" t="s">
        <v/>
      </c>
      <c r="N6095" s="32" t="s">
        <v/>
      </c>
      <!--$VAR_NUOVA_CELLA_PREZZI$-->
    </row>
    <row r="6096" spans="1:16" ht="10.5" customHeight="1" thickTop="1" thickBot="1">
      <c r="B6096" s="32" t="s">
        <v/>
      </c>
      <c r="C6096" s="23" t="s">
        <v/>
      </c>
      <c r="D6096" s="32" t="s">
        <v>31135</v>
      </c>
      <c r="E6096" s="32">
        <v/>
      </c>
      <c r="F6096" s="33">
        <v/>
      </c>
      <c r="G6096" s="34">
        <v/>
      </c>
      <c r="H6096" s="35">
        <v/>
      </c>
      <c r="I6096" s="36">
        <f/>
        <v/>
      </c>
      <c r="J6096" s="32">
        <v/>
      </c>
      <c r="K6096" s="32">
        <f/>
        <v/>
      </c>
      <c r="L6096" s="32" t="s">
        <v/>
      </c>
      <c r="M6096" s="32" t="s">
        <v/>
      </c>
      <c r="N6096" s="32" t="s">
        <v/>
      </c>
      <!--$VAR_NUOVA_CELLA_PREZZI$-->
    </row>
    <row r="6097" spans="1:16" ht="21.6666666666667" customHeight="1" thickTop="1" thickBot="1">
      <c r="B6097" s="32" t="s">
        <v>31136</v>
      </c>
      <c r="C6097" s="23" t="s">
        <v>31137</v>
      </c>
      <c r="D6097" s="62" t="s">
        <v>31138</v>
      </c>
      <c r="E6097" s="32">
        <v/>
      </c>
      <c r="F6097" s="33">
        <v/>
      </c>
      <c r="G6097" s="34">
        <v/>
      </c>
      <c r="H6097" s="35">
        <v/>
      </c>
      <c r="I6097" s="36">
        <f/>
        <v/>
      </c>
      <c r="J6097" s="32">
        <v/>
      </c>
      <c r="K6097" s="32">
        <f/>
        <v/>
      </c>
      <c r="L6097" s="32" t="s">
        <v/>
      </c>
      <c r="M6097" s="32" t="s">
        <v/>
      </c>
      <c r="N6097" s="32" t="s">
        <v/>
      </c>
      <!--$VAR_NUOVA_CELLA_PREZZI$-->
    </row>
    <row r="6098" spans="1:16" ht="10.5" customHeight="1" thickTop="1" thickBot="1">
      <c r="B6098" s="32" t="s">
        <v/>
      </c>
      <c r="C6098" s="23" t="s">
        <v/>
      </c>
      <c r="D6098" s="23" t="s">
        <v>31139</v>
      </c>
      <c r="E6098" s="32">
        <v/>
      </c>
      <c r="F6098" s="33">
        <v/>
      </c>
      <c r="G6098" s="34">
        <v/>
      </c>
      <c r="H6098" s="35">
        <v/>
      </c>
      <c r="I6098" s="36">
        <f/>
        <v/>
      </c>
      <c r="J6098" s="32">
        <v/>
      </c>
      <c r="K6098" s="32">
        <f/>
        <v/>
      </c>
      <c r="L6098" s="32" t="s">
        <v/>
      </c>
      <c r="M6098" s="32" t="s">
        <v/>
      </c>
      <c r="N6098" s="32" t="s">
        <v/>
      </c>
      <!--$VAR_NUOVA_CELLA_PREZZI$-->
    </row>
    <row r="6099" spans="1:16" ht="10.5" customHeight="1" thickTop="1" thickBot="1">
      <c r="B6099" s="32" t="s">
        <v/>
      </c>
      <c r="C6099" s="23" t="s">
        <v/>
      </c>
      <c r="D6099" s="23" t="s">
        <v>31140</v>
      </c>
      <c r="E6099" s="32">
        <v/>
      </c>
      <c r="F6099" s="33">
        <v/>
      </c>
      <c r="G6099" s="34">
        <v/>
      </c>
      <c r="H6099" s="35">
        <v/>
      </c>
      <c r="I6099" s="36">
        <f>ROUND(PRODUCT(E6099:H6099,2.00),2)</f>
        <v>2.00</v>
      </c>
      <c r="J6099" s="32">
        <v/>
      </c>
      <c r="K6099" s="32">
        <f/>
        <v/>
      </c>
      <c r="L6099" s="32" t="s">
        <v/>
      </c>
      <c r="M6099" s="32" t="s">
        <v/>
      </c>
      <c r="N6099" s="32" t="s">
        <v/>
      </c>
      <!--$VAR_NUOVA_CELLA_PREZZI$-->
    </row>
    <row r="6100" spans="1:16" ht="10.5" customHeight="1" thickTop="1" thickBot="1">
      <c r="B6100" s="32" t="s">
        <v/>
      </c>
      <c r="C6100" s="23" t="s">
        <v/>
      </c>
      <c r="D6100" s="32" t="s">
        <v/>
      </c>
      <c r="E6100" s="32">
        <v/>
      </c>
      <c r="F6100" s="33">
        <v/>
      </c>
      <c r="G6100" s="34">
        <v/>
      </c>
      <c r="H6100" s="35">
        <v/>
      </c>
      <c r="I6100" s="36">
        <f/>
        <v/>
      </c>
      <c r="J6100" s="32">
        <v/>
      </c>
      <c r="K6100" s="32">
        <f/>
        <v/>
      </c>
      <c r="L6100" s="32" t="s">
        <v/>
      </c>
      <c r="M6100" s="32" t="s">
        <v/>
      </c>
      <c r="N6100" s="32" t="s">
        <v>31147</v>
      </c>
      <!--$VAR_NUOVA_CELLA_PREZZI$-->
    </row>
    <row r="6101" spans="1:16" ht="10.5" customHeight="1" thickTop="1" thickBot="1">
      <c r="B6101" s="32" t="s">
        <v/>
      </c>
      <c r="C6101" s="23" t="s">
        <v/>
      </c>
      <c r="D6101" s="32" t="s">
        <v>31148</v>
      </c>
      <c r="E6101" s="32">
        <v/>
      </c>
      <c r="F6101" s="33">
        <v/>
      </c>
      <c r="G6101" s="34">
        <v/>
      </c>
      <c r="H6101" s="35">
        <v/>
      </c>
      <c r="I6101" s="36">
        <f>ROUND(SUM(I6098:I6100),2)</f>
        <v>2.00</v>
      </c>
      <c r="J6101" s="32">
        <v>38.47</v>
      </c>
      <c r="K6101" s="32">
        <f>ROUND(PRODUCT(I6101:J6101),2)</f>
        <v>76.94</v>
      </c>
      <c r="L6101" s="32" t="s">
        <v/>
      </c>
      <c r="M6101" s="32" t="s">
        <v/>
      </c>
      <c r="N6101" s="32" t="s">
        <v/>
      </c>
      <!--$VAR_NUOVA_CELLA_PREZZI$-->
    </row>
    <row r="6102" spans="1:16" ht="10.5" customHeight="1" thickTop="1" thickBot="1">
      <c r="B6102" s="32" t="s">
        <v/>
      </c>
      <c r="C6102" s="23" t="s">
        <v/>
      </c>
      <c r="D6102" s="32" t="s">
        <v>31154</v>
      </c>
      <c r="E6102" s="32">
        <v/>
      </c>
      <c r="F6102" s="33">
        <v/>
      </c>
      <c r="G6102" s="34">
        <v/>
      </c>
      <c r="H6102" s="35">
        <v/>
      </c>
      <c r="I6102" s="36">
        <f/>
        <v/>
      </c>
      <c r="J6102" s="32">
        <v/>
      </c>
      <c r="K6102" s="32">
        <f/>
        <v/>
      </c>
      <c r="L6102" s="32" t="s">
        <v/>
      </c>
      <c r="M6102" s="32" t="s">
        <v/>
      </c>
      <c r="N6102" s="32" t="s">
        <v/>
      </c>
      <!--$VAR_NUOVA_CELLA_PREZZI$-->
    </row>
    <row r="6103" spans="1:16" ht="25.1666666666667" customHeight="1" thickTop="1" thickBot="1">
      <c r="B6103" s="32" t="s">
        <v>31155</v>
      </c>
      <c r="C6103" s="23" t="s">
        <v>31156</v>
      </c>
      <c r="D6103" s="62" t="s">
        <v>31157</v>
      </c>
      <c r="E6103" s="32">
        <v/>
      </c>
      <c r="F6103" s="33">
        <v/>
      </c>
      <c r="G6103" s="34">
        <v/>
      </c>
      <c r="H6103" s="35">
        <v/>
      </c>
      <c r="I6103" s="36">
        <f/>
        <v/>
      </c>
      <c r="J6103" s="32">
        <v/>
      </c>
      <c r="K6103" s="32">
        <f/>
        <v/>
      </c>
      <c r="L6103" s="32" t="s">
        <v/>
      </c>
      <c r="M6103" s="32" t="s">
        <v/>
      </c>
      <c r="N6103" s="32" t="s">
        <v/>
      </c>
      <!--$VAR_NUOVA_CELLA_PREZZI$-->
    </row>
    <row r="6104" spans="1:16" ht="10.5" customHeight="1" thickTop="1" thickBot="1">
      <c r="B6104" s="32" t="s">
        <v/>
      </c>
      <c r="C6104" s="23" t="s">
        <v/>
      </c>
      <c r="D6104" s="23" t="s">
        <v>31158</v>
      </c>
      <c r="E6104" s="32">
        <v/>
      </c>
      <c r="F6104" s="33">
        <v/>
      </c>
      <c r="G6104" s="34">
        <v/>
      </c>
      <c r="H6104" s="35">
        <v/>
      </c>
      <c r="I6104" s="36">
        <f/>
        <v/>
      </c>
      <c r="J6104" s="32">
        <v/>
      </c>
      <c r="K6104" s="32">
        <f/>
        <v/>
      </c>
      <c r="L6104" s="32" t="s">
        <v/>
      </c>
      <c r="M6104" s="32" t="s">
        <v/>
      </c>
      <c r="N6104" s="32" t="s">
        <v/>
      </c>
      <!--$VAR_NUOVA_CELLA_PREZZI$-->
    </row>
    <row r="6105" spans="1:16" ht="10.5" customHeight="1" thickTop="1" thickBot="1">
      <c r="B6105" s="32" t="s">
        <v/>
      </c>
      <c r="C6105" s="23" t="s">
        <v/>
      </c>
      <c r="D6105" s="23" t="s">
        <v>31159</v>
      </c>
      <c r="E6105" s="32">
        <v/>
      </c>
      <c r="F6105" s="33">
        <v/>
      </c>
      <c r="G6105" s="34">
        <v/>
      </c>
      <c r="H6105" s="35">
        <v>0</v>
      </c>
      <c r="I6105" s="36">
        <f>ROUND(PRODUCT(E6105:H6105),2)</f>
        <v>0.00</v>
      </c>
      <c r="J6105" s="32">
        <v/>
      </c>
      <c r="K6105" s="32">
        <f/>
        <v/>
      </c>
      <c r="L6105" s="32" t="s">
        <v/>
      </c>
      <c r="M6105" s="32" t="s">
        <v/>
      </c>
      <c r="N6105" s="32" t="s">
        <v/>
      </c>
      <!--$VAR_NUOVA_CELLA_PREZZI$-->
    </row>
    <row r="6106" spans="1:16" ht="10.5" customHeight="1" thickTop="1" thickBot="1">
      <c r="B6106" s="32" t="s">
        <v/>
      </c>
      <c r="C6106" s="23" t="s">
        <v/>
      </c>
      <c r="D6106" s="23" t="s">
        <v>31166</v>
      </c>
      <c r="E6106" s="32">
        <v>2.00</v>
      </c>
      <c r="F6106" s="33">
        <v/>
      </c>
      <c r="G6106" s="34">
        <v/>
      </c>
      <c r="H6106" s="35">
        <v/>
      </c>
      <c r="I6106" s="36">
        <f>ROUND(PRODUCT(E6106:H6106),2)</f>
        <v>2.00</v>
      </c>
      <c r="J6106" s="32">
        <v/>
      </c>
      <c r="K6106" s="32">
        <f/>
        <v/>
      </c>
      <c r="L6106" s="32" t="s">
        <v/>
      </c>
      <c r="M6106" s="32" t="s">
        <v/>
      </c>
      <c r="N6106" s="32" t="s">
        <v/>
      </c>
      <!--$VAR_NUOVA_CELLA_PREZZI$-->
    </row>
    <row r="6107" spans="1:16" ht="10.5" customHeight="1" thickTop="1" thickBot="1">
      <c r="B6107" s="32" t="s">
        <v/>
      </c>
      <c r="C6107" s="23" t="s">
        <v/>
      </c>
      <c r="D6107" s="23" t="s">
        <v>31173</v>
      </c>
      <c r="E6107" s="32">
        <v>1.00</v>
      </c>
      <c r="F6107" s="33">
        <v/>
      </c>
      <c r="G6107" s="34">
        <v/>
      </c>
      <c r="H6107" s="35">
        <v/>
      </c>
      <c r="I6107" s="36">
        <f>ROUND(PRODUCT(E6107:H6107),2)</f>
        <v>1.00</v>
      </c>
      <c r="J6107" s="32">
        <v/>
      </c>
      <c r="K6107" s="32">
        <f/>
        <v/>
      </c>
      <c r="L6107" s="32" t="s">
        <v/>
      </c>
      <c r="M6107" s="32" t="s">
        <v/>
      </c>
      <c r="N6107" s="32" t="s">
        <v/>
      </c>
      <!--$VAR_NUOVA_CELLA_PREZZI$-->
    </row>
    <row r="6108" spans="1:16" ht="10.5" customHeight="1" thickTop="1" thickBot="1">
      <c r="B6108" s="32" t="s">
        <v/>
      </c>
      <c r="C6108" s="23" t="s">
        <v/>
      </c>
      <c r="D6108" s="23" t="s">
        <v>31180</v>
      </c>
      <c r="E6108" s="32">
        <v>1.00</v>
      </c>
      <c r="F6108" s="33">
        <v/>
      </c>
      <c r="G6108" s="34">
        <v/>
      </c>
      <c r="H6108" s="35">
        <v/>
      </c>
      <c r="I6108" s="36">
        <f>ROUND(PRODUCT(E6108:H6108),2)</f>
        <v>1.00</v>
      </c>
      <c r="J6108" s="32">
        <v/>
      </c>
      <c r="K6108" s="32">
        <f/>
        <v/>
      </c>
      <c r="L6108" s="32" t="s">
        <v/>
      </c>
      <c r="M6108" s="32" t="s">
        <v/>
      </c>
      <c r="N6108" s="32" t="s">
        <v/>
      </c>
      <!--$VAR_NUOVA_CELLA_PREZZI$-->
    </row>
    <row r="6109" spans="1:16" ht="10.5" customHeight="1" thickTop="1" thickBot="1">
      <c r="B6109" s="32" t="s">
        <v/>
      </c>
      <c r="C6109" s="23" t="s">
        <v/>
      </c>
      <c r="D6109" s="23" t="s">
        <v>31187</v>
      </c>
      <c r="E6109" s="32">
        <v/>
      </c>
      <c r="F6109" s="33">
        <v/>
      </c>
      <c r="G6109" s="34">
        <v/>
      </c>
      <c r="H6109" s="35">
        <v>0</v>
      </c>
      <c r="I6109" s="36">
        <f>ROUND(PRODUCT(E6109:H6109),2)</f>
        <v>0.00</v>
      </c>
      <c r="J6109" s="32">
        <v/>
      </c>
      <c r="K6109" s="32">
        <f/>
        <v/>
      </c>
      <c r="L6109" s="32" t="s">
        <v/>
      </c>
      <c r="M6109" s="32" t="s">
        <v/>
      </c>
      <c r="N6109" s="32" t="s">
        <v/>
      </c>
      <!--$VAR_NUOVA_CELLA_PREZZI$-->
    </row>
    <row r="6110" spans="1:16" ht="10.5" customHeight="1" thickTop="1" thickBot="1">
      <c r="B6110" s="32" t="s">
        <v/>
      </c>
      <c r="C6110" s="23" t="s">
        <v/>
      </c>
      <c r="D6110" s="23" t="s">
        <v>31194</v>
      </c>
      <c r="E6110" s="32">
        <v>1.00</v>
      </c>
      <c r="F6110" s="33">
        <v/>
      </c>
      <c r="G6110" s="34">
        <v/>
      </c>
      <c r="H6110" s="35">
        <v/>
      </c>
      <c r="I6110" s="36">
        <f>ROUND(PRODUCT(E6110:H6110),2)</f>
        <v>1.00</v>
      </c>
      <c r="J6110" s="32">
        <v/>
      </c>
      <c r="K6110" s="32">
        <f/>
        <v/>
      </c>
      <c r="L6110" s="32" t="s">
        <v/>
      </c>
      <c r="M6110" s="32" t="s">
        <v/>
      </c>
      <c r="N6110" s="32" t="s">
        <v/>
      </c>
      <!--$VAR_NUOVA_CELLA_PREZZI$-->
    </row>
    <row r="6111" spans="1:16" ht="10.5" customHeight="1" thickTop="1" thickBot="1">
      <c r="B6111" s="32" t="s">
        <v/>
      </c>
      <c r="C6111" s="23" t="s">
        <v/>
      </c>
      <c r="D6111" s="23" t="s">
        <v>31201</v>
      </c>
      <c r="E6111" s="32">
        <v>1.00</v>
      </c>
      <c r="F6111" s="33">
        <v/>
      </c>
      <c r="G6111" s="34">
        <v/>
      </c>
      <c r="H6111" s="35">
        <v/>
      </c>
      <c r="I6111" s="36">
        <f>ROUND(PRODUCT(E6111:H6111),2)</f>
        <v>1.00</v>
      </c>
      <c r="J6111" s="32">
        <v/>
      </c>
      <c r="K6111" s="32">
        <f/>
        <v/>
      </c>
      <c r="L6111" s="32" t="s">
        <v/>
      </c>
      <c r="M6111" s="32" t="s">
        <v/>
      </c>
      <c r="N6111" s="32" t="s">
        <v/>
      </c>
      <!--$VAR_NUOVA_CELLA_PREZZI$-->
    </row>
    <row r="6112" spans="1:16" ht="10.5" customHeight="1" thickTop="1" thickBot="1">
      <c r="B6112" s="32" t="s">
        <v/>
      </c>
      <c r="C6112" s="23" t="s">
        <v/>
      </c>
      <c r="D6112" s="32" t="s">
        <v/>
      </c>
      <c r="E6112" s="32">
        <v/>
      </c>
      <c r="F6112" s="33">
        <v/>
      </c>
      <c r="G6112" s="34">
        <v/>
      </c>
      <c r="H6112" s="35">
        <v/>
      </c>
      <c r="I6112" s="36">
        <f/>
        <v/>
      </c>
      <c r="J6112" s="32">
        <v/>
      </c>
      <c r="K6112" s="32">
        <f/>
        <v/>
      </c>
      <c r="L6112" s="32" t="s">
        <v/>
      </c>
      <c r="M6112" s="32" t="s">
        <v/>
      </c>
      <c r="N6112" s="32" t="s">
        <v>31208</v>
      </c>
      <!--$VAR_NUOVA_CELLA_PREZZI$-->
    </row>
    <row r="6113" spans="1:16" ht="10.5" customHeight="1" thickTop="1" thickBot="1">
      <c r="B6113" s="32" t="s">
        <v/>
      </c>
      <c r="C6113" s="23" t="s">
        <v/>
      </c>
      <c r="D6113" s="32" t="s">
        <v>31209</v>
      </c>
      <c r="E6113" s="32">
        <v/>
      </c>
      <c r="F6113" s="33">
        <v/>
      </c>
      <c r="G6113" s="34">
        <v/>
      </c>
      <c r="H6113" s="35">
        <v/>
      </c>
      <c r="I6113" s="36">
        <f>ROUND(SUM(I6104:I6112),2)</f>
        <v>6.00</v>
      </c>
      <c r="J6113" s="32">
        <v>334.00</v>
      </c>
      <c r="K6113" s="32">
        <f>ROUND(PRODUCT(I6113:J6113),2)</f>
        <v>2004.00</v>
      </c>
      <c r="L6113" s="32" t="s">
        <v/>
      </c>
      <c r="M6113" s="32" t="s">
        <v/>
      </c>
      <c r="N6113" s="32" t="s">
        <v/>
      </c>
      <!--$VAR_NUOVA_CELLA_PREZZI$-->
    </row>
    <row r="6114" spans="1:16" ht="10.5" customHeight="1" thickTop="1" thickBot="1">
      <c r="B6114" s="32" t="s">
        <v/>
      </c>
      <c r="C6114" s="23" t="s">
        <v/>
      </c>
      <c r="D6114" s="32" t="s">
        <v>31215</v>
      </c>
      <c r="E6114" s="32">
        <v/>
      </c>
      <c r="F6114" s="33">
        <v/>
      </c>
      <c r="G6114" s="34">
        <v/>
      </c>
      <c r="H6114" s="35">
        <v/>
      </c>
      <c r="I6114" s="36">
        <f/>
        <v/>
      </c>
      <c r="J6114" s="32">
        <v/>
      </c>
      <c r="K6114" s="32">
        <f/>
        <v/>
      </c>
      <c r="L6114" s="32" t="s">
        <v/>
      </c>
      <c r="M6114" s="32" t="s">
        <v/>
      </c>
      <c r="N6114" s="32" t="s">
        <v/>
      </c>
      <!--$VAR_NUOVA_CELLA_PREZZI$-->
    </row>
    <row r="6115" spans="1:16" ht="14.3333333333333" customHeight="1" thickTop="1" thickBot="1">
      <c r="B6115" s="32" t="s">
        <v>31216</v>
      </c>
      <c r="C6115" s="23" t="s">
        <v>31217</v>
      </c>
      <c r="D6115" s="62" t="s">
        <v>31218</v>
      </c>
      <c r="E6115" s="32">
        <v/>
      </c>
      <c r="F6115" s="33">
        <v/>
      </c>
      <c r="G6115" s="34">
        <v/>
      </c>
      <c r="H6115" s="35">
        <v/>
      </c>
      <c r="I6115" s="36">
        <f/>
        <v/>
      </c>
      <c r="J6115" s="32">
        <v/>
      </c>
      <c r="K6115" s="32">
        <f/>
        <v/>
      </c>
      <c r="L6115" s="32" t="s">
        <v/>
      </c>
      <c r="M6115" s="32" t="s">
        <v/>
      </c>
      <c r="N6115" s="32" t="s">
        <v/>
      </c>
      <!--$VAR_NUOVA_CELLA_PREZZI$-->
    </row>
    <row r="6116" spans="1:16" ht="10.5" customHeight="1" thickTop="1" thickBot="1">
      <c r="B6116" s="32" t="s">
        <v/>
      </c>
      <c r="C6116" s="23" t="s">
        <v/>
      </c>
      <c r="D6116" s="23" t="s">
        <v>31219</v>
      </c>
      <c r="E6116" s="32">
        <v/>
      </c>
      <c r="F6116" s="33">
        <v/>
      </c>
      <c r="G6116" s="34">
        <v/>
      </c>
      <c r="H6116" s="35">
        <v/>
      </c>
      <c r="I6116" s="36">
        <f/>
        <v/>
      </c>
      <c r="J6116" s="32">
        <v/>
      </c>
      <c r="K6116" s="32">
        <f/>
        <v/>
      </c>
      <c r="L6116" s="32" t="s">
        <v/>
      </c>
      <c r="M6116" s="32" t="s">
        <v/>
      </c>
      <c r="N6116" s="32" t="s">
        <v/>
      </c>
      <!--$VAR_NUOVA_CELLA_PREZZI$-->
    </row>
    <row r="6117" spans="1:16" ht="10.5" customHeight="1" thickTop="1" thickBot="1">
      <c r="B6117" s="32" t="s">
        <v/>
      </c>
      <c r="C6117" s="23" t="s">
        <v/>
      </c>
      <c r="D6117" s="23" t="s">
        <v>31220</v>
      </c>
      <c r="E6117" s="32">
        <v/>
      </c>
      <c r="F6117" s="33">
        <v/>
      </c>
      <c r="G6117" s="34">
        <v/>
      </c>
      <c r="H6117" s="35">
        <v/>
      </c>
      <c r="I6117" s="36">
        <f>ROUND(PRODUCT(E6117:H6117,6.00),2)</f>
        <v>6.00</v>
      </c>
      <c r="J6117" s="32">
        <v/>
      </c>
      <c r="K6117" s="32">
        <f/>
        <v/>
      </c>
      <c r="L6117" s="32" t="s">
        <v/>
      </c>
      <c r="M6117" s="32" t="s">
        <v/>
      </c>
      <c r="N6117" s="32" t="s">
        <v/>
      </c>
      <!--$VAR_NUOVA_CELLA_PREZZI$-->
    </row>
    <row r="6118" spans="1:16" ht="10.5" customHeight="1" thickTop="1" thickBot="1">
      <c r="B6118" s="32" t="s">
        <v/>
      </c>
      <c r="C6118" s="23" t="s">
        <v/>
      </c>
      <c r="D6118" s="32" t="s">
        <v/>
      </c>
      <c r="E6118" s="32">
        <v/>
      </c>
      <c r="F6118" s="33">
        <v/>
      </c>
      <c r="G6118" s="34">
        <v/>
      </c>
      <c r="H6118" s="35">
        <v/>
      </c>
      <c r="I6118" s="36">
        <f/>
        <v/>
      </c>
      <c r="J6118" s="32">
        <v/>
      </c>
      <c r="K6118" s="32">
        <f/>
        <v/>
      </c>
      <c r="L6118" s="32" t="s">
        <v/>
      </c>
      <c r="M6118" s="32" t="s">
        <v/>
      </c>
      <c r="N6118" s="32" t="s">
        <v>31227</v>
      </c>
      <!--$VAR_NUOVA_CELLA_PREZZI$-->
    </row>
    <row r="6119" spans="1:16" ht="10.5" customHeight="1" thickTop="1" thickBot="1">
      <c r="B6119" s="32" t="s">
        <v/>
      </c>
      <c r="C6119" s="23" t="s">
        <v/>
      </c>
      <c r="D6119" s="32" t="s">
        <v>31228</v>
      </c>
      <c r="E6119" s="32">
        <v/>
      </c>
      <c r="F6119" s="33">
        <v/>
      </c>
      <c r="G6119" s="34">
        <v/>
      </c>
      <c r="H6119" s="35">
        <v/>
      </c>
      <c r="I6119" s="36">
        <f>ROUND(SUM(I6116:I6118),2)</f>
        <v>6.00</v>
      </c>
      <c r="J6119" s="32">
        <v>34.57</v>
      </c>
      <c r="K6119" s="32">
        <f>ROUND(PRODUCT(I6119:J6119),2)</f>
        <v>207.42</v>
      </c>
      <c r="L6119" s="32" t="s">
        <v/>
      </c>
      <c r="M6119" s="32" t="s">
        <v/>
      </c>
      <c r="N6119" s="32" t="s">
        <v/>
      </c>
      <!--$VAR_NUOVA_CELLA_PREZZI$-->
    </row>
    <row r="6120" spans="1:16" ht="10.5" customHeight="1" thickTop="1" thickBot="1">
      <c r="B6120" s="32" t="s">
        <v/>
      </c>
      <c r="C6120" s="23" t="s">
        <v/>
      </c>
      <c r="D6120" s="32" t="s">
        <v>31234</v>
      </c>
      <c r="E6120" s="32">
        <v/>
      </c>
      <c r="F6120" s="33">
        <v/>
      </c>
      <c r="G6120" s="34">
        <v/>
      </c>
      <c r="H6120" s="35">
        <v/>
      </c>
      <c r="I6120" s="36">
        <f/>
        <v/>
      </c>
      <c r="J6120" s="32">
        <v/>
      </c>
      <c r="K6120" s="32">
        <f/>
        <v/>
      </c>
      <c r="L6120" s="32" t="s">
        <v/>
      </c>
      <c r="M6120" s="32" t="s">
        <v/>
      </c>
      <c r="N6120" s="32" t="s">
        <v/>
      </c>
      <!--$VAR_NUOVA_CELLA_PREZZI$-->
    </row>
    <row r="6121" spans="1:16" ht="24.5" customHeight="1" thickTop="1" thickBot="1">
      <c r="B6121" s="32" t="s">
        <v>31235</v>
      </c>
      <c r="C6121" s="23" t="s">
        <v>31236</v>
      </c>
      <c r="D6121" s="62" t="s">
        <v>31237</v>
      </c>
      <c r="E6121" s="32">
        <v/>
      </c>
      <c r="F6121" s="33">
        <v/>
      </c>
      <c r="G6121" s="34">
        <v/>
      </c>
      <c r="H6121" s="35">
        <v/>
      </c>
      <c r="I6121" s="36">
        <f/>
        <v/>
      </c>
      <c r="J6121" s="32">
        <v/>
      </c>
      <c r="K6121" s="32">
        <f/>
        <v/>
      </c>
      <c r="L6121" s="32" t="s">
        <v/>
      </c>
      <c r="M6121" s="32" t="s">
        <v/>
      </c>
      <c r="N6121" s="32" t="s">
        <v/>
      </c>
      <!--$VAR_NUOVA_CELLA_PREZZI$-->
    </row>
    <row r="6122" spans="1:16" ht="10.5" customHeight="1" thickTop="1" thickBot="1">
      <c r="B6122" s="32" t="s">
        <v/>
      </c>
      <c r="C6122" s="23" t="s">
        <v/>
      </c>
      <c r="D6122" s="23" t="s">
        <v>31238</v>
      </c>
      <c r="E6122" s="32">
        <v/>
      </c>
      <c r="F6122" s="33">
        <v/>
      </c>
      <c r="G6122" s="34">
        <v/>
      </c>
      <c r="H6122" s="35">
        <v/>
      </c>
      <c r="I6122" s="36">
        <f/>
        <v/>
      </c>
      <c r="J6122" s="32">
        <v/>
      </c>
      <c r="K6122" s="32">
        <f/>
        <v/>
      </c>
      <c r="L6122" s="32" t="s">
        <v/>
      </c>
      <c r="M6122" s="32" t="s">
        <v/>
      </c>
      <c r="N6122" s="32" t="s">
        <v/>
      </c>
      <!--$VAR_NUOVA_CELLA_PREZZI$-->
    </row>
    <row r="6123" spans="1:16" ht="10.5" customHeight="1" thickTop="1" thickBot="1">
      <c r="B6123" s="32" t="s">
        <v/>
      </c>
      <c r="C6123" s="23" t="s">
        <v/>
      </c>
      <c r="D6123" s="23" t="s">
        <v>31239</v>
      </c>
      <c r="E6123" s="32">
        <v/>
      </c>
      <c r="F6123" s="33">
        <v/>
      </c>
      <c r="G6123" s="34">
        <v/>
      </c>
      <c r="H6123" s="35">
        <v>0</v>
      </c>
      <c r="I6123" s="36">
        <f>ROUND(PRODUCT(E6123:H6123),2)</f>
        <v>0.00</v>
      </c>
      <c r="J6123" s="32">
        <v/>
      </c>
      <c r="K6123" s="32">
        <f/>
        <v/>
      </c>
      <c r="L6123" s="32" t="s">
        <v/>
      </c>
      <c r="M6123" s="32" t="s">
        <v/>
      </c>
      <c r="N6123" s="32" t="s">
        <v/>
      </c>
      <!--$VAR_NUOVA_CELLA_PREZZI$-->
    </row>
    <row r="6124" spans="1:16" ht="10.5" customHeight="1" thickTop="1" thickBot="1">
      <c r="B6124" s="32" t="s">
        <v/>
      </c>
      <c r="C6124" s="23" t="s">
        <v/>
      </c>
      <c r="D6124" s="23" t="s">
        <v>31246</v>
      </c>
      <c r="E6124" s="32">
        <v>1.00</v>
      </c>
      <c r="F6124" s="33">
        <v/>
      </c>
      <c r="G6124" s="34">
        <v/>
      </c>
      <c r="H6124" s="35">
        <v/>
      </c>
      <c r="I6124" s="36">
        <f>ROUND(PRODUCT(E6124:H6124),2)</f>
        <v>1.00</v>
      </c>
      <c r="J6124" s="32">
        <v/>
      </c>
      <c r="K6124" s="32">
        <f/>
        <v/>
      </c>
      <c r="L6124" s="32" t="s">
        <v/>
      </c>
      <c r="M6124" s="32" t="s">
        <v/>
      </c>
      <c r="N6124" s="32" t="s">
        <v/>
      </c>
      <!--$VAR_NUOVA_CELLA_PREZZI$-->
    </row>
    <row r="6125" spans="1:16" ht="10.5" customHeight="1" thickTop="1" thickBot="1">
      <c r="B6125" s="32" t="s">
        <v/>
      </c>
      <c r="C6125" s="23" t="s">
        <v/>
      </c>
      <c r="D6125" s="23" t="s">
        <v>31253</v>
      </c>
      <c r="E6125" s="32">
        <v/>
      </c>
      <c r="F6125" s="33">
        <v/>
      </c>
      <c r="G6125" s="34">
        <v/>
      </c>
      <c r="H6125" s="35">
        <v>0</v>
      </c>
      <c r="I6125" s="36">
        <f>ROUND(PRODUCT(E6125:H6125),2)</f>
        <v>0.00</v>
      </c>
      <c r="J6125" s="32">
        <v/>
      </c>
      <c r="K6125" s="32">
        <f/>
        <v/>
      </c>
      <c r="L6125" s="32" t="s">
        <v/>
      </c>
      <c r="M6125" s="32" t="s">
        <v/>
      </c>
      <c r="N6125" s="32" t="s">
        <v/>
      </c>
      <!--$VAR_NUOVA_CELLA_PREZZI$-->
    </row>
    <row r="6126" spans="1:16" ht="10.5" customHeight="1" thickTop="1" thickBot="1">
      <c r="B6126" s="32" t="s">
        <v/>
      </c>
      <c r="C6126" s="23" t="s">
        <v/>
      </c>
      <c r="D6126" s="23" t="s">
        <v>31260</v>
      </c>
      <c r="E6126" s="32">
        <v>1.00</v>
      </c>
      <c r="F6126" s="33">
        <v/>
      </c>
      <c r="G6126" s="34">
        <v/>
      </c>
      <c r="H6126" s="35">
        <v/>
      </c>
      <c r="I6126" s="36">
        <f>ROUND(PRODUCT(E6126:H6126),2)</f>
        <v>1.00</v>
      </c>
      <c r="J6126" s="32">
        <v/>
      </c>
      <c r="K6126" s="32">
        <f/>
        <v/>
      </c>
      <c r="L6126" s="32" t="s">
        <v/>
      </c>
      <c r="M6126" s="32" t="s">
        <v/>
      </c>
      <c r="N6126" s="32" t="s">
        <v/>
      </c>
      <!--$VAR_NUOVA_CELLA_PREZZI$-->
    </row>
    <row r="6127" spans="1:16" ht="10.5" customHeight="1" thickTop="1" thickBot="1">
      <c r="B6127" s="32" t="s">
        <v/>
      </c>
      <c r="C6127" s="23" t="s">
        <v/>
      </c>
      <c r="D6127" s="32" t="s">
        <v/>
      </c>
      <c r="E6127" s="32">
        <v/>
      </c>
      <c r="F6127" s="33">
        <v/>
      </c>
      <c r="G6127" s="34">
        <v/>
      </c>
      <c r="H6127" s="35">
        <v/>
      </c>
      <c r="I6127" s="36">
        <f/>
        <v/>
      </c>
      <c r="J6127" s="32">
        <v/>
      </c>
      <c r="K6127" s="32">
        <f/>
        <v/>
      </c>
      <c r="L6127" s="32" t="s">
        <v/>
      </c>
      <c r="M6127" s="32" t="s">
        <v/>
      </c>
      <c r="N6127" s="32" t="s">
        <v>31267</v>
      </c>
      <!--$VAR_NUOVA_CELLA_PREZZI$-->
    </row>
    <row r="6128" spans="1:16" ht="10.5" customHeight="1" thickTop="1" thickBot="1">
      <c r="B6128" s="32" t="s">
        <v/>
      </c>
      <c r="C6128" s="23" t="s">
        <v/>
      </c>
      <c r="D6128" s="32" t="s">
        <v>31268</v>
      </c>
      <c r="E6128" s="32">
        <v/>
      </c>
      <c r="F6128" s="33">
        <v/>
      </c>
      <c r="G6128" s="34">
        <v/>
      </c>
      <c r="H6128" s="35">
        <v/>
      </c>
      <c r="I6128" s="36">
        <f>ROUND(SUM(I6122:I6127),2)</f>
        <v>2.00</v>
      </c>
      <c r="J6128" s="32">
        <v>314.71</v>
      </c>
      <c r="K6128" s="32">
        <f>ROUND(PRODUCT(I6128:J6128),2)</f>
        <v>629.42</v>
      </c>
      <c r="L6128" s="32" t="s">
        <v/>
      </c>
      <c r="M6128" s="32" t="s">
        <v/>
      </c>
      <c r="N6128" s="32" t="s">
        <v/>
      </c>
      <!--$VAR_NUOVA_CELLA_PREZZI$-->
    </row>
    <row r="6129" spans="1:16" ht="10.5" customHeight="1" thickTop="1" thickBot="1">
      <c r="B6129" s="32" t="s">
        <v/>
      </c>
      <c r="C6129" s="23" t="s">
        <v/>
      </c>
      <c r="D6129" s="32" t="s">
        <v>31274</v>
      </c>
      <c r="E6129" s="32">
        <v/>
      </c>
      <c r="F6129" s="33">
        <v/>
      </c>
      <c r="G6129" s="34">
        <v/>
      </c>
      <c r="H6129" s="35">
        <v/>
      </c>
      <c r="I6129" s="36">
        <f/>
        <v/>
      </c>
      <c r="J6129" s="32">
        <v/>
      </c>
      <c r="K6129" s="32">
        <f/>
        <v/>
      </c>
      <c r="L6129" s="32" t="s">
        <v/>
      </c>
      <c r="M6129" s="32" t="s">
        <v/>
      </c>
      <c r="N6129" s="32" t="s">
        <v/>
      </c>
      <!--$VAR_NUOVA_CELLA_PREZZI$-->
    </row>
    <row r="6130" spans="1:16" ht="29.8333333333333" customHeight="1" thickTop="1" thickBot="1">
      <c r="B6130" s="32" t="s">
        <v>31275</v>
      </c>
      <c r="C6130" s="23" t="s">
        <v>31276</v>
      </c>
      <c r="D6130" s="62" t="s">
        <v>31277</v>
      </c>
      <c r="E6130" s="32">
        <v/>
      </c>
      <c r="F6130" s="33">
        <v/>
      </c>
      <c r="G6130" s="34">
        <v/>
      </c>
      <c r="H6130" s="35">
        <v/>
      </c>
      <c r="I6130" s="36">
        <f/>
        <v/>
      </c>
      <c r="J6130" s="32">
        <v/>
      </c>
      <c r="K6130" s="32">
        <f/>
        <v/>
      </c>
      <c r="L6130" s="32" t="s">
        <v/>
      </c>
      <c r="M6130" s="32" t="s">
        <v/>
      </c>
      <c r="N6130" s="32" t="s">
        <v/>
      </c>
      <!--$VAR_NUOVA_CELLA_PREZZI$-->
    </row>
    <row r="6131" spans="1:16" ht="10.5" customHeight="1" thickTop="1" thickBot="1">
      <c r="B6131" s="32" t="s">
        <v/>
      </c>
      <c r="C6131" s="23" t="s">
        <v/>
      </c>
      <c r="D6131" s="23" t="s">
        <v>31278</v>
      </c>
      <c r="E6131" s="32">
        <v/>
      </c>
      <c r="F6131" s="33">
        <v/>
      </c>
      <c r="G6131" s="34">
        <v/>
      </c>
      <c r="H6131" s="35">
        <v/>
      </c>
      <c r="I6131" s="36">
        <f/>
        <v/>
      </c>
      <c r="J6131" s="32">
        <v/>
      </c>
      <c r="K6131" s="32">
        <f/>
        <v/>
      </c>
      <c r="L6131" s="32" t="s">
        <v/>
      </c>
      <c r="M6131" s="32" t="s">
        <v/>
      </c>
      <c r="N6131" s="32" t="s">
        <v/>
      </c>
      <!--$VAR_NUOVA_CELLA_PREZZI$-->
    </row>
    <row r="6132" spans="1:16" ht="10.5" customHeight="1" thickTop="1" thickBot="1">
      <c r="B6132" s="32" t="s">
        <v/>
      </c>
      <c r="C6132" s="23" t="s">
        <v/>
      </c>
      <c r="D6132" s="23" t="s">
        <v>31279</v>
      </c>
      <c r="E6132" s="32">
        <v/>
      </c>
      <c r="F6132" s="33">
        <v/>
      </c>
      <c r="G6132" s="34">
        <v/>
      </c>
      <c r="H6132" s="35">
        <v>0</v>
      </c>
      <c r="I6132" s="36">
        <f>ROUND(PRODUCT(E6132:H6132),2)</f>
        <v>0.00</v>
      </c>
      <c r="J6132" s="32">
        <v/>
      </c>
      <c r="K6132" s="32">
        <f/>
        <v/>
      </c>
      <c r="L6132" s="32" t="s">
        <v/>
      </c>
      <c r="M6132" s="32" t="s">
        <v/>
      </c>
      <c r="N6132" s="32" t="s">
        <v/>
      </c>
      <!--$VAR_NUOVA_CELLA_PREZZI$-->
    </row>
    <row r="6133" spans="1:16" ht="10.5" customHeight="1" thickTop="1" thickBot="1">
      <c r="B6133" s="32" t="s">
        <v/>
      </c>
      <c r="C6133" s="23" t="s">
        <v/>
      </c>
      <c r="D6133" s="23" t="s">
        <v>31286</v>
      </c>
      <c r="E6133" s="32">
        <v>1.00</v>
      </c>
      <c r="F6133" s="33">
        <v/>
      </c>
      <c r="G6133" s="34">
        <v/>
      </c>
      <c r="H6133" s="35">
        <v/>
      </c>
      <c r="I6133" s="36">
        <f>ROUND(PRODUCT(E6133:H6133),2)</f>
        <v>1.00</v>
      </c>
      <c r="J6133" s="32">
        <v/>
      </c>
      <c r="K6133" s="32">
        <f/>
        <v/>
      </c>
      <c r="L6133" s="32" t="s">
        <v/>
      </c>
      <c r="M6133" s="32" t="s">
        <v/>
      </c>
      <c r="N6133" s="32" t="s">
        <v/>
      </c>
      <!--$VAR_NUOVA_CELLA_PREZZI$-->
    </row>
    <row r="6134" spans="1:16" ht="10.5" customHeight="1" thickTop="1" thickBot="1">
      <c r="B6134" s="32" t="s">
        <v/>
      </c>
      <c r="C6134" s="23" t="s">
        <v/>
      </c>
      <c r="D6134" s="32" t="s">
        <v/>
      </c>
      <c r="E6134" s="32">
        <v/>
      </c>
      <c r="F6134" s="33">
        <v/>
      </c>
      <c r="G6134" s="34">
        <v/>
      </c>
      <c r="H6134" s="35">
        <v/>
      </c>
      <c r="I6134" s="36">
        <f/>
        <v/>
      </c>
      <c r="J6134" s="32">
        <v/>
      </c>
      <c r="K6134" s="32">
        <f/>
        <v/>
      </c>
      <c r="L6134" s="32" t="s">
        <v/>
      </c>
      <c r="M6134" s="32" t="s">
        <v/>
      </c>
      <c r="N6134" s="32" t="s">
        <v>31293</v>
      </c>
      <!--$VAR_NUOVA_CELLA_PREZZI$-->
    </row>
    <row r="6135" spans="1:16" ht="10.5" customHeight="1" thickTop="1" thickBot="1">
      <c r="B6135" s="32" t="s">
        <v/>
      </c>
      <c r="C6135" s="23" t="s">
        <v/>
      </c>
      <c r="D6135" s="32" t="s">
        <v>31294</v>
      </c>
      <c r="E6135" s="32">
        <v/>
      </c>
      <c r="F6135" s="33">
        <v/>
      </c>
      <c r="G6135" s="34">
        <v/>
      </c>
      <c r="H6135" s="35">
        <v/>
      </c>
      <c r="I6135" s="36">
        <f>ROUND(SUM(I6131:I6134),2)</f>
        <v>1.00</v>
      </c>
      <c r="J6135" s="32">
        <v>106.46</v>
      </c>
      <c r="K6135" s="32">
        <f>ROUND(PRODUCT(I6135:J6135),2)</f>
        <v>106.46</v>
      </c>
      <c r="L6135" s="32" t="s">
        <v/>
      </c>
      <c r="M6135" s="32" t="s">
        <v/>
      </c>
      <c r="N6135" s="32" t="s">
        <v/>
      </c>
      <!--$VAR_NUOVA_CELLA_PREZZI$-->
    </row>
    <row r="6136" spans="1:16" ht="10.5" customHeight="1" thickTop="1" thickBot="1">
      <c r="B6136" s="32" t="s">
        <v/>
      </c>
      <c r="C6136" s="23" t="s">
        <v/>
      </c>
      <c r="D6136" s="32" t="s">
        <v>31300</v>
      </c>
      <c r="E6136" s="32">
        <v/>
      </c>
      <c r="F6136" s="33">
        <v/>
      </c>
      <c r="G6136" s="34">
        <v/>
      </c>
      <c r="H6136" s="35">
        <v/>
      </c>
      <c r="I6136" s="36">
        <f/>
        <v/>
      </c>
      <c r="J6136" s="32">
        <v/>
      </c>
      <c r="K6136" s="32">
        <f/>
        <v/>
      </c>
      <c r="L6136" s="32" t="s">
        <v/>
      </c>
      <c r="M6136" s="32" t="s">
        <v/>
      </c>
      <c r="N6136" s="32" t="s">
        <v/>
      </c>
      <!--$VAR_NUOVA_CELLA_PREZZI$-->
    </row>
    <row r="6137" spans="1:16" ht="24.6666666666667" customHeight="1" thickTop="1" thickBot="1">
      <c r="B6137" s="32" t="s">
        <v>31301</v>
      </c>
      <c r="C6137" s="23" t="s">
        <v>31302</v>
      </c>
      <c r="D6137" s="62" t="s">
        <v>31303</v>
      </c>
      <c r="E6137" s="32">
        <v/>
      </c>
      <c r="F6137" s="33">
        <v/>
      </c>
      <c r="G6137" s="34">
        <v/>
      </c>
      <c r="H6137" s="35">
        <v/>
      </c>
      <c r="I6137" s="36">
        <f/>
        <v/>
      </c>
      <c r="J6137" s="32">
        <v/>
      </c>
      <c r="K6137" s="32">
        <f/>
        <v/>
      </c>
      <c r="L6137" s="32" t="s">
        <v/>
      </c>
      <c r="M6137" s="32" t="s">
        <v/>
      </c>
      <c r="N6137" s="32" t="s">
        <v/>
      </c>
      <!--$VAR_NUOVA_CELLA_PREZZI$-->
    </row>
    <row r="6138" spans="1:16" ht="10.5" customHeight="1" thickTop="1" thickBot="1">
      <c r="B6138" s="32" t="s">
        <v/>
      </c>
      <c r="C6138" s="23" t="s">
        <v/>
      </c>
      <c r="D6138" s="23" t="s">
        <v>31304</v>
      </c>
      <c r="E6138" s="32">
        <v/>
      </c>
      <c r="F6138" s="33">
        <v/>
      </c>
      <c r="G6138" s="34">
        <v/>
      </c>
      <c r="H6138" s="35">
        <v/>
      </c>
      <c r="I6138" s="36">
        <f/>
        <v/>
      </c>
      <c r="J6138" s="32">
        <v/>
      </c>
      <c r="K6138" s="32">
        <f/>
        <v/>
      </c>
      <c r="L6138" s="32" t="s">
        <v/>
      </c>
      <c r="M6138" s="32" t="s">
        <v/>
      </c>
      <c r="N6138" s="32" t="s">
        <v/>
      </c>
      <!--$VAR_NUOVA_CELLA_PREZZI$-->
    </row>
    <row r="6139" spans="1:16" ht="10.5" customHeight="1" thickTop="1" thickBot="1">
      <c r="B6139" s="32" t="s">
        <v/>
      </c>
      <c r="C6139" s="23" t="s">
        <v/>
      </c>
      <c r="D6139" s="23" t="s">
        <v>31305</v>
      </c>
      <c r="E6139" s="32">
        <v/>
      </c>
      <c r="F6139" s="33">
        <v/>
      </c>
      <c r="G6139" s="34">
        <v/>
      </c>
      <c r="H6139" s="35">
        <v>0</v>
      </c>
      <c r="I6139" s="36">
        <f>ROUND(PRODUCT(E6139:H6139),2)</f>
        <v>0.00</v>
      </c>
      <c r="J6139" s="32">
        <v/>
      </c>
      <c r="K6139" s="32">
        <f/>
        <v/>
      </c>
      <c r="L6139" s="32" t="s">
        <v/>
      </c>
      <c r="M6139" s="32" t="s">
        <v/>
      </c>
      <c r="N6139" s="32" t="s">
        <v/>
      </c>
      <!--$VAR_NUOVA_CELLA_PREZZI$-->
    </row>
    <row r="6140" spans="1:16" ht="10.5" customHeight="1" thickTop="1" thickBot="1">
      <c r="B6140" s="32" t="s">
        <v/>
      </c>
      <c r="C6140" s="23" t="s">
        <v/>
      </c>
      <c r="D6140" s="23" t="s">
        <v>31312</v>
      </c>
      <c r="E6140" s="32">
        <v>1.00</v>
      </c>
      <c r="F6140" s="33">
        <v/>
      </c>
      <c r="G6140" s="34">
        <v/>
      </c>
      <c r="H6140" s="35">
        <v/>
      </c>
      <c r="I6140" s="36">
        <f>ROUND(PRODUCT(E6140:H6140),2)</f>
        <v>1.00</v>
      </c>
      <c r="J6140" s="32">
        <v/>
      </c>
      <c r="K6140" s="32">
        <f/>
        <v/>
      </c>
      <c r="L6140" s="32" t="s">
        <v/>
      </c>
      <c r="M6140" s="32" t="s">
        <v/>
      </c>
      <c r="N6140" s="32" t="s">
        <v/>
      </c>
      <!--$VAR_NUOVA_CELLA_PREZZI$-->
    </row>
    <row r="6141" spans="1:16" ht="10.5" customHeight="1" thickTop="1" thickBot="1">
      <c r="B6141" s="32" t="s">
        <v/>
      </c>
      <c r="C6141" s="23" t="s">
        <v/>
      </c>
      <c r="D6141" s="32" t="s">
        <v/>
      </c>
      <c r="E6141" s="32">
        <v/>
      </c>
      <c r="F6141" s="33">
        <v/>
      </c>
      <c r="G6141" s="34">
        <v/>
      </c>
      <c r="H6141" s="35">
        <v/>
      </c>
      <c r="I6141" s="36">
        <f/>
        <v/>
      </c>
      <c r="J6141" s="32">
        <v/>
      </c>
      <c r="K6141" s="32">
        <f/>
        <v/>
      </c>
      <c r="L6141" s="32" t="s">
        <v/>
      </c>
      <c r="M6141" s="32" t="s">
        <v/>
      </c>
      <c r="N6141" s="32" t="s">
        <v>31319</v>
      </c>
      <!--$VAR_NUOVA_CELLA_PREZZI$-->
    </row>
    <row r="6142" spans="1:16" ht="10.5" customHeight="1" thickTop="1" thickBot="1">
      <c r="B6142" s="32" t="s">
        <v/>
      </c>
      <c r="C6142" s="23" t="s">
        <v/>
      </c>
      <c r="D6142" s="32" t="s">
        <v>31320</v>
      </c>
      <c r="E6142" s="32">
        <v/>
      </c>
      <c r="F6142" s="33">
        <v/>
      </c>
      <c r="G6142" s="34">
        <v/>
      </c>
      <c r="H6142" s="35">
        <v/>
      </c>
      <c r="I6142" s="36">
        <f>ROUND(SUM(I6138:I6141),2)</f>
        <v>1.00</v>
      </c>
      <c r="J6142" s="32">
        <v>267.48</v>
      </c>
      <c r="K6142" s="32">
        <f>ROUND(PRODUCT(I6142:J6142),2)</f>
        <v>267.48</v>
      </c>
      <c r="L6142" s="32" t="s">
        <v/>
      </c>
      <c r="M6142" s="32" t="s">
        <v/>
      </c>
      <c r="N6142" s="32" t="s">
        <v/>
      </c>
      <!--$VAR_NUOVA_CELLA_PREZZI$-->
    </row>
    <row r="6143" spans="1:16" ht="10.5" customHeight="1" thickTop="1" thickBot="1">
      <c r="B6143" s="32" t="s">
        <v/>
      </c>
      <c r="C6143" s="23" t="s">
        <v/>
      </c>
      <c r="D6143" s="32" t="s">
        <v>31326</v>
      </c>
      <c r="E6143" s="32">
        <v/>
      </c>
      <c r="F6143" s="33">
        <v/>
      </c>
      <c r="G6143" s="34">
        <v/>
      </c>
      <c r="H6143" s="35">
        <v/>
      </c>
      <c r="I6143" s="36">
        <f/>
        <v/>
      </c>
      <c r="J6143" s="32">
        <v/>
      </c>
      <c r="K6143" s="32">
        <f/>
        <v/>
      </c>
      <c r="L6143" s="32" t="s">
        <v/>
      </c>
      <c r="M6143" s="32" t="s">
        <v/>
      </c>
      <c r="N6143" s="32" t="s">
        <v/>
      </c>
      <!--$VAR_NUOVA_CELLA_PREZZI$-->
    </row>
    <row r="6144" spans="1:16" ht="86.1666666666667" customHeight="1" thickTop="1" thickBot="1">
      <c r="B6144" s="32" t="s">
        <v>31327</v>
      </c>
      <c r="C6144" s="23" t="s">
        <v>31328</v>
      </c>
      <c r="D6144" s="62" t="s">
        <v>31329</v>
      </c>
      <c r="E6144" s="32">
        <v/>
      </c>
      <c r="F6144" s="33">
        <v/>
      </c>
      <c r="G6144" s="34">
        <v/>
      </c>
      <c r="H6144" s="35">
        <v/>
      </c>
      <c r="I6144" s="36">
        <f/>
        <v/>
      </c>
      <c r="J6144" s="32">
        <v/>
      </c>
      <c r="K6144" s="32">
        <f/>
        <v/>
      </c>
      <c r="L6144" s="32" t="s">
        <v/>
      </c>
      <c r="M6144" s="32" t="s">
        <v/>
      </c>
      <c r="N6144" s="32" t="s">
        <v/>
      </c>
      <!--$VAR_NUOVA_CELLA_PREZZI$-->
    </row>
    <row r="6145" spans="1:16" ht="10.5" customHeight="1" thickTop="1" thickBot="1">
      <c r="B6145" s="32" t="s">
        <v/>
      </c>
      <c r="C6145" s="23" t="s">
        <v/>
      </c>
      <c r="D6145" s="23" t="s">
        <v>31330</v>
      </c>
      <c r="E6145" s="32">
        <v/>
      </c>
      <c r="F6145" s="33">
        <v/>
      </c>
      <c r="G6145" s="34">
        <v/>
      </c>
      <c r="H6145" s="35">
        <v/>
      </c>
      <c r="I6145" s="36">
        <f/>
        <v/>
      </c>
      <c r="J6145" s="32">
        <v/>
      </c>
      <c r="K6145" s="32">
        <f/>
        <v/>
      </c>
      <c r="L6145" s="32" t="s">
        <v/>
      </c>
      <c r="M6145" s="32" t="s">
        <v/>
      </c>
      <c r="N6145" s="32" t="s">
        <v/>
      </c>
      <!--$VAR_NUOVA_CELLA_PREZZI$-->
    </row>
    <row r="6146" spans="1:16" ht="10.5" customHeight="1" thickTop="1" thickBot="1">
      <c r="B6146" s="32" t="s">
        <v/>
      </c>
      <c r="C6146" s="23" t="s">
        <v/>
      </c>
      <c r="D6146" s="23" t="s">
        <v>31331</v>
      </c>
      <c r="E6146" s="32">
        <v/>
      </c>
      <c r="F6146" s="33">
        <v/>
      </c>
      <c r="G6146" s="34">
        <v/>
      </c>
      <c r="H6146" s="35">
        <v>0</v>
      </c>
      <c r="I6146" s="36">
        <f>ROUND(PRODUCT(E6146:H6146),2)</f>
        <v>0.00</v>
      </c>
      <c r="J6146" s="32">
        <v/>
      </c>
      <c r="K6146" s="32">
        <f/>
        <v/>
      </c>
      <c r="L6146" s="32" t="s">
        <v/>
      </c>
      <c r="M6146" s="32" t="s">
        <v/>
      </c>
      <c r="N6146" s="32" t="s">
        <v/>
      </c>
      <!--$VAR_NUOVA_CELLA_PREZZI$-->
    </row>
    <row r="6147" spans="1:16" ht="10.5" customHeight="1" thickTop="1" thickBot="1">
      <c r="B6147" s="32" t="s">
        <v/>
      </c>
      <c r="C6147" s="23" t="s">
        <v/>
      </c>
      <c r="D6147" s="23" t="s">
        <v>31338</v>
      </c>
      <c r="E6147" s="32">
        <v>1.00</v>
      </c>
      <c r="F6147" s="33">
        <v/>
      </c>
      <c r="G6147" s="34">
        <v/>
      </c>
      <c r="H6147" s="35">
        <v/>
      </c>
      <c r="I6147" s="36">
        <f>ROUND(PRODUCT(E6147:H6147),2)</f>
        <v>1.00</v>
      </c>
      <c r="J6147" s="32">
        <v/>
      </c>
      <c r="K6147" s="32">
        <f/>
        <v/>
      </c>
      <c r="L6147" s="32" t="s">
        <v/>
      </c>
      <c r="M6147" s="32" t="s">
        <v/>
      </c>
      <c r="N6147" s="32" t="s">
        <v/>
      </c>
      <!--$VAR_NUOVA_CELLA_PREZZI$-->
    </row>
    <row r="6148" spans="1:16" ht="10.5" customHeight="1" thickTop="1" thickBot="1">
      <c r="B6148" s="32" t="s">
        <v/>
      </c>
      <c r="C6148" s="23" t="s">
        <v/>
      </c>
      <c r="D6148" s="23" t="s">
        <v>31345</v>
      </c>
      <c r="E6148" s="32">
        <v>1.00</v>
      </c>
      <c r="F6148" s="33">
        <v/>
      </c>
      <c r="G6148" s="34">
        <v/>
      </c>
      <c r="H6148" s="35">
        <v/>
      </c>
      <c r="I6148" s="36">
        <f>ROUND(PRODUCT(E6148:H6148),2)</f>
        <v>1.00</v>
      </c>
      <c r="J6148" s="32">
        <v/>
      </c>
      <c r="K6148" s="32">
        <f/>
        <v/>
      </c>
      <c r="L6148" s="32" t="s">
        <v/>
      </c>
      <c r="M6148" s="32" t="s">
        <v/>
      </c>
      <c r="N6148" s="32" t="s">
        <v/>
      </c>
      <!--$VAR_NUOVA_CELLA_PREZZI$-->
    </row>
    <row r="6149" spans="1:16" ht="10.5" customHeight="1" thickTop="1" thickBot="1">
      <c r="B6149" s="32" t="s">
        <v/>
      </c>
      <c r="C6149" s="23" t="s">
        <v/>
      </c>
      <c r="D6149" s="32" t="s">
        <v/>
      </c>
      <c r="E6149" s="32">
        <v/>
      </c>
      <c r="F6149" s="33">
        <v/>
      </c>
      <c r="G6149" s="34">
        <v/>
      </c>
      <c r="H6149" s="35">
        <v/>
      </c>
      <c r="I6149" s="36">
        <f/>
        <v/>
      </c>
      <c r="J6149" s="32">
        <v/>
      </c>
      <c r="K6149" s="32">
        <f/>
        <v/>
      </c>
      <c r="L6149" s="32" t="s">
        <v/>
      </c>
      <c r="M6149" s="32" t="s">
        <v/>
      </c>
      <c r="N6149" s="32" t="s">
        <v>31352</v>
      </c>
      <!--$VAR_NUOVA_CELLA_PREZZI$-->
    </row>
    <row r="6150" spans="1:16" ht="10.5" customHeight="1" thickTop="1" thickBot="1">
      <c r="B6150" s="32" t="s">
        <v/>
      </c>
      <c r="C6150" s="23" t="s">
        <v/>
      </c>
      <c r="D6150" s="32" t="s">
        <v>31353</v>
      </c>
      <c r="E6150" s="32">
        <v/>
      </c>
      <c r="F6150" s="33">
        <v/>
      </c>
      <c r="G6150" s="34">
        <v/>
      </c>
      <c r="H6150" s="35">
        <v/>
      </c>
      <c r="I6150" s="36">
        <f>ROUND(SUM(I6145:I6149),2)</f>
        <v>2.00</v>
      </c>
      <c r="J6150" s="32">
        <v>772.01</v>
      </c>
      <c r="K6150" s="32">
        <f>ROUND(PRODUCT(I6150:J6150),2)</f>
        <v>1544.02</v>
      </c>
      <c r="L6150" s="32" t="s">
        <v/>
      </c>
      <c r="M6150" s="32" t="s">
        <v/>
      </c>
      <c r="N6150" s="32" t="s">
        <v/>
      </c>
      <!--$VAR_NUOVA_CELLA_PREZZI$-->
    </row>
    <row r="6151" spans="1:16" ht="10.5" customHeight="1" thickTop="1" thickBot="1">
      <c r="B6151" s="32" t="s">
        <v/>
      </c>
      <c r="C6151" s="23" t="s">
        <v/>
      </c>
      <c r="D6151" s="32" t="s">
        <v>31359</v>
      </c>
      <c r="E6151" s="32">
        <v/>
      </c>
      <c r="F6151" s="33">
        <v/>
      </c>
      <c r="G6151" s="34">
        <v/>
      </c>
      <c r="H6151" s="35">
        <v/>
      </c>
      <c r="I6151" s="36">
        <f/>
        <v/>
      </c>
      <c r="J6151" s="32">
        <v/>
      </c>
      <c r="K6151" s="32">
        <f/>
        <v/>
      </c>
      <c r="L6151" s="32" t="s">
        <v/>
      </c>
      <c r="M6151" s="32" t="s">
        <v/>
      </c>
      <c r="N6151" s="32" t="s">
        <v/>
      </c>
      <!--$VAR_NUOVA_CELLA_PREZZI$-->
    </row>
    <row r="6152" spans="1:16" ht="13.1666666666667" customHeight="1" thickTop="1" thickBot="1">
      <c r="B6152" s="32" t="s">
        <v>31360</v>
      </c>
      <c r="C6152" s="23" t="s">
        <v>31361</v>
      </c>
      <c r="D6152" s="62" t="s">
        <v>31362</v>
      </c>
      <c r="E6152" s="32">
        <v/>
      </c>
      <c r="F6152" s="33">
        <v/>
      </c>
      <c r="G6152" s="34">
        <v/>
      </c>
      <c r="H6152" s="35">
        <v/>
      </c>
      <c r="I6152" s="36">
        <f/>
        <v/>
      </c>
      <c r="J6152" s="32">
        <v/>
      </c>
      <c r="K6152" s="32">
        <f/>
        <v/>
      </c>
      <c r="L6152" s="32" t="s">
        <v/>
      </c>
      <c r="M6152" s="32" t="s">
        <v/>
      </c>
      <c r="N6152" s="32" t="s">
        <v/>
      </c>
      <!--$VAR_NUOVA_CELLA_PREZZI$-->
    </row>
    <row r="6153" spans="1:16" ht="10.5" customHeight="1" thickTop="1" thickBot="1">
      <c r="B6153" s="32" t="s">
        <v/>
      </c>
      <c r="C6153" s="23" t="s">
        <v/>
      </c>
      <c r="D6153" s="23" t="s">
        <v>31363</v>
      </c>
      <c r="E6153" s="32">
        <v/>
      </c>
      <c r="F6153" s="33">
        <v/>
      </c>
      <c r="G6153" s="34">
        <v/>
      </c>
      <c r="H6153" s="35">
        <v/>
      </c>
      <c r="I6153" s="36">
        <f/>
        <v/>
      </c>
      <c r="J6153" s="32">
        <v/>
      </c>
      <c r="K6153" s="32">
        <f/>
        <v/>
      </c>
      <c r="L6153" s="32" t="s">
        <v/>
      </c>
      <c r="M6153" s="32" t="s">
        <v/>
      </c>
      <c r="N6153" s="32" t="s">
        <v/>
      </c>
      <!--$VAR_NUOVA_CELLA_PREZZI$-->
    </row>
    <row r="6154" spans="1:16" ht="10.5" customHeight="1" thickTop="1" thickBot="1">
      <c r="B6154" s="32" t="s">
        <v/>
      </c>
      <c r="C6154" s="23" t="s">
        <v/>
      </c>
      <c r="D6154" s="23" t="s">
        <v>31364</v>
      </c>
      <c r="E6154" s="32">
        <v>2.00</v>
      </c>
      <c r="F6154" s="33">
        <v/>
      </c>
      <c r="G6154" s="34">
        <v/>
      </c>
      <c r="H6154" s="35">
        <v/>
      </c>
      <c r="I6154" s="36">
        <f>ROUND(PRODUCT(E6154:H6154),2)</f>
        <v>2.00</v>
      </c>
      <c r="J6154" s="32">
        <v/>
      </c>
      <c r="K6154" s="32">
        <f/>
        <v/>
      </c>
      <c r="L6154" s="32" t="s">
        <v/>
      </c>
      <c r="M6154" s="32" t="s">
        <v/>
      </c>
      <c r="N6154" s="32" t="s">
        <v/>
      </c>
      <!--$VAR_NUOVA_CELLA_PREZZI$-->
    </row>
    <row r="6155" spans="1:16" ht="10.5" customHeight="1" thickTop="1" thickBot="1">
      <c r="B6155" s="32" t="s">
        <v/>
      </c>
      <c r="C6155" s="23" t="s">
        <v/>
      </c>
      <c r="D6155" s="32" t="s">
        <v/>
      </c>
      <c r="E6155" s="32">
        <v/>
      </c>
      <c r="F6155" s="33">
        <v/>
      </c>
      <c r="G6155" s="34">
        <v/>
      </c>
      <c r="H6155" s="35">
        <v/>
      </c>
      <c r="I6155" s="36">
        <f/>
        <v/>
      </c>
      <c r="J6155" s="32">
        <v/>
      </c>
      <c r="K6155" s="32">
        <f/>
        <v/>
      </c>
      <c r="L6155" s="32" t="s">
        <v/>
      </c>
      <c r="M6155" s="32" t="s">
        <v/>
      </c>
      <c r="N6155" s="32" t="s">
        <v>31371</v>
      </c>
      <!--$VAR_NUOVA_CELLA_PREZZI$-->
    </row>
    <row r="6156" spans="1:16" ht="10.5" customHeight="1" thickTop="1" thickBot="1">
      <c r="B6156" s="32" t="s">
        <v/>
      </c>
      <c r="C6156" s="23" t="s">
        <v/>
      </c>
      <c r="D6156" s="32" t="s">
        <v>31372</v>
      </c>
      <c r="E6156" s="32">
        <v/>
      </c>
      <c r="F6156" s="33">
        <v/>
      </c>
      <c r="G6156" s="34">
        <v/>
      </c>
      <c r="H6156" s="35">
        <v/>
      </c>
      <c r="I6156" s="36">
        <f>ROUND(SUM(I6153:I6155),2)</f>
        <v>2.00</v>
      </c>
      <c r="J6156" s="32">
        <v>189.89</v>
      </c>
      <c r="K6156" s="32">
        <f>ROUND(PRODUCT(I6156:J6156),2)</f>
        <v>379.78</v>
      </c>
      <c r="L6156" s="32" t="s">
        <v/>
      </c>
      <c r="M6156" s="32" t="s">
        <v/>
      </c>
      <c r="N6156" s="32" t="s">
        <v/>
      </c>
      <!--$VAR_NUOVA_CELLA_PREZZI$-->
    </row>
    <row r="6157" spans="1:16" ht="10.5" customHeight="1" thickTop="1" thickBot="1">
      <c r="B6157" s="32" t="s">
        <v/>
      </c>
      <c r="C6157" s="23" t="s">
        <v/>
      </c>
      <c r="D6157" s="32" t="s">
        <v>31378</v>
      </c>
      <c r="E6157" s="32">
        <v/>
      </c>
      <c r="F6157" s="33">
        <v/>
      </c>
      <c r="G6157" s="34">
        <v/>
      </c>
      <c r="H6157" s="35">
        <v/>
      </c>
      <c r="I6157" s="36">
        <f/>
        <v/>
      </c>
      <c r="J6157" s="32">
        <v/>
      </c>
      <c r="K6157" s="32">
        <f/>
        <v/>
      </c>
      <c r="L6157" s="32" t="s">
        <v/>
      </c>
      <c r="M6157" s="32" t="s">
        <v/>
      </c>
      <c r="N6157" s="32" t="s">
        <v/>
      </c>
      <!--$VAR_NUOVA_CELLA_PREZZI$-->
    </row>
    <row r="6158" spans="1:16" ht="13.1666666666667" customHeight="1" thickTop="1" thickBot="1">
      <c r="B6158" s="32" t="s">
        <v>31379</v>
      </c>
      <c r="C6158" s="23" t="s">
        <v>31380</v>
      </c>
      <c r="D6158" s="62" t="s">
        <v>31381</v>
      </c>
      <c r="E6158" s="32">
        <v/>
      </c>
      <c r="F6158" s="33">
        <v/>
      </c>
      <c r="G6158" s="34">
        <v/>
      </c>
      <c r="H6158" s="35">
        <v/>
      </c>
      <c r="I6158" s="36">
        <f/>
        <v/>
      </c>
      <c r="J6158" s="32">
        <v/>
      </c>
      <c r="K6158" s="32">
        <f/>
        <v/>
      </c>
      <c r="L6158" s="32" t="s">
        <v/>
      </c>
      <c r="M6158" s="32" t="s">
        <v/>
      </c>
      <c r="N6158" s="32" t="s">
        <v/>
      </c>
      <!--$VAR_NUOVA_CELLA_PREZZI$-->
    </row>
    <row r="6159" spans="1:16" ht="10.5" customHeight="1" thickTop="1" thickBot="1">
      <c r="B6159" s="32" t="s">
        <v/>
      </c>
      <c r="C6159" s="23" t="s">
        <v/>
      </c>
      <c r="D6159" s="23" t="s">
        <v>31382</v>
      </c>
      <c r="E6159" s="32">
        <v/>
      </c>
      <c r="F6159" s="33">
        <v/>
      </c>
      <c r="G6159" s="34">
        <v/>
      </c>
      <c r="H6159" s="35">
        <v/>
      </c>
      <c r="I6159" s="36">
        <f/>
        <v/>
      </c>
      <c r="J6159" s="32">
        <v/>
      </c>
      <c r="K6159" s="32">
        <f/>
        <v/>
      </c>
      <c r="L6159" s="32" t="s">
        <v/>
      </c>
      <c r="M6159" s="32" t="s">
        <v/>
      </c>
      <c r="N6159" s="32" t="s">
        <v/>
      </c>
      <!--$VAR_NUOVA_CELLA_PREZZI$-->
    </row>
    <row r="6160" spans="1:16" ht="10.5" customHeight="1" thickTop="1" thickBot="1">
      <c r="B6160" s="32" t="s">
        <v/>
      </c>
      <c r="C6160" s="23" t="s">
        <v/>
      </c>
      <c r="D6160" s="23" t="s">
        <v>31383</v>
      </c>
      <c r="E6160" s="32">
        <v>1.00</v>
      </c>
      <c r="F6160" s="33">
        <v/>
      </c>
      <c r="G6160" s="34">
        <v/>
      </c>
      <c r="H6160" s="35">
        <v/>
      </c>
      <c r="I6160" s="36">
        <f>ROUND(PRODUCT(E6160:H6160),2)</f>
        <v>1.00</v>
      </c>
      <c r="J6160" s="32">
        <v/>
      </c>
      <c r="K6160" s="32">
        <f/>
        <v/>
      </c>
      <c r="L6160" s="32" t="s">
        <v/>
      </c>
      <c r="M6160" s="32" t="s">
        <v/>
      </c>
      <c r="N6160" s="32" t="s">
        <v/>
      </c>
      <!--$VAR_NUOVA_CELLA_PREZZI$-->
    </row>
    <row r="6161" spans="1:16" ht="10.5" customHeight="1" thickTop="1" thickBot="1">
      <c r="B6161" s="32" t="s">
        <v/>
      </c>
      <c r="C6161" s="23" t="s">
        <v/>
      </c>
      <c r="D6161" s="32" t="s">
        <v/>
      </c>
      <c r="E6161" s="32">
        <v/>
      </c>
      <c r="F6161" s="33">
        <v/>
      </c>
      <c r="G6161" s="34">
        <v/>
      </c>
      <c r="H6161" s="35">
        <v/>
      </c>
      <c r="I6161" s="36">
        <f/>
        <v/>
      </c>
      <c r="J6161" s="32">
        <v/>
      </c>
      <c r="K6161" s="32">
        <f/>
        <v/>
      </c>
      <c r="L6161" s="32" t="s">
        <v/>
      </c>
      <c r="M6161" s="32" t="s">
        <v/>
      </c>
      <c r="N6161" s="32" t="s">
        <v>31390</v>
      </c>
      <!--$VAR_NUOVA_CELLA_PREZZI$-->
    </row>
    <row r="6162" spans="1:16" ht="10.5" customHeight="1" thickTop="1" thickBot="1">
      <c r="B6162" s="32" t="s">
        <v/>
      </c>
      <c r="C6162" s="23" t="s">
        <v/>
      </c>
      <c r="D6162" s="32" t="s">
        <v>31391</v>
      </c>
      <c r="E6162" s="32">
        <v/>
      </c>
      <c r="F6162" s="33">
        <v/>
      </c>
      <c r="G6162" s="34">
        <v/>
      </c>
      <c r="H6162" s="35">
        <v/>
      </c>
      <c r="I6162" s="36">
        <f>ROUND(SUM(I6159:I6161),2)</f>
        <v>1.00</v>
      </c>
      <c r="J6162" s="32">
        <v>202.81</v>
      </c>
      <c r="K6162" s="32">
        <f>ROUND(PRODUCT(I6162:J6162),2)</f>
        <v>202.81</v>
      </c>
      <c r="L6162" s="32" t="s">
        <v/>
      </c>
      <c r="M6162" s="32" t="s">
        <v/>
      </c>
      <c r="N6162" s="32" t="s">
        <v/>
      </c>
      <!--$VAR_NUOVA_CELLA_PREZZI$-->
    </row>
    <row r="6163" spans="1:16" ht="10.5" customHeight="1" thickTop="1" thickBot="1">
      <c r="B6163" s="32" t="s">
        <v/>
      </c>
      <c r="C6163" s="23" t="s">
        <v/>
      </c>
      <c r="D6163" s="32" t="s">
        <v>31397</v>
      </c>
      <c r="E6163" s="32">
        <v/>
      </c>
      <c r="F6163" s="33">
        <v/>
      </c>
      <c r="G6163" s="34">
        <v/>
      </c>
      <c r="H6163" s="35">
        <v/>
      </c>
      <c r="I6163" s="36">
        <f/>
        <v/>
      </c>
      <c r="J6163" s="32">
        <v/>
      </c>
      <c r="K6163" s="32">
        <f/>
        <v/>
      </c>
      <c r="L6163" s="32" t="s">
        <v/>
      </c>
      <c r="M6163" s="32" t="s">
        <v/>
      </c>
      <c r="N6163" s="32" t="s">
        <v/>
      </c>
      <!--$VAR_NUOVA_CELLA_PREZZI$-->
    </row>
    <row r="6164" spans="1:16" ht="15.3333333333333" customHeight="1" thickTop="1" thickBot="1">
      <c r="B6164" s="32" t="s">
        <v>31398</v>
      </c>
      <c r="C6164" s="23" t="s">
        <v>31399</v>
      </c>
      <c r="D6164" s="62" t="s">
        <v>31400</v>
      </c>
      <c r="E6164" s="32">
        <v/>
      </c>
      <c r="F6164" s="33">
        <v/>
      </c>
      <c r="G6164" s="34">
        <v/>
      </c>
      <c r="H6164" s="35">
        <v/>
      </c>
      <c r="I6164" s="36">
        <f/>
        <v/>
      </c>
      <c r="J6164" s="32">
        <v/>
      </c>
      <c r="K6164" s="32">
        <f/>
        <v/>
      </c>
      <c r="L6164" s="32" t="s">
        <v/>
      </c>
      <c r="M6164" s="32" t="s">
        <v/>
      </c>
      <c r="N6164" s="32" t="s">
        <v/>
      </c>
      <!--$VAR_NUOVA_CELLA_PREZZI$-->
    </row>
    <row r="6165" spans="1:16" ht="10.5" customHeight="1" thickTop="1" thickBot="1">
      <c r="B6165" s="32" t="s">
        <v/>
      </c>
      <c r="C6165" s="23" t="s">
        <v/>
      </c>
      <c r="D6165" s="23" t="s">
        <v>31401</v>
      </c>
      <c r="E6165" s="32">
        <v/>
      </c>
      <c r="F6165" s="33">
        <v/>
      </c>
      <c r="G6165" s="34">
        <v/>
      </c>
      <c r="H6165" s="35">
        <v/>
      </c>
      <c r="I6165" s="36">
        <f/>
        <v/>
      </c>
      <c r="J6165" s="32">
        <v/>
      </c>
      <c r="K6165" s="32">
        <f/>
        <v/>
      </c>
      <c r="L6165" s="32" t="s">
        <v/>
      </c>
      <c r="M6165" s="32" t="s">
        <v/>
      </c>
      <c r="N6165" s="32" t="s">
        <v/>
      </c>
      <!--$VAR_NUOVA_CELLA_PREZZI$-->
    </row>
    <row r="6166" spans="1:16" ht="10.5" customHeight="1" thickTop="1" thickBot="1">
      <c r="B6166" s="32" t="s">
        <v/>
      </c>
      <c r="C6166" s="23" t="s">
        <v/>
      </c>
      <c r="D6166" s="23" t="s">
        <v>31402</v>
      </c>
      <c r="E6166" s="32">
        <v>2.00</v>
      </c>
      <c r="F6166" s="33">
        <v/>
      </c>
      <c r="G6166" s="34">
        <v/>
      </c>
      <c r="H6166" s="35">
        <v/>
      </c>
      <c r="I6166" s="36">
        <f>ROUND(PRODUCT(E6166:H6166),2)</f>
        <v>2.00</v>
      </c>
      <c r="J6166" s="32">
        <v/>
      </c>
      <c r="K6166" s="32">
        <f/>
        <v/>
      </c>
      <c r="L6166" s="32" t="s">
        <v/>
      </c>
      <c r="M6166" s="32" t="s">
        <v/>
      </c>
      <c r="N6166" s="32" t="s">
        <v/>
      </c>
      <!--$VAR_NUOVA_CELLA_PREZZI$-->
    </row>
    <row r="6167" spans="1:16" ht="10.5" customHeight="1" thickTop="1" thickBot="1">
      <c r="B6167" s="32" t="s">
        <v/>
      </c>
      <c r="C6167" s="23" t="s">
        <v/>
      </c>
      <c r="D6167" s="32" t="s">
        <v/>
      </c>
      <c r="E6167" s="32">
        <v/>
      </c>
      <c r="F6167" s="33">
        <v/>
      </c>
      <c r="G6167" s="34">
        <v/>
      </c>
      <c r="H6167" s="35">
        <v/>
      </c>
      <c r="I6167" s="36">
        <f/>
        <v/>
      </c>
      <c r="J6167" s="32">
        <v/>
      </c>
      <c r="K6167" s="32">
        <f/>
        <v/>
      </c>
      <c r="L6167" s="32" t="s">
        <v/>
      </c>
      <c r="M6167" s="32" t="s">
        <v/>
      </c>
      <c r="N6167" s="32" t="s">
        <v>31409</v>
      </c>
      <!--$VAR_NUOVA_CELLA_PREZZI$-->
    </row>
    <row r="6168" spans="1:16" ht="10.5" customHeight="1" thickTop="1" thickBot="1">
      <c r="B6168" s="32" t="s">
        <v/>
      </c>
      <c r="C6168" s="23" t="s">
        <v/>
      </c>
      <c r="D6168" s="32" t="s">
        <v>31410</v>
      </c>
      <c r="E6168" s="32">
        <v/>
      </c>
      <c r="F6168" s="33">
        <v/>
      </c>
      <c r="G6168" s="34">
        <v/>
      </c>
      <c r="H6168" s="35">
        <v/>
      </c>
      <c r="I6168" s="36">
        <f>ROUND(SUM(I6165:I6167),2)</f>
        <v>2.00</v>
      </c>
      <c r="J6168" s="32">
        <v>248.69</v>
      </c>
      <c r="K6168" s="32">
        <f>ROUND(PRODUCT(I6168:J6168),2)</f>
        <v>497.38</v>
      </c>
      <c r="L6168" s="32" t="s">
        <v/>
      </c>
      <c r="M6168" s="32" t="s">
        <v/>
      </c>
      <c r="N6168" s="32" t="s">
        <v/>
      </c>
      <!--$VAR_NUOVA_CELLA_PREZZI$-->
    </row>
    <row r="6169" spans="1:16" ht="10.5" customHeight="1" thickTop="1" thickBot="1">
      <c r="B6169" s="32" t="s">
        <v/>
      </c>
      <c r="C6169" s="23" t="s">
        <v/>
      </c>
      <c r="D6169" s="32" t="s">
        <v>31416</v>
      </c>
      <c r="E6169" s="32">
        <v/>
      </c>
      <c r="F6169" s="33">
        <v/>
      </c>
      <c r="G6169" s="34">
        <v/>
      </c>
      <c r="H6169" s="35">
        <v/>
      </c>
      <c r="I6169" s="36">
        <f/>
        <v/>
      </c>
      <c r="J6169" s="32">
        <v/>
      </c>
      <c r="K6169" s="32">
        <f/>
        <v/>
      </c>
      <c r="L6169" s="32" t="s">
        <v/>
      </c>
      <c r="M6169" s="32" t="s">
        <v/>
      </c>
      <c r="N6169" s="32" t="s">
        <v/>
      </c>
      <!--$VAR_NUOVA_CELLA_PREZZI$-->
    </row>
    <row r="6170" spans="1:16" ht="120" customHeight="1" thickTop="1" thickBot="1">
      <c r="B6170" s="32" t="s">
        <v>31417</v>
      </c>
      <c r="C6170" s="23" t="s">
        <v>31418</v>
      </c>
      <c r="D6170" s="62" t="s">
        <v>31419</v>
      </c>
      <c r="E6170" s="32">
        <v/>
      </c>
      <c r="F6170" s="33">
        <v/>
      </c>
      <c r="G6170" s="34">
        <v/>
      </c>
      <c r="H6170" s="35">
        <v/>
      </c>
      <c r="I6170" s="36">
        <f/>
        <v/>
      </c>
      <c r="J6170" s="32">
        <v/>
      </c>
      <c r="K6170" s="32">
        <f/>
        <v/>
      </c>
      <c r="L6170" s="32" t="s">
        <v/>
      </c>
      <c r="M6170" s="32" t="s">
        <v/>
      </c>
      <c r="N6170" s="32" t="s">
        <v/>
      </c>
      <!--$VAR_NUOVA_CELLA_PREZZI$-->
    </row>
    <row r="6171" spans="1:16" ht="10.5" customHeight="1" thickTop="1" thickBot="1">
      <c r="B6171" s="32" t="s">
        <v/>
      </c>
      <c r="C6171" s="23" t="s">
        <v/>
      </c>
      <c r="D6171" s="23" t="s">
        <v>31420</v>
      </c>
      <c r="E6171" s="32">
        <v/>
      </c>
      <c r="F6171" s="33">
        <v/>
      </c>
      <c r="G6171" s="34">
        <v/>
      </c>
      <c r="H6171" s="35">
        <v/>
      </c>
      <c r="I6171" s="36">
        <f/>
        <v/>
      </c>
      <c r="J6171" s="32">
        <v/>
      </c>
      <c r="K6171" s="32">
        <f/>
        <v/>
      </c>
      <c r="L6171" s="32" t="s">
        <v/>
      </c>
      <c r="M6171" s="32" t="s">
        <v/>
      </c>
      <c r="N6171" s="32" t="s">
        <v/>
      </c>
      <!--$VAR_NUOVA_CELLA_PREZZI$-->
    </row>
    <row r="6172" spans="1:16" ht="10.5" customHeight="1" thickTop="1" thickBot="1">
      <c r="B6172" s="32" t="s">
        <v/>
      </c>
      <c r="C6172" s="23" t="s">
        <v/>
      </c>
      <c r="D6172" s="23" t="s">
        <v>31421</v>
      </c>
      <c r="E6172" s="32">
        <v>4.00</v>
      </c>
      <c r="F6172" s="33">
        <v/>
      </c>
      <c r="G6172" s="34">
        <v/>
      </c>
      <c r="H6172" s="35">
        <v/>
      </c>
      <c r="I6172" s="36">
        <f>ROUND(PRODUCT(E6172:H6172),2)</f>
        <v>4.00</v>
      </c>
      <c r="J6172" s="32">
        <v/>
      </c>
      <c r="K6172" s="32">
        <f/>
        <v/>
      </c>
      <c r="L6172" s="32" t="s">
        <v/>
      </c>
      <c r="M6172" s="32" t="s">
        <v/>
      </c>
      <c r="N6172" s="32" t="s">
        <v/>
      </c>
      <!--$VAR_NUOVA_CELLA_PREZZI$-->
    </row>
    <row r="6173" spans="1:16" ht="10.5" customHeight="1" thickTop="1" thickBot="1">
      <c r="B6173" s="32" t="s">
        <v/>
      </c>
      <c r="C6173" s="23" t="s">
        <v/>
      </c>
      <c r="D6173" s="32" t="s">
        <v/>
      </c>
      <c r="E6173" s="32">
        <v/>
      </c>
      <c r="F6173" s="33">
        <v/>
      </c>
      <c r="G6173" s="34">
        <v/>
      </c>
      <c r="H6173" s="35">
        <v/>
      </c>
      <c r="I6173" s="36">
        <f/>
        <v/>
      </c>
      <c r="J6173" s="32">
        <v/>
      </c>
      <c r="K6173" s="32">
        <f/>
        <v/>
      </c>
      <c r="L6173" s="32" t="s">
        <v/>
      </c>
      <c r="M6173" s="32" t="s">
        <v/>
      </c>
      <c r="N6173" s="32" t="s">
        <v>31428</v>
      </c>
      <!--$VAR_NUOVA_CELLA_PREZZI$-->
    </row>
    <row r="6174" spans="1:16" ht="10.5" customHeight="1" thickTop="1" thickBot="1">
      <c r="B6174" s="32" t="s">
        <v/>
      </c>
      <c r="C6174" s="23" t="s">
        <v/>
      </c>
      <c r="D6174" s="32" t="s">
        <v>31429</v>
      </c>
      <c r="E6174" s="32">
        <v/>
      </c>
      <c r="F6174" s="33">
        <v/>
      </c>
      <c r="G6174" s="34">
        <v/>
      </c>
      <c r="H6174" s="35">
        <v/>
      </c>
      <c r="I6174" s="36">
        <f>ROUND(SUM(I6171:I6173),2)</f>
        <v>4.00</v>
      </c>
      <c r="J6174" s="32">
        <v>77.24</v>
      </c>
      <c r="K6174" s="32">
        <f>ROUND(PRODUCT(I6174:J6174),2)</f>
        <v>308.96</v>
      </c>
      <c r="L6174" s="32" t="s">
        <v/>
      </c>
      <c r="M6174" s="32" t="s">
        <v/>
      </c>
      <c r="N6174" s="32" t="s">
        <v/>
      </c>
      <!--$VAR_NUOVA_CELLA_PREZZI$-->
    </row>
    <row r="6175" spans="1:16" ht="10.5" customHeight="1" thickTop="1" thickBot="1">
      <c r="B6175" s="32" t="s">
        <v/>
      </c>
      <c r="C6175" s="23" t="s">
        <v/>
      </c>
      <c r="D6175" s="32" t="s">
        <v>31435</v>
      </c>
      <c r="E6175" s="32">
        <v/>
      </c>
      <c r="F6175" s="33">
        <v/>
      </c>
      <c r="G6175" s="34">
        <v/>
      </c>
      <c r="H6175" s="35">
        <v/>
      </c>
      <c r="I6175" s="36">
        <f/>
        <v/>
      </c>
      <c r="J6175" s="32">
        <v/>
      </c>
      <c r="K6175" s="32">
        <f/>
        <v/>
      </c>
      <c r="L6175" s="32" t="s">
        <v/>
      </c>
      <c r="M6175" s="32" t="s">
        <v/>
      </c>
      <c r="N6175" s="32" t="s">
        <v/>
      </c>
      <!--$VAR_NUOVA_CELLA_PREZZI$-->
    </row>
    <row r="6176" spans="1:16" ht="120" customHeight="1" thickTop="1" thickBot="1">
      <c r="B6176" s="32" t="s">
        <v>31436</v>
      </c>
      <c r="C6176" s="23" t="s">
        <v>31437</v>
      </c>
      <c r="D6176" s="62" t="s">
        <v>31438</v>
      </c>
      <c r="E6176" s="32">
        <v/>
      </c>
      <c r="F6176" s="33">
        <v/>
      </c>
      <c r="G6176" s="34">
        <v/>
      </c>
      <c r="H6176" s="35">
        <v/>
      </c>
      <c r="I6176" s="36">
        <f/>
        <v/>
      </c>
      <c r="J6176" s="32">
        <v/>
      </c>
      <c r="K6176" s="32">
        <f/>
        <v/>
      </c>
      <c r="L6176" s="32" t="s">
        <v/>
      </c>
      <c r="M6176" s="32" t="s">
        <v/>
      </c>
      <c r="N6176" s="32" t="s">
        <v/>
      </c>
      <!--$VAR_NUOVA_CELLA_PREZZI$-->
    </row>
    <row r="6177" spans="1:16" ht="10.5" customHeight="1" thickTop="1" thickBot="1">
      <c r="B6177" s="32" t="s">
        <v/>
      </c>
      <c r="C6177" s="23" t="s">
        <v/>
      </c>
      <c r="D6177" s="23" t="s">
        <v>31439</v>
      </c>
      <c r="E6177" s="32">
        <v/>
      </c>
      <c r="F6177" s="33">
        <v/>
      </c>
      <c r="G6177" s="34">
        <v/>
      </c>
      <c r="H6177" s="35">
        <v/>
      </c>
      <c r="I6177" s="36">
        <f/>
        <v/>
      </c>
      <c r="J6177" s="32">
        <v/>
      </c>
      <c r="K6177" s="32">
        <f/>
        <v/>
      </c>
      <c r="L6177" s="32" t="s">
        <v/>
      </c>
      <c r="M6177" s="32" t="s">
        <v/>
      </c>
      <c r="N6177" s="32" t="s">
        <v/>
      </c>
      <!--$VAR_NUOVA_CELLA_PREZZI$-->
    </row>
    <row r="6178" spans="1:16" ht="10.5" customHeight="1" thickTop="1" thickBot="1">
      <c r="B6178" s="32" t="s">
        <v/>
      </c>
      <c r="C6178" s="23" t="s">
        <v/>
      </c>
      <c r="D6178" s="23" t="s">
        <v>31440</v>
      </c>
      <c r="E6178" s="32">
        <v>3.00</v>
      </c>
      <c r="F6178" s="33">
        <v/>
      </c>
      <c r="G6178" s="34">
        <v/>
      </c>
      <c r="H6178" s="35">
        <v/>
      </c>
      <c r="I6178" s="36">
        <f>ROUND(PRODUCT(E6178:H6178),2)</f>
        <v>3.00</v>
      </c>
      <c r="J6178" s="32">
        <v/>
      </c>
      <c r="K6178" s="32">
        <f/>
        <v/>
      </c>
      <c r="L6178" s="32" t="s">
        <v/>
      </c>
      <c r="M6178" s="32" t="s">
        <v/>
      </c>
      <c r="N6178" s="32" t="s">
        <v/>
      </c>
      <!--$VAR_NUOVA_CELLA_PREZZI$-->
    </row>
    <row r="6179" spans="1:16" ht="10.5" customHeight="1" thickTop="1" thickBot="1">
      <c r="B6179" s="32" t="s">
        <v/>
      </c>
      <c r="C6179" s="23" t="s">
        <v/>
      </c>
      <c r="D6179" s="32" t="s">
        <v/>
      </c>
      <c r="E6179" s="32">
        <v/>
      </c>
      <c r="F6179" s="33">
        <v/>
      </c>
      <c r="G6179" s="34">
        <v/>
      </c>
      <c r="H6179" s="35">
        <v/>
      </c>
      <c r="I6179" s="36">
        <f/>
        <v/>
      </c>
      <c r="J6179" s="32">
        <v/>
      </c>
      <c r="K6179" s="32">
        <f/>
        <v/>
      </c>
      <c r="L6179" s="32" t="s">
        <v/>
      </c>
      <c r="M6179" s="32" t="s">
        <v/>
      </c>
      <c r="N6179" s="32" t="s">
        <v>31447</v>
      </c>
      <!--$VAR_NUOVA_CELLA_PREZZI$-->
    </row>
    <row r="6180" spans="1:16" ht="10.5" customHeight="1" thickTop="1" thickBot="1">
      <c r="B6180" s="32" t="s">
        <v/>
      </c>
      <c r="C6180" s="23" t="s">
        <v/>
      </c>
      <c r="D6180" s="32" t="s">
        <v>31448</v>
      </c>
      <c r="E6180" s="32">
        <v/>
      </c>
      <c r="F6180" s="33">
        <v/>
      </c>
      <c r="G6180" s="34">
        <v/>
      </c>
      <c r="H6180" s="35">
        <v/>
      </c>
      <c r="I6180" s="36">
        <f>ROUND(SUM(I6177:I6179),2)</f>
        <v>3.00</v>
      </c>
      <c r="J6180" s="32">
        <v>83.96</v>
      </c>
      <c r="K6180" s="32">
        <f>ROUND(PRODUCT(I6180:J6180),2)</f>
        <v>251.88</v>
      </c>
      <c r="L6180" s="32" t="s">
        <v/>
      </c>
      <c r="M6180" s="32" t="s">
        <v/>
      </c>
      <c r="N6180" s="32" t="s">
        <v/>
      </c>
      <!--$VAR_NUOVA_CELLA_PREZZI$-->
    </row>
    <row r="6181" spans="1:16" ht="10.5" customHeight="1" thickTop="1" thickBot="1">
      <c r="B6181" s="32" t="s">
        <v/>
      </c>
      <c r="C6181" s="23" t="s">
        <v/>
      </c>
      <c r="D6181" s="32" t="s">
        <v>31454</v>
      </c>
      <c r="E6181" s="32">
        <v/>
      </c>
      <c r="F6181" s="33">
        <v/>
      </c>
      <c r="G6181" s="34">
        <v/>
      </c>
      <c r="H6181" s="35">
        <v/>
      </c>
      <c r="I6181" s="36">
        <f/>
        <v/>
      </c>
      <c r="J6181" s="32">
        <v/>
      </c>
      <c r="K6181" s="32">
        <f/>
        <v/>
      </c>
      <c r="L6181" s="32" t="s">
        <v/>
      </c>
      <c r="M6181" s="32" t="s">
        <v/>
      </c>
      <c r="N6181" s="32" t="s">
        <v/>
      </c>
      <!--$VAR_NUOVA_CELLA_PREZZI$-->
    </row>
    <row r="6182" spans="1:16" ht="120" customHeight="1" thickTop="1" thickBot="1">
      <c r="B6182" s="32" t="s">
        <v>31455</v>
      </c>
      <c r="C6182" s="23" t="s">
        <v>31456</v>
      </c>
      <c r="D6182" s="62" t="s">
        <v>31457</v>
      </c>
      <c r="E6182" s="32">
        <v/>
      </c>
      <c r="F6182" s="33">
        <v/>
      </c>
      <c r="G6182" s="34">
        <v/>
      </c>
      <c r="H6182" s="35">
        <v/>
      </c>
      <c r="I6182" s="36">
        <f/>
        <v/>
      </c>
      <c r="J6182" s="32">
        <v/>
      </c>
      <c r="K6182" s="32">
        <f/>
        <v/>
      </c>
      <c r="L6182" s="32" t="s">
        <v/>
      </c>
      <c r="M6182" s="32" t="s">
        <v/>
      </c>
      <c r="N6182" s="32" t="s">
        <v/>
      </c>
      <!--$VAR_NUOVA_CELLA_PREZZI$-->
    </row>
    <row r="6183" spans="1:16" ht="10.5" customHeight="1" thickTop="1" thickBot="1">
      <c r="B6183" s="32" t="s">
        <v/>
      </c>
      <c r="C6183" s="23" t="s">
        <v/>
      </c>
      <c r="D6183" s="23" t="s">
        <v>31458</v>
      </c>
      <c r="E6183" s="32">
        <v/>
      </c>
      <c r="F6183" s="33">
        <v/>
      </c>
      <c r="G6183" s="34">
        <v/>
      </c>
      <c r="H6183" s="35">
        <v/>
      </c>
      <c r="I6183" s="36">
        <f/>
        <v/>
      </c>
      <c r="J6183" s="32">
        <v/>
      </c>
      <c r="K6183" s="32">
        <f/>
        <v/>
      </c>
      <c r="L6183" s="32" t="s">
        <v/>
      </c>
      <c r="M6183" s="32" t="s">
        <v/>
      </c>
      <c r="N6183" s="32" t="s">
        <v/>
      </c>
      <!--$VAR_NUOVA_CELLA_PREZZI$-->
    </row>
    <row r="6184" spans="1:16" ht="10.5" customHeight="1" thickTop="1" thickBot="1">
      <c r="B6184" s="32" t="s">
        <v/>
      </c>
      <c r="C6184" s="23" t="s">
        <v/>
      </c>
      <c r="D6184" s="23" t="s">
        <v>31459</v>
      </c>
      <c r="E6184" s="32">
        <v>2.00</v>
      </c>
      <c r="F6184" s="33">
        <v/>
      </c>
      <c r="G6184" s="34">
        <v/>
      </c>
      <c r="H6184" s="35">
        <v/>
      </c>
      <c r="I6184" s="36">
        <f>ROUND(PRODUCT(E6184:H6184),2)</f>
        <v>2.00</v>
      </c>
      <c r="J6184" s="32">
        <v/>
      </c>
      <c r="K6184" s="32">
        <f/>
        <v/>
      </c>
      <c r="L6184" s="32" t="s">
        <v/>
      </c>
      <c r="M6184" s="32" t="s">
        <v/>
      </c>
      <c r="N6184" s="32" t="s">
        <v/>
      </c>
      <!--$VAR_NUOVA_CELLA_PREZZI$-->
    </row>
    <row r="6185" spans="1:16" ht="10.5" customHeight="1" thickTop="1" thickBot="1">
      <c r="B6185" s="32" t="s">
        <v/>
      </c>
      <c r="C6185" s="23" t="s">
        <v/>
      </c>
      <c r="D6185" s="32" t="s">
        <v/>
      </c>
      <c r="E6185" s="32">
        <v/>
      </c>
      <c r="F6185" s="33">
        <v/>
      </c>
      <c r="G6185" s="34">
        <v/>
      </c>
      <c r="H6185" s="35">
        <v/>
      </c>
      <c r="I6185" s="36">
        <f/>
        <v/>
      </c>
      <c r="J6185" s="32">
        <v/>
      </c>
      <c r="K6185" s="32">
        <f/>
        <v/>
      </c>
      <c r="L6185" s="32" t="s">
        <v/>
      </c>
      <c r="M6185" s="32" t="s">
        <v/>
      </c>
      <c r="N6185" s="32" t="s">
        <v>31466</v>
      </c>
      <!--$VAR_NUOVA_CELLA_PREZZI$-->
    </row>
    <row r="6186" spans="1:16" ht="10.5" customHeight="1" thickTop="1" thickBot="1">
      <c r="B6186" s="32" t="s">
        <v/>
      </c>
      <c r="C6186" s="23" t="s">
        <v/>
      </c>
      <c r="D6186" s="32" t="s">
        <v>31467</v>
      </c>
      <c r="E6186" s="32">
        <v/>
      </c>
      <c r="F6186" s="33">
        <v/>
      </c>
      <c r="G6186" s="34">
        <v/>
      </c>
      <c r="H6186" s="35">
        <v/>
      </c>
      <c r="I6186" s="36">
        <f>ROUND(SUM(I6183:I6185),2)</f>
        <v>2.00</v>
      </c>
      <c r="J6186" s="32">
        <v>91.50</v>
      </c>
      <c r="K6186" s="32">
        <f>ROUND(PRODUCT(I6186:J6186),2)</f>
        <v>183.00</v>
      </c>
      <c r="L6186" s="32" t="s">
        <v/>
      </c>
      <c r="M6186" s="32" t="s">
        <v/>
      </c>
      <c r="N6186" s="32" t="s">
        <v/>
      </c>
      <!--$VAR_NUOVA_CELLA_PREZZI$-->
    </row>
    <row r="6187" spans="1:16" ht="10.5" customHeight="1" thickTop="1" thickBot="1">
      <c r="B6187" s="32" t="s">
        <v/>
      </c>
      <c r="C6187" s="23" t="s">
        <v/>
      </c>
      <c r="D6187" s="32" t="s">
        <v>31473</v>
      </c>
      <c r="E6187" s="32">
        <v/>
      </c>
      <c r="F6187" s="33">
        <v/>
      </c>
      <c r="G6187" s="34">
        <v/>
      </c>
      <c r="H6187" s="35">
        <v/>
      </c>
      <c r="I6187" s="36">
        <f/>
        <v/>
      </c>
      <c r="J6187" s="32">
        <v/>
      </c>
      <c r="K6187" s="32">
        <f/>
        <v/>
      </c>
      <c r="L6187" s="32" t="s">
        <v/>
      </c>
      <c r="M6187" s="32" t="s">
        <v/>
      </c>
      <c r="N6187" s="32" t="s">
        <v/>
      </c>
      <!--$VAR_NUOVA_CELLA_PREZZI$-->
    </row>
    <row r="6188" spans="1:16" ht="120" customHeight="1" thickTop="1" thickBot="1">
      <c r="B6188" s="32" t="s">
        <v>31474</v>
      </c>
      <c r="C6188" s="23" t="s">
        <v>31475</v>
      </c>
      <c r="D6188" s="62" t="s">
        <v>31476</v>
      </c>
      <c r="E6188" s="32">
        <v/>
      </c>
      <c r="F6188" s="33">
        <v/>
      </c>
      <c r="G6188" s="34">
        <v/>
      </c>
      <c r="H6188" s="35">
        <v/>
      </c>
      <c r="I6188" s="36">
        <f/>
        <v/>
      </c>
      <c r="J6188" s="32">
        <v/>
      </c>
      <c r="K6188" s="32">
        <f/>
        <v/>
      </c>
      <c r="L6188" s="32" t="s">
        <v/>
      </c>
      <c r="M6188" s="32" t="s">
        <v/>
      </c>
      <c r="N6188" s="32" t="s">
        <v/>
      </c>
      <!--$VAR_NUOVA_CELLA_PREZZI$-->
    </row>
    <row r="6189" spans="1:16" ht="10.5" customHeight="1" thickTop="1" thickBot="1">
      <c r="B6189" s="32" t="s">
        <v/>
      </c>
      <c r="C6189" s="23" t="s">
        <v/>
      </c>
      <c r="D6189" s="23" t="s">
        <v>31477</v>
      </c>
      <c r="E6189" s="32">
        <v/>
      </c>
      <c r="F6189" s="33">
        <v/>
      </c>
      <c r="G6189" s="34">
        <v/>
      </c>
      <c r="H6189" s="35">
        <v/>
      </c>
      <c r="I6189" s="36">
        <f/>
        <v/>
      </c>
      <c r="J6189" s="32">
        <v/>
      </c>
      <c r="K6189" s="32">
        <f/>
        <v/>
      </c>
      <c r="L6189" s="32" t="s">
        <v/>
      </c>
      <c r="M6189" s="32" t="s">
        <v/>
      </c>
      <c r="N6189" s="32" t="s">
        <v/>
      </c>
      <!--$VAR_NUOVA_CELLA_PREZZI$-->
    </row>
    <row r="6190" spans="1:16" ht="10.5" customHeight="1" thickTop="1" thickBot="1">
      <c r="B6190" s="32" t="s">
        <v/>
      </c>
      <c r="C6190" s="23" t="s">
        <v/>
      </c>
      <c r="D6190" s="23" t="s">
        <v>31478</v>
      </c>
      <c r="E6190" s="32">
        <v>1.00</v>
      </c>
      <c r="F6190" s="33">
        <v/>
      </c>
      <c r="G6190" s="34">
        <v/>
      </c>
      <c r="H6190" s="35">
        <v/>
      </c>
      <c r="I6190" s="36">
        <f>ROUND(PRODUCT(E6190:H6190),2)</f>
        <v>1.00</v>
      </c>
      <c r="J6190" s="32">
        <v/>
      </c>
      <c r="K6190" s="32">
        <f/>
        <v/>
      </c>
      <c r="L6190" s="32" t="s">
        <v/>
      </c>
      <c r="M6190" s="32" t="s">
        <v/>
      </c>
      <c r="N6190" s="32" t="s">
        <v/>
      </c>
      <!--$VAR_NUOVA_CELLA_PREZZI$-->
    </row>
    <row r="6191" spans="1:16" ht="10.5" customHeight="1" thickTop="1" thickBot="1">
      <c r="B6191" s="32" t="s">
        <v/>
      </c>
      <c r="C6191" s="23" t="s">
        <v/>
      </c>
      <c r="D6191" s="32" t="s">
        <v/>
      </c>
      <c r="E6191" s="32">
        <v/>
      </c>
      <c r="F6191" s="33">
        <v/>
      </c>
      <c r="G6191" s="34">
        <v/>
      </c>
      <c r="H6191" s="35">
        <v/>
      </c>
      <c r="I6191" s="36">
        <f/>
        <v/>
      </c>
      <c r="J6191" s="32">
        <v/>
      </c>
      <c r="K6191" s="32">
        <f/>
        <v/>
      </c>
      <c r="L6191" s="32" t="s">
        <v/>
      </c>
      <c r="M6191" s="32" t="s">
        <v/>
      </c>
      <c r="N6191" s="32" t="s">
        <v>31485</v>
      </c>
      <!--$VAR_NUOVA_CELLA_PREZZI$-->
    </row>
    <row r="6192" spans="1:16" ht="10.5" customHeight="1" thickTop="1" thickBot="1">
      <c r="B6192" s="32" t="s">
        <v/>
      </c>
      <c r="C6192" s="23" t="s">
        <v/>
      </c>
      <c r="D6192" s="32" t="s">
        <v>31486</v>
      </c>
      <c r="E6192" s="32">
        <v/>
      </c>
      <c r="F6192" s="33">
        <v/>
      </c>
      <c r="G6192" s="34">
        <v/>
      </c>
      <c r="H6192" s="35">
        <v/>
      </c>
      <c r="I6192" s="36">
        <f>ROUND(SUM(I6189:I6191),2)</f>
        <v>1.00</v>
      </c>
      <c r="J6192" s="32">
        <v>97.68</v>
      </c>
      <c r="K6192" s="32">
        <f>ROUND(PRODUCT(I6192:J6192),2)</f>
        <v>97.68</v>
      </c>
      <c r="L6192" s="32" t="s">
        <v/>
      </c>
      <c r="M6192" s="32" t="s">
        <v/>
      </c>
      <c r="N6192" s="32" t="s">
        <v/>
      </c>
      <!--$VAR_NUOVA_CELLA_PREZZI$-->
    </row>
    <row r="6193" spans="1:16" ht="10.5" customHeight="1" thickTop="1" thickBot="1">
      <c r="B6193" s="32" t="s">
        <v/>
      </c>
      <c r="C6193" s="23" t="s">
        <v/>
      </c>
      <c r="D6193" s="32" t="s">
        <v>31492</v>
      </c>
      <c r="E6193" s="32">
        <v/>
      </c>
      <c r="F6193" s="33">
        <v/>
      </c>
      <c r="G6193" s="34">
        <v/>
      </c>
      <c r="H6193" s="35">
        <v/>
      </c>
      <c r="I6193" s="36">
        <f/>
        <v/>
      </c>
      <c r="J6193" s="32">
        <v/>
      </c>
      <c r="K6193" s="32">
        <f/>
        <v/>
      </c>
      <c r="L6193" s="32" t="s">
        <v/>
      </c>
      <c r="M6193" s="32" t="s">
        <v/>
      </c>
      <c r="N6193" s="32" t="s">
        <v/>
      </c>
      <!--$VAR_NUOVA_CELLA_PREZZI$-->
    </row>
    <row r="6194" spans="1:16" ht="77.5" customHeight="1" thickTop="1" thickBot="1">
      <c r="B6194" s="32" t="s">
        <v>31493</v>
      </c>
      <c r="C6194" s="23" t="s">
        <v>31494</v>
      </c>
      <c r="D6194" s="62" t="s">
        <v>31495</v>
      </c>
      <c r="E6194" s="32">
        <v/>
      </c>
      <c r="F6194" s="33">
        <v/>
      </c>
      <c r="G6194" s="34">
        <v/>
      </c>
      <c r="H6194" s="35">
        <v/>
      </c>
      <c r="I6194" s="36">
        <f/>
        <v/>
      </c>
      <c r="J6194" s="32">
        <v/>
      </c>
      <c r="K6194" s="32">
        <f/>
        <v/>
      </c>
      <c r="L6194" s="32" t="s">
        <v/>
      </c>
      <c r="M6194" s="32" t="s">
        <v/>
      </c>
      <c r="N6194" s="32" t="s">
        <v/>
      </c>
      <!--$VAR_NUOVA_CELLA_PREZZI$-->
    </row>
    <row r="6195" spans="1:16" ht="10.5" customHeight="1" thickTop="1" thickBot="1">
      <c r="B6195" s="32" t="s">
        <v/>
      </c>
      <c r="C6195" s="23" t="s">
        <v/>
      </c>
      <c r="D6195" s="23" t="s">
        <v>31496</v>
      </c>
      <c r="E6195" s="32">
        <v/>
      </c>
      <c r="F6195" s="33">
        <v/>
      </c>
      <c r="G6195" s="34">
        <v/>
      </c>
      <c r="H6195" s="35">
        <v/>
      </c>
      <c r="I6195" s="36">
        <f/>
        <v/>
      </c>
      <c r="J6195" s="32">
        <v/>
      </c>
      <c r="K6195" s="32">
        <f/>
        <v/>
      </c>
      <c r="L6195" s="32" t="s">
        <v/>
      </c>
      <c r="M6195" s="32" t="s">
        <v/>
      </c>
      <c r="N6195" s="32" t="s">
        <v/>
      </c>
      <!--$VAR_NUOVA_CELLA_PREZZI$-->
    </row>
    <row r="6196" spans="1:16" ht="10.5" customHeight="1" thickTop="1" thickBot="1">
      <c r="B6196" s="32" t="s">
        <v/>
      </c>
      <c r="C6196" s="23" t="s">
        <v/>
      </c>
      <c r="D6196" s="23" t="s">
        <v>31497</v>
      </c>
      <c r="E6196" s="32">
        <v>5.00</v>
      </c>
      <c r="F6196" s="33">
        <v/>
      </c>
      <c r="G6196" s="34">
        <v/>
      </c>
      <c r="H6196" s="35">
        <v/>
      </c>
      <c r="I6196" s="36">
        <f>ROUND(PRODUCT(E6196:H6196),2)</f>
        <v>5.00</v>
      </c>
      <c r="J6196" s="32">
        <v/>
      </c>
      <c r="K6196" s="32">
        <f/>
        <v/>
      </c>
      <c r="L6196" s="32" t="s">
        <v/>
      </c>
      <c r="M6196" s="32" t="s">
        <v/>
      </c>
      <c r="N6196" s="32" t="s">
        <v/>
      </c>
      <!--$VAR_NUOVA_CELLA_PREZZI$-->
    </row>
    <row r="6197" spans="1:16" ht="10.5" customHeight="1" thickTop="1" thickBot="1">
      <c r="B6197" s="32" t="s">
        <v/>
      </c>
      <c r="C6197" s="23" t="s">
        <v/>
      </c>
      <c r="D6197" s="32" t="s">
        <v/>
      </c>
      <c r="E6197" s="32">
        <v/>
      </c>
      <c r="F6197" s="33">
        <v/>
      </c>
      <c r="G6197" s="34">
        <v/>
      </c>
      <c r="H6197" s="35">
        <v/>
      </c>
      <c r="I6197" s="36">
        <f/>
        <v/>
      </c>
      <c r="J6197" s="32">
        <v/>
      </c>
      <c r="K6197" s="32">
        <f/>
        <v/>
      </c>
      <c r="L6197" s="32" t="s">
        <v/>
      </c>
      <c r="M6197" s="32" t="s">
        <v/>
      </c>
      <c r="N6197" s="32" t="s">
        <v>31504</v>
      </c>
      <!--$VAR_NUOVA_CELLA_PREZZI$-->
    </row>
    <row r="6198" spans="1:16" ht="10.5" customHeight="1" thickTop="1" thickBot="1">
      <c r="B6198" s="32" t="s">
        <v/>
      </c>
      <c r="C6198" s="23" t="s">
        <v/>
      </c>
      <c r="D6198" s="32" t="s">
        <v>31505</v>
      </c>
      <c r="E6198" s="32">
        <v/>
      </c>
      <c r="F6198" s="33">
        <v/>
      </c>
      <c r="G6198" s="34">
        <v/>
      </c>
      <c r="H6198" s="35">
        <v/>
      </c>
      <c r="I6198" s="36">
        <f>ROUND(SUM(I6195:I6197),2)</f>
        <v>5.00</v>
      </c>
      <c r="J6198" s="32">
        <v>52.62</v>
      </c>
      <c r="K6198" s="32">
        <f>ROUND(PRODUCT(I6198:J6198),2)</f>
        <v>263.10</v>
      </c>
      <c r="L6198" s="32" t="s">
        <v/>
      </c>
      <c r="M6198" s="32" t="s">
        <v/>
      </c>
      <c r="N6198" s="32" t="s">
        <v/>
      </c>
      <!--$VAR_NUOVA_CELLA_PREZZI$-->
    </row>
    <row r="6199" spans="1:16" ht="10.5" customHeight="1" thickTop="1" thickBot="1">
      <c r="B6199" s="32" t="s">
        <v/>
      </c>
      <c r="C6199" s="23" t="s">
        <v/>
      </c>
      <c r="D6199" s="32" t="s">
        <v>31511</v>
      </c>
      <c r="E6199" s="32">
        <v/>
      </c>
      <c r="F6199" s="33">
        <v/>
      </c>
      <c r="G6199" s="34">
        <v/>
      </c>
      <c r="H6199" s="35">
        <v/>
      </c>
      <c r="I6199" s="36">
        <f/>
        <v/>
      </c>
      <c r="J6199" s="32">
        <v/>
      </c>
      <c r="K6199" s="32">
        <f/>
        <v/>
      </c>
      <c r="L6199" s="32" t="s">
        <v/>
      </c>
      <c r="M6199" s="32" t="s">
        <v/>
      </c>
      <c r="N6199" s="32" t="s">
        <v/>
      </c>
      <!--$VAR_NUOVA_CELLA_PREZZI$-->
    </row>
    <row r="6200" spans="1:16" ht="63.6666666666667" customHeight="1" thickTop="1" thickBot="1">
      <c r="B6200" s="32" t="s">
        <v>31512</v>
      </c>
      <c r="C6200" s="23" t="s">
        <v>31513</v>
      </c>
      <c r="D6200" s="62" t="s">
        <v>31514</v>
      </c>
      <c r="E6200" s="32">
        <v/>
      </c>
      <c r="F6200" s="33">
        <v/>
      </c>
      <c r="G6200" s="34">
        <v/>
      </c>
      <c r="H6200" s="35">
        <v/>
      </c>
      <c r="I6200" s="36">
        <f/>
        <v/>
      </c>
      <c r="J6200" s="32">
        <v/>
      </c>
      <c r="K6200" s="32">
        <f/>
        <v/>
      </c>
      <c r="L6200" s="32" t="s">
        <v/>
      </c>
      <c r="M6200" s="32" t="s">
        <v/>
      </c>
      <c r="N6200" s="32" t="s">
        <v/>
      </c>
      <!--$VAR_NUOVA_CELLA_PREZZI$-->
    </row>
    <row r="6201" spans="1:16" ht="10.5" customHeight="1" thickTop="1" thickBot="1">
      <c r="B6201" s="32" t="s">
        <v/>
      </c>
      <c r="C6201" s="23" t="s">
        <v/>
      </c>
      <c r="D6201" s="23" t="s">
        <v>31515</v>
      </c>
      <c r="E6201" s="32">
        <v/>
      </c>
      <c r="F6201" s="33">
        <v/>
      </c>
      <c r="G6201" s="34">
        <v/>
      </c>
      <c r="H6201" s="35">
        <v/>
      </c>
      <c r="I6201" s="36">
        <f/>
        <v/>
      </c>
      <c r="J6201" s="32">
        <v/>
      </c>
      <c r="K6201" s="32">
        <f/>
        <v/>
      </c>
      <c r="L6201" s="32" t="s">
        <v/>
      </c>
      <c r="M6201" s="32" t="s">
        <v/>
      </c>
      <c r="N6201" s="32" t="s">
        <v/>
      </c>
      <!--$VAR_NUOVA_CELLA_PREZZI$-->
    </row>
    <row r="6202" spans="1:16" ht="10.5" customHeight="1" thickTop="1" thickBot="1">
      <c r="B6202" s="32" t="s">
        <v/>
      </c>
      <c r="C6202" s="23" t="s">
        <v/>
      </c>
      <c r="D6202" s="23" t="s">
        <v>31516</v>
      </c>
      <c r="E6202" s="32">
        <v>100.00</v>
      </c>
      <c r="F6202" s="33">
        <v/>
      </c>
      <c r="G6202" s="34">
        <v/>
      </c>
      <c r="H6202" s="35">
        <v/>
      </c>
      <c r="I6202" s="36">
        <f>ROUND(PRODUCT(E6202:H6202),2)</f>
        <v>100.00</v>
      </c>
      <c r="J6202" s="32">
        <v/>
      </c>
      <c r="K6202" s="32">
        <f/>
        <v/>
      </c>
      <c r="L6202" s="32" t="s">
        <v/>
      </c>
      <c r="M6202" s="32" t="s">
        <v/>
      </c>
      <c r="N6202" s="32" t="s">
        <v/>
      </c>
      <!--$VAR_NUOVA_CELLA_PREZZI$-->
    </row>
    <row r="6203" spans="1:16" ht="10.5" customHeight="1" thickTop="1" thickBot="1">
      <c r="B6203" s="32" t="s">
        <v/>
      </c>
      <c r="C6203" s="23" t="s">
        <v/>
      </c>
      <c r="D6203" s="32" t="s">
        <v/>
      </c>
      <c r="E6203" s="32">
        <v/>
      </c>
      <c r="F6203" s="33">
        <v/>
      </c>
      <c r="G6203" s="34">
        <v/>
      </c>
      <c r="H6203" s="35">
        <v/>
      </c>
      <c r="I6203" s="36">
        <f/>
        <v/>
      </c>
      <c r="J6203" s="32">
        <v/>
      </c>
      <c r="K6203" s="32">
        <f/>
        <v/>
      </c>
      <c r="L6203" s="32" t="s">
        <v/>
      </c>
      <c r="M6203" s="32" t="s">
        <v/>
      </c>
      <c r="N6203" s="32" t="s">
        <v>31523</v>
      </c>
      <!--$VAR_NUOVA_CELLA_PREZZI$-->
    </row>
    <row r="6204" spans="1:16" ht="10.5" customHeight="1" thickTop="1" thickBot="1">
      <c r="B6204" s="32" t="s">
        <v/>
      </c>
      <c r="C6204" s="23" t="s">
        <v/>
      </c>
      <c r="D6204" s="32" t="s">
        <v>31524</v>
      </c>
      <c r="E6204" s="32">
        <v/>
      </c>
      <c r="F6204" s="33">
        <v/>
      </c>
      <c r="G6204" s="34">
        <v/>
      </c>
      <c r="H6204" s="35">
        <v/>
      </c>
      <c r="I6204" s="36">
        <f>ROUND(SUM(I6201:I6203),2)</f>
        <v>100.00</v>
      </c>
      <c r="J6204" s="32">
        <v>6.14</v>
      </c>
      <c r="K6204" s="32">
        <f>ROUND(PRODUCT(I6204:J6204),2)</f>
        <v>614.00</v>
      </c>
      <c r="L6204" s="32" t="s">
        <v/>
      </c>
      <c r="M6204" s="32" t="s">
        <v/>
      </c>
      <c r="N6204" s="32" t="s">
        <v/>
      </c>
      <!--$VAR_NUOVA_CELLA_PREZZI$-->
    </row>
    <row r="6205" spans="1:16" ht="10.5" customHeight="1" thickTop="1" thickBot="1">
      <c r="B6205" s="32" t="s">
        <v/>
      </c>
      <c r="C6205" s="23" t="s">
        <v/>
      </c>
      <c r="D6205" s="32" t="s">
        <v>31530</v>
      </c>
      <c r="E6205" s="32">
        <v/>
      </c>
      <c r="F6205" s="33">
        <v/>
      </c>
      <c r="G6205" s="34">
        <v/>
      </c>
      <c r="H6205" s="35">
        <v/>
      </c>
      <c r="I6205" s="36">
        <f/>
        <v/>
      </c>
      <c r="J6205" s="32">
        <v/>
      </c>
      <c r="K6205" s="32">
        <f/>
        <v/>
      </c>
      <c r="L6205" s="32" t="s">
        <v/>
      </c>
      <c r="M6205" s="32" t="s">
        <v/>
      </c>
      <c r="N6205" s="32" t="s">
        <v/>
      </c>
      <!--$VAR_NUOVA_CELLA_PREZZI$-->
    </row>
    <row r="6206" spans="1:16" ht="63.6666666666667" customHeight="1" thickTop="1" thickBot="1">
      <c r="B6206" s="32" t="s">
        <v>31531</v>
      </c>
      <c r="C6206" s="23" t="s">
        <v>31532</v>
      </c>
      <c r="D6206" s="62" t="s">
        <v>31533</v>
      </c>
      <c r="E6206" s="32">
        <v/>
      </c>
      <c r="F6206" s="33">
        <v/>
      </c>
      <c r="G6206" s="34">
        <v/>
      </c>
      <c r="H6206" s="35">
        <v/>
      </c>
      <c r="I6206" s="36">
        <f/>
        <v/>
      </c>
      <c r="J6206" s="32">
        <v/>
      </c>
      <c r="K6206" s="32">
        <f/>
        <v/>
      </c>
      <c r="L6206" s="32" t="s">
        <v/>
      </c>
      <c r="M6206" s="32" t="s">
        <v/>
      </c>
      <c r="N6206" s="32" t="s">
        <v/>
      </c>
      <!--$VAR_NUOVA_CELLA_PREZZI$-->
    </row>
    <row r="6207" spans="1:16" ht="10.5" customHeight="1" thickTop="1" thickBot="1">
      <c r="B6207" s="32" t="s">
        <v/>
      </c>
      <c r="C6207" s="23" t="s">
        <v/>
      </c>
      <c r="D6207" s="23" t="s">
        <v>31534</v>
      </c>
      <c r="E6207" s="32">
        <v/>
      </c>
      <c r="F6207" s="33">
        <v/>
      </c>
      <c r="G6207" s="34">
        <v/>
      </c>
      <c r="H6207" s="35">
        <v/>
      </c>
      <c r="I6207" s="36">
        <f/>
        <v/>
      </c>
      <c r="J6207" s="32">
        <v/>
      </c>
      <c r="K6207" s="32">
        <f/>
        <v/>
      </c>
      <c r="L6207" s="32" t="s">
        <v/>
      </c>
      <c r="M6207" s="32" t="s">
        <v/>
      </c>
      <c r="N6207" s="32" t="s">
        <v/>
      </c>
      <!--$VAR_NUOVA_CELLA_PREZZI$-->
    </row>
    <row r="6208" spans="1:16" ht="10.5" customHeight="1" thickTop="1" thickBot="1">
      <c r="B6208" s="32" t="s">
        <v/>
      </c>
      <c r="C6208" s="23" t="s">
        <v/>
      </c>
      <c r="D6208" s="23" t="s">
        <v>31535</v>
      </c>
      <c r="E6208" s="32">
        <v>250.00</v>
      </c>
      <c r="F6208" s="33">
        <v/>
      </c>
      <c r="G6208" s="34">
        <v/>
      </c>
      <c r="H6208" s="35">
        <v/>
      </c>
      <c r="I6208" s="36">
        <f>ROUND(PRODUCT(E6208:H6208),2)</f>
        <v>250.00</v>
      </c>
      <c r="J6208" s="32">
        <v/>
      </c>
      <c r="K6208" s="32">
        <f/>
        <v/>
      </c>
      <c r="L6208" s="32" t="s">
        <v/>
      </c>
      <c r="M6208" s="32" t="s">
        <v/>
      </c>
      <c r="N6208" s="32" t="s">
        <v/>
      </c>
      <!--$VAR_NUOVA_CELLA_PREZZI$-->
    </row>
    <row r="6209" spans="1:16" ht="10.5" customHeight="1" thickTop="1" thickBot="1">
      <c r="B6209" s="32" t="s">
        <v/>
      </c>
      <c r="C6209" s="23" t="s">
        <v/>
      </c>
      <c r="D6209" s="32" t="s">
        <v/>
      </c>
      <c r="E6209" s="32">
        <v/>
      </c>
      <c r="F6209" s="33">
        <v/>
      </c>
      <c r="G6209" s="34">
        <v/>
      </c>
      <c r="H6209" s="35">
        <v/>
      </c>
      <c r="I6209" s="36">
        <f/>
        <v/>
      </c>
      <c r="J6209" s="32">
        <v/>
      </c>
      <c r="K6209" s="32">
        <f/>
        <v/>
      </c>
      <c r="L6209" s="32" t="s">
        <v/>
      </c>
      <c r="M6209" s="32" t="s">
        <v/>
      </c>
      <c r="N6209" s="32" t="s">
        <v>31542</v>
      </c>
      <!--$VAR_NUOVA_CELLA_PREZZI$-->
    </row>
    <row r="6210" spans="1:16" ht="10.5" customHeight="1" thickTop="1" thickBot="1">
      <c r="B6210" s="32" t="s">
        <v/>
      </c>
      <c r="C6210" s="23" t="s">
        <v/>
      </c>
      <c r="D6210" s="32" t="s">
        <v>31543</v>
      </c>
      <c r="E6210" s="32">
        <v/>
      </c>
      <c r="F6210" s="33">
        <v/>
      </c>
      <c r="G6210" s="34">
        <v/>
      </c>
      <c r="H6210" s="35">
        <v/>
      </c>
      <c r="I6210" s="36">
        <f>ROUND(SUM(I6207:I6209),2)</f>
        <v>250.00</v>
      </c>
      <c r="J6210" s="32">
        <v>10.53</v>
      </c>
      <c r="K6210" s="32">
        <f>ROUND(PRODUCT(I6210:J6210),2)</f>
        <v>2632.50</v>
      </c>
      <c r="L6210" s="32" t="s">
        <v/>
      </c>
      <c r="M6210" s="32" t="s">
        <v/>
      </c>
      <c r="N6210" s="32" t="s">
        <v/>
      </c>
      <!--$VAR_NUOVA_CELLA_PREZZI$-->
    </row>
    <row r="6211" spans="1:16" ht="10.5" customHeight="1" thickTop="1" thickBot="1">
      <c r="B6211" s="32" t="s">
        <v/>
      </c>
      <c r="C6211" s="23" t="s">
        <v/>
      </c>
      <c r="D6211" s="32" t="s">
        <v>31549</v>
      </c>
      <c r="E6211" s="32">
        <v/>
      </c>
      <c r="F6211" s="33">
        <v/>
      </c>
      <c r="G6211" s="34">
        <v/>
      </c>
      <c r="H6211" s="35">
        <v/>
      </c>
      <c r="I6211" s="36">
        <f/>
        <v/>
      </c>
      <c r="J6211" s="32">
        <v/>
      </c>
      <c r="K6211" s="32">
        <f/>
        <v/>
      </c>
      <c r="L6211" s="32" t="s">
        <v/>
      </c>
      <c r="M6211" s="32" t="s">
        <v/>
      </c>
      <c r="N6211" s="32" t="s">
        <v/>
      </c>
      <!--$VAR_NUOVA_CELLA_PREZZI$-->
    </row>
    <row r="6212" spans="1:16" ht="62.1666666666667" customHeight="1" thickTop="1" thickBot="1">
      <c r="B6212" s="32" t="s">
        <v>31550</v>
      </c>
      <c r="C6212" s="23" t="s">
        <v>31551</v>
      </c>
      <c r="D6212" s="62" t="s">
        <v>31552</v>
      </c>
      <c r="E6212" s="32">
        <v/>
      </c>
      <c r="F6212" s="33">
        <v/>
      </c>
      <c r="G6212" s="34">
        <v/>
      </c>
      <c r="H6212" s="35">
        <v/>
      </c>
      <c r="I6212" s="36">
        <f/>
        <v/>
      </c>
      <c r="J6212" s="32">
        <v/>
      </c>
      <c r="K6212" s="32">
        <f/>
        <v/>
      </c>
      <c r="L6212" s="32" t="s">
        <v/>
      </c>
      <c r="M6212" s="32" t="s">
        <v/>
      </c>
      <c r="N6212" s="32" t="s">
        <v/>
      </c>
      <!--$VAR_NUOVA_CELLA_PREZZI$-->
    </row>
    <row r="6213" spans="1:16" ht="10.5" customHeight="1" thickTop="1" thickBot="1">
      <c r="B6213" s="32" t="s">
        <v/>
      </c>
      <c r="C6213" s="23" t="s">
        <v/>
      </c>
      <c r="D6213" s="23" t="s">
        <v>31553</v>
      </c>
      <c r="E6213" s="32">
        <v/>
      </c>
      <c r="F6213" s="33">
        <v/>
      </c>
      <c r="G6213" s="34">
        <v/>
      </c>
      <c r="H6213" s="35">
        <v/>
      </c>
      <c r="I6213" s="36">
        <f/>
        <v/>
      </c>
      <c r="J6213" s="32">
        <v/>
      </c>
      <c r="K6213" s="32">
        <f/>
        <v/>
      </c>
      <c r="L6213" s="32" t="s">
        <v/>
      </c>
      <c r="M6213" s="32" t="s">
        <v/>
      </c>
      <c r="N6213" s="32" t="s">
        <v/>
      </c>
      <!--$VAR_NUOVA_CELLA_PREZZI$-->
    </row>
    <row r="6214" spans="1:16" ht="10.5" customHeight="1" thickTop="1" thickBot="1">
      <c r="B6214" s="32" t="s">
        <v/>
      </c>
      <c r="C6214" s="23" t="s">
        <v/>
      </c>
      <c r="D6214" s="23" t="s">
        <v>31554</v>
      </c>
      <c r="E6214" s="32">
        <v>25.00</v>
      </c>
      <c r="F6214" s="33">
        <v/>
      </c>
      <c r="G6214" s="34">
        <v/>
      </c>
      <c r="H6214" s="35">
        <v/>
      </c>
      <c r="I6214" s="36">
        <f>ROUND(PRODUCT(E6214:H6214),2)</f>
        <v>25.00</v>
      </c>
      <c r="J6214" s="32">
        <v/>
      </c>
      <c r="K6214" s="32">
        <f/>
        <v/>
      </c>
      <c r="L6214" s="32" t="s">
        <v/>
      </c>
      <c r="M6214" s="32" t="s">
        <v/>
      </c>
      <c r="N6214" s="32" t="s">
        <v/>
      </c>
      <!--$VAR_NUOVA_CELLA_PREZZI$-->
    </row>
    <row r="6215" spans="1:16" ht="10.5" customHeight="1" thickTop="1" thickBot="1">
      <c r="B6215" s="32" t="s">
        <v/>
      </c>
      <c r="C6215" s="23" t="s">
        <v/>
      </c>
      <c r="D6215" s="32" t="s">
        <v/>
      </c>
      <c r="E6215" s="32">
        <v/>
      </c>
      <c r="F6215" s="33">
        <v/>
      </c>
      <c r="G6215" s="34">
        <v/>
      </c>
      <c r="H6215" s="35">
        <v/>
      </c>
      <c r="I6215" s="36">
        <f/>
        <v/>
      </c>
      <c r="J6215" s="32">
        <v/>
      </c>
      <c r="K6215" s="32">
        <f/>
        <v/>
      </c>
      <c r="L6215" s="32" t="s">
        <v/>
      </c>
      <c r="M6215" s="32" t="s">
        <v/>
      </c>
      <c r="N6215" s="32" t="s">
        <v>31561</v>
      </c>
      <!--$VAR_NUOVA_CELLA_PREZZI$-->
    </row>
    <row r="6216" spans="1:16" ht="10.5" customHeight="1" thickTop="1" thickBot="1">
      <c r="B6216" s="32" t="s">
        <v/>
      </c>
      <c r="C6216" s="23" t="s">
        <v/>
      </c>
      <c r="D6216" s="32" t="s">
        <v>31562</v>
      </c>
      <c r="E6216" s="32">
        <v/>
      </c>
      <c r="F6216" s="33">
        <v/>
      </c>
      <c r="G6216" s="34">
        <v/>
      </c>
      <c r="H6216" s="35">
        <v/>
      </c>
      <c r="I6216" s="36">
        <f>ROUND(SUM(I6213:I6215),2)</f>
        <v>25.00</v>
      </c>
      <c r="J6216" s="32">
        <v>8.64</v>
      </c>
      <c r="K6216" s="32">
        <f>ROUND(PRODUCT(I6216:J6216),2)</f>
        <v>216.00</v>
      </c>
      <c r="L6216" s="32" t="s">
        <v/>
      </c>
      <c r="M6216" s="32" t="s">
        <v/>
      </c>
      <c r="N6216" s="32" t="s">
        <v/>
      </c>
      <!--$VAR_NUOVA_CELLA_PREZZI$-->
    </row>
    <row r="6217" spans="1:16" ht="10.5" customHeight="1" thickTop="1" thickBot="1">
      <c r="B6217" s="32" t="s">
        <v/>
      </c>
      <c r="C6217" s="23" t="s">
        <v/>
      </c>
      <c r="D6217" s="32" t="s">
        <v>31568</v>
      </c>
      <c r="E6217" s="32">
        <v/>
      </c>
      <c r="F6217" s="33">
        <v/>
      </c>
      <c r="G6217" s="34">
        <v/>
      </c>
      <c r="H6217" s="35">
        <v/>
      </c>
      <c r="I6217" s="36">
        <f/>
        <v/>
      </c>
      <c r="J6217" s="32">
        <v/>
      </c>
      <c r="K6217" s="32">
        <f/>
        <v/>
      </c>
      <c r="L6217" s="32" t="s">
        <v/>
      </c>
      <c r="M6217" s="32" t="s">
        <v/>
      </c>
      <c r="N6217" s="32" t="s">
        <v/>
      </c>
      <!--$VAR_NUOVA_CELLA_PREZZI$-->
    </row>
    <row r="6218" spans="1:16" ht="62.1666666666667" customHeight="1" thickTop="1" thickBot="1">
      <c r="B6218" s="32" t="s">
        <v>31569</v>
      </c>
      <c r="C6218" s="23" t="s">
        <v>31570</v>
      </c>
      <c r="D6218" s="62" t="s">
        <v>31571</v>
      </c>
      <c r="E6218" s="32">
        <v/>
      </c>
      <c r="F6218" s="33">
        <v/>
      </c>
      <c r="G6218" s="34">
        <v/>
      </c>
      <c r="H6218" s="35">
        <v/>
      </c>
      <c r="I6218" s="36">
        <f/>
        <v/>
      </c>
      <c r="J6218" s="32">
        <v/>
      </c>
      <c r="K6218" s="32">
        <f/>
        <v/>
      </c>
      <c r="L6218" s="32" t="s">
        <v/>
      </c>
      <c r="M6218" s="32" t="s">
        <v/>
      </c>
      <c r="N6218" s="32" t="s">
        <v/>
      </c>
      <!--$VAR_NUOVA_CELLA_PREZZI$-->
    </row>
    <row r="6219" spans="1:16" ht="10.5" customHeight="1" thickTop="1" thickBot="1">
      <c r="B6219" s="32" t="s">
        <v/>
      </c>
      <c r="C6219" s="23" t="s">
        <v/>
      </c>
      <c r="D6219" s="23" t="s">
        <v>31572</v>
      </c>
      <c r="E6219" s="32">
        <v/>
      </c>
      <c r="F6219" s="33">
        <v/>
      </c>
      <c r="G6219" s="34">
        <v/>
      </c>
      <c r="H6219" s="35">
        <v/>
      </c>
      <c r="I6219" s="36">
        <f/>
        <v/>
      </c>
      <c r="J6219" s="32">
        <v/>
      </c>
      <c r="K6219" s="32">
        <f/>
        <v/>
      </c>
      <c r="L6219" s="32" t="s">
        <v/>
      </c>
      <c r="M6219" s="32" t="s">
        <v/>
      </c>
      <c r="N6219" s="32" t="s">
        <v/>
      </c>
      <!--$VAR_NUOVA_CELLA_PREZZI$-->
    </row>
    <row r="6220" spans="1:16" ht="10.5" customHeight="1" thickTop="1" thickBot="1">
      <c r="B6220" s="32" t="s">
        <v/>
      </c>
      <c r="C6220" s="23" t="s">
        <v/>
      </c>
      <c r="D6220" s="23" t="s">
        <v>31573</v>
      </c>
      <c r="E6220" s="32">
        <v>5.00</v>
      </c>
      <c r="F6220" s="33">
        <v/>
      </c>
      <c r="G6220" s="34">
        <v/>
      </c>
      <c r="H6220" s="35">
        <v/>
      </c>
      <c r="I6220" s="36">
        <f>ROUND(PRODUCT(E6220:H6220),2)</f>
        <v>5.00</v>
      </c>
      <c r="J6220" s="32">
        <v/>
      </c>
      <c r="K6220" s="32">
        <f/>
        <v/>
      </c>
      <c r="L6220" s="32" t="s">
        <v/>
      </c>
      <c r="M6220" s="32" t="s">
        <v/>
      </c>
      <c r="N6220" s="32" t="s">
        <v/>
      </c>
      <!--$VAR_NUOVA_CELLA_PREZZI$-->
    </row>
    <row r="6221" spans="1:16" ht="10.5" customHeight="1" thickTop="1" thickBot="1">
      <c r="B6221" s="32" t="s">
        <v/>
      </c>
      <c r="C6221" s="23" t="s">
        <v/>
      </c>
      <c r="D6221" s="32" t="s">
        <v/>
      </c>
      <c r="E6221" s="32">
        <v/>
      </c>
      <c r="F6221" s="33">
        <v/>
      </c>
      <c r="G6221" s="34">
        <v/>
      </c>
      <c r="H6221" s="35">
        <v/>
      </c>
      <c r="I6221" s="36">
        <f/>
        <v/>
      </c>
      <c r="J6221" s="32">
        <v/>
      </c>
      <c r="K6221" s="32">
        <f/>
        <v/>
      </c>
      <c r="L6221" s="32" t="s">
        <v/>
      </c>
      <c r="M6221" s="32" t="s">
        <v/>
      </c>
      <c r="N6221" s="32" t="s">
        <v>31580</v>
      </c>
      <!--$VAR_NUOVA_CELLA_PREZZI$-->
    </row>
    <row r="6222" spans="1:16" ht="10.5" customHeight="1" thickTop="1" thickBot="1">
      <c r="B6222" s="32" t="s">
        <v/>
      </c>
      <c r="C6222" s="23" t="s">
        <v/>
      </c>
      <c r="D6222" s="32" t="s">
        <v>31581</v>
      </c>
      <c r="E6222" s="32">
        <v/>
      </c>
      <c r="F6222" s="33">
        <v/>
      </c>
      <c r="G6222" s="34">
        <v/>
      </c>
      <c r="H6222" s="35">
        <v/>
      </c>
      <c r="I6222" s="36">
        <f>ROUND(SUM(I6219:I6221),2)</f>
        <v>5.00</v>
      </c>
      <c r="J6222" s="32">
        <v>9.94</v>
      </c>
      <c r="K6222" s="32">
        <f>ROUND(PRODUCT(I6222:J6222),2)</f>
        <v>49.70</v>
      </c>
      <c r="L6222" s="32" t="s">
        <v/>
      </c>
      <c r="M6222" s="32" t="s">
        <v/>
      </c>
      <c r="N6222" s="32" t="s">
        <v/>
      </c>
      <!--$VAR_NUOVA_CELLA_PREZZI$-->
    </row>
    <row r="6223" spans="1:16" ht="10.5" customHeight="1" thickTop="1" thickBot="1">
      <c r="B6223" s="32" t="s">
        <v/>
      </c>
      <c r="C6223" s="23" t="s">
        <v/>
      </c>
      <c r="D6223" s="32" t="s">
        <v>31587</v>
      </c>
      <c r="E6223" s="32">
        <v/>
      </c>
      <c r="F6223" s="33">
        <v/>
      </c>
      <c r="G6223" s="34">
        <v/>
      </c>
      <c r="H6223" s="35">
        <v/>
      </c>
      <c r="I6223" s="36">
        <f/>
        <v/>
      </c>
      <c r="J6223" s="32">
        <v/>
      </c>
      <c r="K6223" s="32">
        <f/>
        <v/>
      </c>
      <c r="L6223" s="32" t="s">
        <v/>
      </c>
      <c r="M6223" s="32" t="s">
        <v/>
      </c>
      <c r="N6223" s="32" t="s">
        <v/>
      </c>
      <!--$VAR_NUOVA_CELLA_PREZZI$-->
    </row>
    <row r="6224" spans="1:16" ht="62.1666666666667" customHeight="1" thickTop="1" thickBot="1">
      <c r="B6224" s="32" t="s">
        <v>31588</v>
      </c>
      <c r="C6224" s="23" t="s">
        <v>31589</v>
      </c>
      <c r="D6224" s="62" t="s">
        <v>31590</v>
      </c>
      <c r="E6224" s="32">
        <v/>
      </c>
      <c r="F6224" s="33">
        <v/>
      </c>
      <c r="G6224" s="34">
        <v/>
      </c>
      <c r="H6224" s="35">
        <v/>
      </c>
      <c r="I6224" s="36">
        <f/>
        <v/>
      </c>
      <c r="J6224" s="32">
        <v/>
      </c>
      <c r="K6224" s="32">
        <f/>
        <v/>
      </c>
      <c r="L6224" s="32" t="s">
        <v/>
      </c>
      <c r="M6224" s="32" t="s">
        <v/>
      </c>
      <c r="N6224" s="32" t="s">
        <v/>
      </c>
      <!--$VAR_NUOVA_CELLA_PREZZI$-->
    </row>
    <row r="6225" spans="1:16" ht="10.5" customHeight="1" thickTop="1" thickBot="1">
      <c r="B6225" s="32" t="s">
        <v/>
      </c>
      <c r="C6225" s="23" t="s">
        <v/>
      </c>
      <c r="D6225" s="23" t="s">
        <v>31591</v>
      </c>
      <c r="E6225" s="32">
        <v/>
      </c>
      <c r="F6225" s="33">
        <v/>
      </c>
      <c r="G6225" s="34">
        <v/>
      </c>
      <c r="H6225" s="35">
        <v/>
      </c>
      <c r="I6225" s="36">
        <f/>
        <v/>
      </c>
      <c r="J6225" s="32">
        <v/>
      </c>
      <c r="K6225" s="32">
        <f/>
        <v/>
      </c>
      <c r="L6225" s="32" t="s">
        <v/>
      </c>
      <c r="M6225" s="32" t="s">
        <v/>
      </c>
      <c r="N6225" s="32" t="s">
        <v/>
      </c>
      <!--$VAR_NUOVA_CELLA_PREZZI$-->
    </row>
    <row r="6226" spans="1:16" ht="10.5" customHeight="1" thickTop="1" thickBot="1">
      <c r="B6226" s="32" t="s">
        <v/>
      </c>
      <c r="C6226" s="23" t="s">
        <v/>
      </c>
      <c r="D6226" s="23" t="s">
        <v>31592</v>
      </c>
      <c r="E6226" s="32">
        <v>100.00</v>
      </c>
      <c r="F6226" s="33">
        <v/>
      </c>
      <c r="G6226" s="34">
        <v/>
      </c>
      <c r="H6226" s="35">
        <v/>
      </c>
      <c r="I6226" s="36">
        <f>ROUND(PRODUCT(E6226:H6226),2)</f>
        <v>100.00</v>
      </c>
      <c r="J6226" s="32">
        <v/>
      </c>
      <c r="K6226" s="32">
        <f/>
        <v/>
      </c>
      <c r="L6226" s="32" t="s">
        <v/>
      </c>
      <c r="M6226" s="32" t="s">
        <v/>
      </c>
      <c r="N6226" s="32" t="s">
        <v/>
      </c>
      <!--$VAR_NUOVA_CELLA_PREZZI$-->
    </row>
    <row r="6227" spans="1:16" ht="10.5" customHeight="1" thickTop="1" thickBot="1">
      <c r="B6227" s="32" t="s">
        <v/>
      </c>
      <c r="C6227" s="23" t="s">
        <v/>
      </c>
      <c r="D6227" s="32" t="s">
        <v/>
      </c>
      <c r="E6227" s="32">
        <v/>
      </c>
      <c r="F6227" s="33">
        <v/>
      </c>
      <c r="G6227" s="34">
        <v/>
      </c>
      <c r="H6227" s="35">
        <v/>
      </c>
      <c r="I6227" s="36">
        <f/>
        <v/>
      </c>
      <c r="J6227" s="32">
        <v/>
      </c>
      <c r="K6227" s="32">
        <f/>
        <v/>
      </c>
      <c r="L6227" s="32" t="s">
        <v/>
      </c>
      <c r="M6227" s="32" t="s">
        <v/>
      </c>
      <c r="N6227" s="32" t="s">
        <v>31599</v>
      </c>
      <!--$VAR_NUOVA_CELLA_PREZZI$-->
    </row>
    <row r="6228" spans="1:16" ht="10.5" customHeight="1" thickTop="1" thickBot="1">
      <c r="B6228" s="32" t="s">
        <v/>
      </c>
      <c r="C6228" s="23" t="s">
        <v/>
      </c>
      <c r="D6228" s="32" t="s">
        <v>31600</v>
      </c>
      <c r="E6228" s="32">
        <v/>
      </c>
      <c r="F6228" s="33">
        <v/>
      </c>
      <c r="G6228" s="34">
        <v/>
      </c>
      <c r="H6228" s="35">
        <v/>
      </c>
      <c r="I6228" s="36">
        <f>ROUND(SUM(I6225:I6227),2)</f>
        <v>100.00</v>
      </c>
      <c r="J6228" s="32">
        <v>11.31</v>
      </c>
      <c r="K6228" s="32">
        <f>ROUND(PRODUCT(I6228:J6228),2)</f>
        <v>1131.00</v>
      </c>
      <c r="L6228" s="32" t="s">
        <v/>
      </c>
      <c r="M6228" s="32" t="s">
        <v/>
      </c>
      <c r="N6228" s="32" t="s">
        <v/>
      </c>
      <!--$VAR_NUOVA_CELLA_PREZZI$-->
    </row>
    <row r="6229" spans="1:16" ht="10.5" customHeight="1" thickTop="1" thickBot="1">
      <c r="B6229" s="32" t="s">
        <v/>
      </c>
      <c r="C6229" s="23" t="s">
        <v/>
      </c>
      <c r="D6229" s="32" t="s">
        <v>31606</v>
      </c>
      <c r="E6229" s="32">
        <v/>
      </c>
      <c r="F6229" s="33">
        <v/>
      </c>
      <c r="G6229" s="34">
        <v/>
      </c>
      <c r="H6229" s="35">
        <v/>
      </c>
      <c r="I6229" s="36">
        <f/>
        <v/>
      </c>
      <c r="J6229" s="32">
        <v/>
      </c>
      <c r="K6229" s="32">
        <f/>
        <v/>
      </c>
      <c r="L6229" s="32" t="s">
        <v/>
      </c>
      <c r="M6229" s="32" t="s">
        <v/>
      </c>
      <c r="N6229" s="32" t="s">
        <v/>
      </c>
      <!--$VAR_NUOVA_CELLA_PREZZI$-->
    </row>
    <row r="6230" spans="1:16" ht="61.6666666666667" customHeight="1" thickTop="1" thickBot="1">
      <c r="B6230" s="32" t="s">
        <v>31607</v>
      </c>
      <c r="C6230" s="23" t="s">
        <v>31608</v>
      </c>
      <c r="D6230" s="62" t="s">
        <v>31609</v>
      </c>
      <c r="E6230" s="32">
        <v/>
      </c>
      <c r="F6230" s="33">
        <v/>
      </c>
      <c r="G6230" s="34">
        <v/>
      </c>
      <c r="H6230" s="35">
        <v/>
      </c>
      <c r="I6230" s="36">
        <f/>
        <v/>
      </c>
      <c r="J6230" s="32">
        <v/>
      </c>
      <c r="K6230" s="32">
        <f/>
        <v/>
      </c>
      <c r="L6230" s="32" t="s">
        <v/>
      </c>
      <c r="M6230" s="32" t="s">
        <v/>
      </c>
      <c r="N6230" s="32" t="s">
        <v/>
      </c>
      <!--$VAR_NUOVA_CELLA_PREZZI$-->
    </row>
    <row r="6231" spans="1:16" ht="10.5" customHeight="1" thickTop="1" thickBot="1">
      <c r="B6231" s="32" t="s">
        <v/>
      </c>
      <c r="C6231" s="23" t="s">
        <v/>
      </c>
      <c r="D6231" s="23" t="s">
        <v>31610</v>
      </c>
      <c r="E6231" s="32">
        <v/>
      </c>
      <c r="F6231" s="33">
        <v/>
      </c>
      <c r="G6231" s="34">
        <v/>
      </c>
      <c r="H6231" s="35">
        <v/>
      </c>
      <c r="I6231" s="36">
        <f/>
        <v/>
      </c>
      <c r="J6231" s="32">
        <v/>
      </c>
      <c r="K6231" s="32">
        <f/>
        <v/>
      </c>
      <c r="L6231" s="32" t="s">
        <v/>
      </c>
      <c r="M6231" s="32" t="s">
        <v/>
      </c>
      <c r="N6231" s="32" t="s">
        <v/>
      </c>
      <!--$VAR_NUOVA_CELLA_PREZZI$-->
    </row>
    <row r="6232" spans="1:16" ht="10.5" customHeight="1" thickTop="1" thickBot="1">
      <c r="B6232" s="32" t="s">
        <v/>
      </c>
      <c r="C6232" s="23" t="s">
        <v/>
      </c>
      <c r="D6232" s="23" t="s">
        <v>31611</v>
      </c>
      <c r="E6232" s="32">
        <v>10.00</v>
      </c>
      <c r="F6232" s="33">
        <v/>
      </c>
      <c r="G6232" s="34">
        <v/>
      </c>
      <c r="H6232" s="35">
        <v/>
      </c>
      <c r="I6232" s="36">
        <f>ROUND(PRODUCT(E6232:H6232),2)</f>
        <v>10.00</v>
      </c>
      <c r="J6232" s="32">
        <v/>
      </c>
      <c r="K6232" s="32">
        <f/>
        <v/>
      </c>
      <c r="L6232" s="32" t="s">
        <v/>
      </c>
      <c r="M6232" s="32" t="s">
        <v/>
      </c>
      <c r="N6232" s="32" t="s">
        <v/>
      </c>
      <!--$VAR_NUOVA_CELLA_PREZZI$-->
    </row>
    <row r="6233" spans="1:16" ht="10.5" customHeight="1" thickTop="1" thickBot="1">
      <c r="B6233" s="32" t="s">
        <v/>
      </c>
      <c r="C6233" s="23" t="s">
        <v/>
      </c>
      <c r="D6233" s="32" t="s">
        <v/>
      </c>
      <c r="E6233" s="32">
        <v/>
      </c>
      <c r="F6233" s="33">
        <v/>
      </c>
      <c r="G6233" s="34">
        <v/>
      </c>
      <c r="H6233" s="35">
        <v/>
      </c>
      <c r="I6233" s="36">
        <f/>
        <v/>
      </c>
      <c r="J6233" s="32">
        <v/>
      </c>
      <c r="K6233" s="32">
        <f/>
        <v/>
      </c>
      <c r="L6233" s="32" t="s">
        <v/>
      </c>
      <c r="M6233" s="32" t="s">
        <v/>
      </c>
      <c r="N6233" s="32" t="s">
        <v>31618</v>
      </c>
      <!--$VAR_NUOVA_CELLA_PREZZI$-->
    </row>
    <row r="6234" spans="1:16" ht="10.5" customHeight="1" thickTop="1" thickBot="1">
      <c r="B6234" s="32" t="s">
        <v/>
      </c>
      <c r="C6234" s="23" t="s">
        <v/>
      </c>
      <c r="D6234" s="32" t="s">
        <v>31619</v>
      </c>
      <c r="E6234" s="32">
        <v/>
      </c>
      <c r="F6234" s="33">
        <v/>
      </c>
      <c r="G6234" s="34">
        <v/>
      </c>
      <c r="H6234" s="35">
        <v/>
      </c>
      <c r="I6234" s="36">
        <f>ROUND(SUM(I6231:I6233),2)</f>
        <v>10.00</v>
      </c>
      <c r="J6234" s="32">
        <v>8.91</v>
      </c>
      <c r="K6234" s="32">
        <f>ROUND(PRODUCT(I6234:J6234),2)</f>
        <v>89.10</v>
      </c>
      <c r="L6234" s="32" t="s">
        <v/>
      </c>
      <c r="M6234" s="32" t="s">
        <v/>
      </c>
      <c r="N6234" s="32" t="s">
        <v/>
      </c>
      <!--$VAR_NUOVA_CELLA_PREZZI$-->
    </row>
    <row r="6235" spans="1:16" ht="10.5" customHeight="1" thickTop="1" thickBot="1">
      <c r="B6235" s="32" t="s">
        <v/>
      </c>
      <c r="C6235" s="23" t="s">
        <v/>
      </c>
      <c r="D6235" s="32" t="s">
        <v>31625</v>
      </c>
      <c r="E6235" s="32">
        <v/>
      </c>
      <c r="F6235" s="33">
        <v/>
      </c>
      <c r="G6235" s="34">
        <v/>
      </c>
      <c r="H6235" s="35">
        <v/>
      </c>
      <c r="I6235" s="36">
        <f/>
        <v/>
      </c>
      <c r="J6235" s="32">
        <v/>
      </c>
      <c r="K6235" s="32">
        <f/>
        <v/>
      </c>
      <c r="L6235" s="32" t="s">
        <v/>
      </c>
      <c r="M6235" s="32" t="s">
        <v/>
      </c>
      <c r="N6235" s="32" t="s">
        <v/>
      </c>
      <!--$VAR_NUOVA_CELLA_PREZZI$-->
    </row>
    <row r="6236" spans="1:16" ht="61.6666666666667" customHeight="1" thickTop="1" thickBot="1">
      <c r="B6236" s="32" t="s">
        <v>31626</v>
      </c>
      <c r="C6236" s="23" t="s">
        <v>31627</v>
      </c>
      <c r="D6236" s="62" t="s">
        <v>31628</v>
      </c>
      <c r="E6236" s="32">
        <v/>
      </c>
      <c r="F6236" s="33">
        <v/>
      </c>
      <c r="G6236" s="34">
        <v/>
      </c>
      <c r="H6236" s="35">
        <v/>
      </c>
      <c r="I6236" s="36">
        <f/>
        <v/>
      </c>
      <c r="J6236" s="32">
        <v/>
      </c>
      <c r="K6236" s="32">
        <f/>
        <v/>
      </c>
      <c r="L6236" s="32" t="s">
        <v/>
      </c>
      <c r="M6236" s="32" t="s">
        <v/>
      </c>
      <c r="N6236" s="32" t="s">
        <v/>
      </c>
      <!--$VAR_NUOVA_CELLA_PREZZI$-->
    </row>
    <row r="6237" spans="1:16" ht="10.5" customHeight="1" thickTop="1" thickBot="1">
      <c r="B6237" s="32" t="s">
        <v/>
      </c>
      <c r="C6237" s="23" t="s">
        <v/>
      </c>
      <c r="D6237" s="23" t="s">
        <v>31629</v>
      </c>
      <c r="E6237" s="32">
        <v/>
      </c>
      <c r="F6237" s="33">
        <v/>
      </c>
      <c r="G6237" s="34">
        <v/>
      </c>
      <c r="H6237" s="35">
        <v/>
      </c>
      <c r="I6237" s="36">
        <f/>
        <v/>
      </c>
      <c r="J6237" s="32">
        <v/>
      </c>
      <c r="K6237" s="32">
        <f/>
        <v/>
      </c>
      <c r="L6237" s="32" t="s">
        <v/>
      </c>
      <c r="M6237" s="32" t="s">
        <v/>
      </c>
      <c r="N6237" s="32" t="s">
        <v/>
      </c>
      <!--$VAR_NUOVA_CELLA_PREZZI$-->
    </row>
    <row r="6238" spans="1:16" ht="10.5" customHeight="1" thickTop="1" thickBot="1">
      <c r="B6238" s="32" t="s">
        <v/>
      </c>
      <c r="C6238" s="23" t="s">
        <v/>
      </c>
      <c r="D6238" s="23" t="s">
        <v>31630</v>
      </c>
      <c r="E6238" s="32">
        <v>45.00</v>
      </c>
      <c r="F6238" s="33">
        <v/>
      </c>
      <c r="G6238" s="34">
        <v/>
      </c>
      <c r="H6238" s="35">
        <v/>
      </c>
      <c r="I6238" s="36">
        <f>ROUND(PRODUCT(E6238:H6238),2)</f>
        <v>45.00</v>
      </c>
      <c r="J6238" s="32">
        <v/>
      </c>
      <c r="K6238" s="32">
        <f/>
        <v/>
      </c>
      <c r="L6238" s="32" t="s">
        <v/>
      </c>
      <c r="M6238" s="32" t="s">
        <v/>
      </c>
      <c r="N6238" s="32" t="s">
        <v/>
      </c>
      <!--$VAR_NUOVA_CELLA_PREZZI$-->
    </row>
    <row r="6239" spans="1:16" ht="10.5" customHeight="1" thickTop="1" thickBot="1">
      <c r="B6239" s="32" t="s">
        <v/>
      </c>
      <c r="C6239" s="23" t="s">
        <v/>
      </c>
      <c r="D6239" s="32" t="s">
        <v/>
      </c>
      <c r="E6239" s="32">
        <v/>
      </c>
      <c r="F6239" s="33">
        <v/>
      </c>
      <c r="G6239" s="34">
        <v/>
      </c>
      <c r="H6239" s="35">
        <v/>
      </c>
      <c r="I6239" s="36">
        <f/>
        <v/>
      </c>
      <c r="J6239" s="32">
        <v/>
      </c>
      <c r="K6239" s="32">
        <f/>
        <v/>
      </c>
      <c r="L6239" s="32" t="s">
        <v/>
      </c>
      <c r="M6239" s="32" t="s">
        <v/>
      </c>
      <c r="N6239" s="32" t="s">
        <v>31637</v>
      </c>
      <!--$VAR_NUOVA_CELLA_PREZZI$-->
    </row>
    <row r="6240" spans="1:16" ht="10.5" customHeight="1" thickTop="1" thickBot="1">
      <c r="B6240" s="32" t="s">
        <v/>
      </c>
      <c r="C6240" s="23" t="s">
        <v/>
      </c>
      <c r="D6240" s="32" t="s">
        <v>31638</v>
      </c>
      <c r="E6240" s="32">
        <v/>
      </c>
      <c r="F6240" s="33">
        <v/>
      </c>
      <c r="G6240" s="34">
        <v/>
      </c>
      <c r="H6240" s="35">
        <v/>
      </c>
      <c r="I6240" s="36">
        <f>ROUND(SUM(I6237:I6239),2)</f>
        <v>45.00</v>
      </c>
      <c r="J6240" s="32">
        <v>8.91</v>
      </c>
      <c r="K6240" s="32">
        <f>ROUND(PRODUCT(I6240:J6240),2)</f>
        <v>400.95</v>
      </c>
      <c r="L6240" s="32" t="s">
        <v/>
      </c>
      <c r="M6240" s="32" t="s">
        <v/>
      </c>
      <c r="N6240" s="32" t="s">
        <v/>
      </c>
      <!--$VAR_NUOVA_CELLA_PREZZI$-->
    </row>
    <row r="6241" spans="1:16" ht="10.5" customHeight="1" thickTop="1" thickBot="1">
      <c r="B6241" s="32" t="s">
        <v/>
      </c>
      <c r="C6241" s="23" t="s">
        <v/>
      </c>
      <c r="D6241" s="32" t="s">
        <v>31644</v>
      </c>
      <c r="E6241" s="32">
        <v/>
      </c>
      <c r="F6241" s="33">
        <v/>
      </c>
      <c r="G6241" s="34">
        <v/>
      </c>
      <c r="H6241" s="35">
        <v/>
      </c>
      <c r="I6241" s="36">
        <f/>
        <v/>
      </c>
      <c r="J6241" s="32">
        <v/>
      </c>
      <c r="K6241" s="32">
        <f/>
        <v/>
      </c>
      <c r="L6241" s="32" t="s">
        <v/>
      </c>
      <c r="M6241" s="32" t="s">
        <v/>
      </c>
      <c r="N6241" s="32" t="s">
        <v/>
      </c>
      <!--$VAR_NUOVA_CELLA_PREZZI$-->
    </row>
    <row r="6242" spans="1:16" ht="61.6666666666667" customHeight="1" thickTop="1" thickBot="1">
      <c r="B6242" s="32" t="s">
        <v>31645</v>
      </c>
      <c r="C6242" s="23" t="s">
        <v>31646</v>
      </c>
      <c r="D6242" s="62" t="s">
        <v>31647</v>
      </c>
      <c r="E6242" s="32">
        <v/>
      </c>
      <c r="F6242" s="33">
        <v/>
      </c>
      <c r="G6242" s="34">
        <v/>
      </c>
      <c r="H6242" s="35">
        <v/>
      </c>
      <c r="I6242" s="36">
        <f/>
        <v/>
      </c>
      <c r="J6242" s="32">
        <v/>
      </c>
      <c r="K6242" s="32">
        <f/>
        <v/>
      </c>
      <c r="L6242" s="32" t="s">
        <v/>
      </c>
      <c r="M6242" s="32" t="s">
        <v/>
      </c>
      <c r="N6242" s="32" t="s">
        <v/>
      </c>
      <!--$VAR_NUOVA_CELLA_PREZZI$-->
    </row>
    <row r="6243" spans="1:16" ht="10.5" customHeight="1" thickTop="1" thickBot="1">
      <c r="B6243" s="32" t="s">
        <v/>
      </c>
      <c r="C6243" s="23" t="s">
        <v/>
      </c>
      <c r="D6243" s="23" t="s">
        <v>31648</v>
      </c>
      <c r="E6243" s="32">
        <v/>
      </c>
      <c r="F6243" s="33">
        <v/>
      </c>
      <c r="G6243" s="34">
        <v/>
      </c>
      <c r="H6243" s="35">
        <v/>
      </c>
      <c r="I6243" s="36">
        <f/>
        <v/>
      </c>
      <c r="J6243" s="32">
        <v/>
      </c>
      <c r="K6243" s="32">
        <f/>
        <v/>
      </c>
      <c r="L6243" s="32" t="s">
        <v/>
      </c>
      <c r="M6243" s="32" t="s">
        <v/>
      </c>
      <c r="N6243" s="32" t="s">
        <v/>
      </c>
      <!--$VAR_NUOVA_CELLA_PREZZI$-->
    </row>
    <row r="6244" spans="1:16" ht="10.5" customHeight="1" thickTop="1" thickBot="1">
      <c r="B6244" s="32" t="s">
        <v/>
      </c>
      <c r="C6244" s="23" t="s">
        <v/>
      </c>
      <c r="D6244" s="23" t="s">
        <v>31649</v>
      </c>
      <c r="E6244" s="32">
        <v>40.00</v>
      </c>
      <c r="F6244" s="33">
        <v/>
      </c>
      <c r="G6244" s="34">
        <v/>
      </c>
      <c r="H6244" s="35">
        <v/>
      </c>
      <c r="I6244" s="36">
        <f>ROUND(PRODUCT(E6244:H6244),2)</f>
        <v>40.00</v>
      </c>
      <c r="J6244" s="32">
        <v/>
      </c>
      <c r="K6244" s="32">
        <f/>
        <v/>
      </c>
      <c r="L6244" s="32" t="s">
        <v/>
      </c>
      <c r="M6244" s="32" t="s">
        <v/>
      </c>
      <c r="N6244" s="32" t="s">
        <v/>
      </c>
      <!--$VAR_NUOVA_CELLA_PREZZI$-->
    </row>
    <row r="6245" spans="1:16" ht="10.5" customHeight="1" thickTop="1" thickBot="1">
      <c r="B6245" s="32" t="s">
        <v/>
      </c>
      <c r="C6245" s="23" t="s">
        <v/>
      </c>
      <c r="D6245" s="32" t="s">
        <v/>
      </c>
      <c r="E6245" s="32">
        <v/>
      </c>
      <c r="F6245" s="33">
        <v/>
      </c>
      <c r="G6245" s="34">
        <v/>
      </c>
      <c r="H6245" s="35">
        <v/>
      </c>
      <c r="I6245" s="36">
        <f/>
        <v/>
      </c>
      <c r="J6245" s="32">
        <v/>
      </c>
      <c r="K6245" s="32">
        <f/>
        <v/>
      </c>
      <c r="L6245" s="32" t="s">
        <v/>
      </c>
      <c r="M6245" s="32" t="s">
        <v/>
      </c>
      <c r="N6245" s="32" t="s">
        <v>31656</v>
      </c>
      <!--$VAR_NUOVA_CELLA_PREZZI$-->
    </row>
    <row r="6246" spans="1:16" ht="10.5" customHeight="1" thickTop="1" thickBot="1">
      <c r="B6246" s="32" t="s">
        <v/>
      </c>
      <c r="C6246" s="23" t="s">
        <v/>
      </c>
      <c r="D6246" s="32" t="s">
        <v>31657</v>
      </c>
      <c r="E6246" s="32">
        <v/>
      </c>
      <c r="F6246" s="33">
        <v/>
      </c>
      <c r="G6246" s="34">
        <v/>
      </c>
      <c r="H6246" s="35">
        <v/>
      </c>
      <c r="I6246" s="36">
        <f>ROUND(SUM(I6243:I6245),2)</f>
        <v>40.00</v>
      </c>
      <c r="J6246" s="32">
        <v>8.93</v>
      </c>
      <c r="K6246" s="32">
        <f>ROUND(PRODUCT(I6246:J6246),2)</f>
        <v>357.20</v>
      </c>
      <c r="L6246" s="32" t="s">
        <v/>
      </c>
      <c r="M6246" s="32" t="s">
        <v/>
      </c>
      <c r="N6246" s="32" t="s">
        <v/>
      </c>
      <!--$VAR_NUOVA_CELLA_PREZZI$-->
    </row>
    <row r="6247" spans="1:16" ht="10.5" customHeight="1" thickTop="1" thickBot="1">
      <c r="B6247" s="32" t="s">
        <v/>
      </c>
      <c r="C6247" s="23" t="s">
        <v/>
      </c>
      <c r="D6247" s="32" t="s">
        <v>31663</v>
      </c>
      <c r="E6247" s="32">
        <v/>
      </c>
      <c r="F6247" s="33">
        <v/>
      </c>
      <c r="G6247" s="34">
        <v/>
      </c>
      <c r="H6247" s="35">
        <v/>
      </c>
      <c r="I6247" s="36">
        <f/>
        <v/>
      </c>
      <c r="J6247" s="32">
        <v/>
      </c>
      <c r="K6247" s="32">
        <f/>
        <v/>
      </c>
      <c r="L6247" s="32" t="s">
        <v/>
      </c>
      <c r="M6247" s="32" t="s">
        <v/>
      </c>
      <c r="N6247" s="32" t="s">
        <v/>
      </c>
      <!--$VAR_NUOVA_CELLA_PREZZI$-->
    </row>
    <row r="6248" spans="1:16" ht="61.6666666666667" customHeight="1" thickTop="1" thickBot="1">
      <c r="B6248" s="32" t="s">
        <v>31664</v>
      </c>
      <c r="C6248" s="23" t="s">
        <v>31665</v>
      </c>
      <c r="D6248" s="62" t="s">
        <v>31666</v>
      </c>
      <c r="E6248" s="32">
        <v/>
      </c>
      <c r="F6248" s="33">
        <v/>
      </c>
      <c r="G6248" s="34">
        <v/>
      </c>
      <c r="H6248" s="35">
        <v/>
      </c>
      <c r="I6248" s="36">
        <f/>
        <v/>
      </c>
      <c r="J6248" s="32">
        <v/>
      </c>
      <c r="K6248" s="32">
        <f/>
        <v/>
      </c>
      <c r="L6248" s="32" t="s">
        <v/>
      </c>
      <c r="M6248" s="32" t="s">
        <v/>
      </c>
      <c r="N6248" s="32" t="s">
        <v/>
      </c>
      <!--$VAR_NUOVA_CELLA_PREZZI$-->
    </row>
    <row r="6249" spans="1:16" ht="10.5" customHeight="1" thickTop="1" thickBot="1">
      <c r="B6249" s="32" t="s">
        <v/>
      </c>
      <c r="C6249" s="23" t="s">
        <v/>
      </c>
      <c r="D6249" s="23" t="s">
        <v>31667</v>
      </c>
      <c r="E6249" s="32">
        <v/>
      </c>
      <c r="F6249" s="33">
        <v/>
      </c>
      <c r="G6249" s="34">
        <v/>
      </c>
      <c r="H6249" s="35">
        <v/>
      </c>
      <c r="I6249" s="36">
        <f/>
        <v/>
      </c>
      <c r="J6249" s="32">
        <v/>
      </c>
      <c r="K6249" s="32">
        <f/>
        <v/>
      </c>
      <c r="L6249" s="32" t="s">
        <v/>
      </c>
      <c r="M6249" s="32" t="s">
        <v/>
      </c>
      <c r="N6249" s="32" t="s">
        <v/>
      </c>
      <!--$VAR_NUOVA_CELLA_PREZZI$-->
    </row>
    <row r="6250" spans="1:16" ht="10.5" customHeight="1" thickTop="1" thickBot="1">
      <c r="B6250" s="32" t="s">
        <v/>
      </c>
      <c r="C6250" s="23" t="s">
        <v/>
      </c>
      <c r="D6250" s="23" t="s">
        <v>31668</v>
      </c>
      <c r="E6250" s="32">
        <v>10.00</v>
      </c>
      <c r="F6250" s="33">
        <v/>
      </c>
      <c r="G6250" s="34">
        <v/>
      </c>
      <c r="H6250" s="35">
        <v/>
      </c>
      <c r="I6250" s="36">
        <f>ROUND(PRODUCT(E6250:H6250),2)</f>
        <v>10.00</v>
      </c>
      <c r="J6250" s="32">
        <v/>
      </c>
      <c r="K6250" s="32">
        <f/>
        <v/>
      </c>
      <c r="L6250" s="32" t="s">
        <v/>
      </c>
      <c r="M6250" s="32" t="s">
        <v/>
      </c>
      <c r="N6250" s="32" t="s">
        <v/>
      </c>
      <!--$VAR_NUOVA_CELLA_PREZZI$-->
    </row>
    <row r="6251" spans="1:16" ht="10.5" customHeight="1" thickTop="1" thickBot="1">
      <c r="B6251" s="32" t="s">
        <v/>
      </c>
      <c r="C6251" s="23" t="s">
        <v/>
      </c>
      <c r="D6251" s="32" t="s">
        <v/>
      </c>
      <c r="E6251" s="32">
        <v/>
      </c>
      <c r="F6251" s="33">
        <v/>
      </c>
      <c r="G6251" s="34">
        <v/>
      </c>
      <c r="H6251" s="35">
        <v/>
      </c>
      <c r="I6251" s="36">
        <f/>
        <v/>
      </c>
      <c r="J6251" s="32">
        <v/>
      </c>
      <c r="K6251" s="32">
        <f/>
        <v/>
      </c>
      <c r="L6251" s="32" t="s">
        <v/>
      </c>
      <c r="M6251" s="32" t="s">
        <v/>
      </c>
      <c r="N6251" s="32" t="s">
        <v>31675</v>
      </c>
      <!--$VAR_NUOVA_CELLA_PREZZI$-->
    </row>
    <row r="6252" spans="1:16" ht="10.5" customHeight="1" thickTop="1" thickBot="1">
      <c r="B6252" s="32" t="s">
        <v/>
      </c>
      <c r="C6252" s="23" t="s">
        <v/>
      </c>
      <c r="D6252" s="32" t="s">
        <v>31676</v>
      </c>
      <c r="E6252" s="32">
        <v/>
      </c>
      <c r="F6252" s="33">
        <v/>
      </c>
      <c r="G6252" s="34">
        <v/>
      </c>
      <c r="H6252" s="35">
        <v/>
      </c>
      <c r="I6252" s="36">
        <f>ROUND(SUM(I6249:I6251),2)</f>
        <v>10.00</v>
      </c>
      <c r="J6252" s="32">
        <v>12.65</v>
      </c>
      <c r="K6252" s="32">
        <f>ROUND(PRODUCT(I6252:J6252),2)</f>
        <v>126.50</v>
      </c>
      <c r="L6252" s="32" t="s">
        <v/>
      </c>
      <c r="M6252" s="32" t="s">
        <v/>
      </c>
      <c r="N6252" s="32" t="s">
        <v/>
      </c>
      <!--$VAR_NUOVA_CELLA_PREZZI$-->
    </row>
    <row r="6253" spans="1:16" ht="10.5" customHeight="1" thickTop="1" thickBot="1">
      <c r="B6253" s="32" t="s">
        <v/>
      </c>
      <c r="C6253" s="23" t="s">
        <v/>
      </c>
      <c r="D6253" s="32" t="s">
        <v>31682</v>
      </c>
      <c r="E6253" s="32">
        <v/>
      </c>
      <c r="F6253" s="33">
        <v/>
      </c>
      <c r="G6253" s="34">
        <v/>
      </c>
      <c r="H6253" s="35">
        <v/>
      </c>
      <c r="I6253" s="36">
        <f/>
        <v/>
      </c>
      <c r="J6253" s="32">
        <v/>
      </c>
      <c r="K6253" s="32">
        <f/>
        <v/>
      </c>
      <c r="L6253" s="32" t="s">
        <v/>
      </c>
      <c r="M6253" s="32" t="s">
        <v/>
      </c>
      <c r="N6253" s="32" t="s">
        <v/>
      </c>
      <!--$VAR_NUOVA_CELLA_PREZZI$-->
    </row>
    <row r="6254" spans="1:16" ht="61.8333333333333" customHeight="1" thickTop="1" thickBot="1">
      <c r="B6254" s="32" t="s">
        <v>31683</v>
      </c>
      <c r="C6254" s="23" t="s">
        <v>31684</v>
      </c>
      <c r="D6254" s="62" t="s">
        <v>31685</v>
      </c>
      <c r="E6254" s="32">
        <v/>
      </c>
      <c r="F6254" s="33">
        <v/>
      </c>
      <c r="G6254" s="34">
        <v/>
      </c>
      <c r="H6254" s="35">
        <v/>
      </c>
      <c r="I6254" s="36">
        <f/>
        <v/>
      </c>
      <c r="J6254" s="32">
        <v/>
      </c>
      <c r="K6254" s="32">
        <f/>
        <v/>
      </c>
      <c r="L6254" s="32" t="s">
        <v/>
      </c>
      <c r="M6254" s="32" t="s">
        <v/>
      </c>
      <c r="N6254" s="32" t="s">
        <v/>
      </c>
      <!--$VAR_NUOVA_CELLA_PREZZI$-->
    </row>
    <row r="6255" spans="1:16" ht="10.5" customHeight="1" thickTop="1" thickBot="1">
      <c r="B6255" s="32" t="s">
        <v/>
      </c>
      <c r="C6255" s="23" t="s">
        <v/>
      </c>
      <c r="D6255" s="23" t="s">
        <v>31686</v>
      </c>
      <c r="E6255" s="32">
        <v/>
      </c>
      <c r="F6255" s="33">
        <v/>
      </c>
      <c r="G6255" s="34">
        <v/>
      </c>
      <c r="H6255" s="35">
        <v/>
      </c>
      <c r="I6255" s="36">
        <f/>
        <v/>
      </c>
      <c r="J6255" s="32">
        <v/>
      </c>
      <c r="K6255" s="32">
        <f/>
        <v/>
      </c>
      <c r="L6255" s="32" t="s">
        <v/>
      </c>
      <c r="M6255" s="32" t="s">
        <v/>
      </c>
      <c r="N6255" s="32" t="s">
        <v/>
      </c>
      <!--$VAR_NUOVA_CELLA_PREZZI$-->
    </row>
    <row r="6256" spans="1:16" ht="10.5" customHeight="1" thickTop="1" thickBot="1">
      <c r="B6256" s="32" t="s">
        <v/>
      </c>
      <c r="C6256" s="23" t="s">
        <v/>
      </c>
      <c r="D6256" s="23" t="s">
        <v>31687</v>
      </c>
      <c r="E6256" s="32">
        <v>80.00</v>
      </c>
      <c r="F6256" s="33">
        <v/>
      </c>
      <c r="G6256" s="34">
        <v/>
      </c>
      <c r="H6256" s="35">
        <v/>
      </c>
      <c r="I6256" s="36">
        <f>ROUND(PRODUCT(E6256:H6256),2)</f>
        <v>80.00</v>
      </c>
      <c r="J6256" s="32">
        <v/>
      </c>
      <c r="K6256" s="32">
        <f/>
        <v/>
      </c>
      <c r="L6256" s="32" t="s">
        <v/>
      </c>
      <c r="M6256" s="32" t="s">
        <v/>
      </c>
      <c r="N6256" s="32" t="s">
        <v/>
      </c>
      <!--$VAR_NUOVA_CELLA_PREZZI$-->
    </row>
    <row r="6257" spans="1:16" ht="10.5" customHeight="1" thickTop="1" thickBot="1">
      <c r="B6257" s="32" t="s">
        <v/>
      </c>
      <c r="C6257" s="23" t="s">
        <v/>
      </c>
      <c r="D6257" s="32" t="s">
        <v/>
      </c>
      <c r="E6257" s="32">
        <v/>
      </c>
      <c r="F6257" s="33">
        <v/>
      </c>
      <c r="G6257" s="34">
        <v/>
      </c>
      <c r="H6257" s="35">
        <v/>
      </c>
      <c r="I6257" s="36">
        <f/>
        <v/>
      </c>
      <c r="J6257" s="32">
        <v/>
      </c>
      <c r="K6257" s="32">
        <f/>
        <v/>
      </c>
      <c r="L6257" s="32" t="s">
        <v/>
      </c>
      <c r="M6257" s="32" t="s">
        <v/>
      </c>
      <c r="N6257" s="32" t="s">
        <v>31694</v>
      </c>
      <!--$VAR_NUOVA_CELLA_PREZZI$-->
    </row>
    <row r="6258" spans="1:16" ht="10.5" customHeight="1" thickTop="1" thickBot="1">
      <c r="B6258" s="32" t="s">
        <v/>
      </c>
      <c r="C6258" s="23" t="s">
        <v/>
      </c>
      <c r="D6258" s="32" t="s">
        <v>31695</v>
      </c>
      <c r="E6258" s="32">
        <v/>
      </c>
      <c r="F6258" s="33">
        <v/>
      </c>
      <c r="G6258" s="34">
        <v/>
      </c>
      <c r="H6258" s="35">
        <v/>
      </c>
      <c r="I6258" s="36">
        <f>ROUND(SUM(I6255:I6257),2)</f>
        <v>80.00</v>
      </c>
      <c r="J6258" s="32">
        <v>18.66</v>
      </c>
      <c r="K6258" s="32">
        <f>ROUND(PRODUCT(I6258:J6258),2)</f>
        <v>1492.80</v>
      </c>
      <c r="L6258" s="32" t="s">
        <v/>
      </c>
      <c r="M6258" s="32" t="s">
        <v/>
      </c>
      <c r="N6258" s="32" t="s">
        <v/>
      </c>
      <!--$VAR_NUOVA_CELLA_PREZZI$-->
    </row>
    <row r="6259" spans="1:16" ht="10.5" customHeight="1" thickTop="1" thickBot="1">
      <c r="B6259" s="32" t="s">
        <v/>
      </c>
      <c r="C6259" s="23" t="s">
        <v/>
      </c>
      <c r="D6259" s="32" t="s">
        <v>31701</v>
      </c>
      <c r="E6259" s="32">
        <v/>
      </c>
      <c r="F6259" s="33">
        <v/>
      </c>
      <c r="G6259" s="34">
        <v/>
      </c>
      <c r="H6259" s="35">
        <v/>
      </c>
      <c r="I6259" s="36">
        <f/>
        <v/>
      </c>
      <c r="J6259" s="32">
        <v/>
      </c>
      <c r="K6259" s="32">
        <f/>
        <v/>
      </c>
      <c r="L6259" s="32" t="s">
        <v/>
      </c>
      <c r="M6259" s="32" t="s">
        <v/>
      </c>
      <c r="N6259" s="32" t="s">
        <v/>
      </c>
      <!--$VAR_NUOVA_CELLA_PREZZI$-->
    </row>
    <row r="6260" spans="1:16" ht="61.6666666666667" customHeight="1" thickTop="1" thickBot="1">
      <c r="B6260" s="32" t="s">
        <v>31702</v>
      </c>
      <c r="C6260" s="23" t="s">
        <v>31703</v>
      </c>
      <c r="D6260" s="62" t="s">
        <v>31704</v>
      </c>
      <c r="E6260" s="32">
        <v/>
      </c>
      <c r="F6260" s="33">
        <v/>
      </c>
      <c r="G6260" s="34">
        <v/>
      </c>
      <c r="H6260" s="35">
        <v/>
      </c>
      <c r="I6260" s="36">
        <f/>
        <v/>
      </c>
      <c r="J6260" s="32">
        <v/>
      </c>
      <c r="K6260" s="32">
        <f/>
        <v/>
      </c>
      <c r="L6260" s="32" t="s">
        <v/>
      </c>
      <c r="M6260" s="32" t="s">
        <v/>
      </c>
      <c r="N6260" s="32" t="s">
        <v/>
      </c>
      <!--$VAR_NUOVA_CELLA_PREZZI$-->
    </row>
    <row r="6261" spans="1:16" ht="10.5" customHeight="1" thickTop="1" thickBot="1">
      <c r="B6261" s="32" t="s">
        <v/>
      </c>
      <c r="C6261" s="23" t="s">
        <v/>
      </c>
      <c r="D6261" s="23" t="s">
        <v>31705</v>
      </c>
      <c r="E6261" s="32">
        <v/>
      </c>
      <c r="F6261" s="33">
        <v/>
      </c>
      <c r="G6261" s="34">
        <v/>
      </c>
      <c r="H6261" s="35">
        <v/>
      </c>
      <c r="I6261" s="36">
        <f/>
        <v/>
      </c>
      <c r="J6261" s="32">
        <v/>
      </c>
      <c r="K6261" s="32">
        <f/>
        <v/>
      </c>
      <c r="L6261" s="32" t="s">
        <v/>
      </c>
      <c r="M6261" s="32" t="s">
        <v/>
      </c>
      <c r="N6261" s="32" t="s">
        <v/>
      </c>
      <!--$VAR_NUOVA_CELLA_PREZZI$-->
    </row>
    <row r="6262" spans="1:16" ht="10.5" customHeight="1" thickTop="1" thickBot="1">
      <c r="B6262" s="32" t="s">
        <v/>
      </c>
      <c r="C6262" s="23" t="s">
        <v/>
      </c>
      <c r="D6262" s="23" t="s">
        <v>31706</v>
      </c>
      <c r="E6262" s="32">
        <v>50.00</v>
      </c>
      <c r="F6262" s="33">
        <v/>
      </c>
      <c r="G6262" s="34">
        <v/>
      </c>
      <c r="H6262" s="35">
        <v/>
      </c>
      <c r="I6262" s="36">
        <f>ROUND(PRODUCT(E6262:H6262),2)</f>
        <v>50.00</v>
      </c>
      <c r="J6262" s="32">
        <v/>
      </c>
      <c r="K6262" s="32">
        <f/>
        <v/>
      </c>
      <c r="L6262" s="32" t="s">
        <v/>
      </c>
      <c r="M6262" s="32" t="s">
        <v/>
      </c>
      <c r="N6262" s="32" t="s">
        <v/>
      </c>
      <!--$VAR_NUOVA_CELLA_PREZZI$-->
    </row>
    <row r="6263" spans="1:16" ht="10.5" customHeight="1" thickTop="1" thickBot="1">
      <c r="B6263" s="32" t="s">
        <v/>
      </c>
      <c r="C6263" s="23" t="s">
        <v/>
      </c>
      <c r="D6263" s="32" t="s">
        <v/>
      </c>
      <c r="E6263" s="32">
        <v/>
      </c>
      <c r="F6263" s="33">
        <v/>
      </c>
      <c r="G6263" s="34">
        <v/>
      </c>
      <c r="H6263" s="35">
        <v/>
      </c>
      <c r="I6263" s="36">
        <f/>
        <v/>
      </c>
      <c r="J6263" s="32">
        <v/>
      </c>
      <c r="K6263" s="32">
        <f/>
        <v/>
      </c>
      <c r="L6263" s="32" t="s">
        <v/>
      </c>
      <c r="M6263" s="32" t="s">
        <v/>
      </c>
      <c r="N6263" s="32" t="s">
        <v>31713</v>
      </c>
      <!--$VAR_NUOVA_CELLA_PREZZI$-->
    </row>
    <row r="6264" spans="1:16" ht="10.5" customHeight="1" thickTop="1" thickBot="1">
      <c r="B6264" s="32" t="s">
        <v/>
      </c>
      <c r="C6264" s="23" t="s">
        <v/>
      </c>
      <c r="D6264" s="32" t="s">
        <v>31714</v>
      </c>
      <c r="E6264" s="32">
        <v/>
      </c>
      <c r="F6264" s="33">
        <v/>
      </c>
      <c r="G6264" s="34">
        <v/>
      </c>
      <c r="H6264" s="35">
        <v/>
      </c>
      <c r="I6264" s="36">
        <f>ROUND(SUM(I6261:I6263),2)</f>
        <v>50.00</v>
      </c>
      <c r="J6264" s="32">
        <v>16.96</v>
      </c>
      <c r="K6264" s="32">
        <f>ROUND(PRODUCT(I6264:J6264),2)</f>
        <v>848.00</v>
      </c>
      <c r="L6264" s="32" t="s">
        <v/>
      </c>
      <c r="M6264" s="32" t="s">
        <v/>
      </c>
      <c r="N6264" s="32" t="s">
        <v/>
      </c>
      <!--$VAR_NUOVA_CELLA_PREZZI$-->
    </row>
    <row r="6265" spans="1:16" ht="10.5" customHeight="1" thickTop="1" thickBot="1">
      <c r="B6265" s="32" t="s">
        <v/>
      </c>
      <c r="C6265" s="23" t="s">
        <v/>
      </c>
      <c r="D6265" s="32" t="s">
        <v>31720</v>
      </c>
      <c r="E6265" s="32">
        <v/>
      </c>
      <c r="F6265" s="33">
        <v/>
      </c>
      <c r="G6265" s="34">
        <v/>
      </c>
      <c r="H6265" s="35">
        <v/>
      </c>
      <c r="I6265" s="36">
        <f/>
        <v/>
      </c>
      <c r="J6265" s="32">
        <v/>
      </c>
      <c r="K6265" s="32">
        <f/>
        <v/>
      </c>
      <c r="L6265" s="32" t="s">
        <v/>
      </c>
      <c r="M6265" s="32" t="s">
        <v/>
      </c>
      <c r="N6265" s="32" t="s">
        <v/>
      </c>
      <!--$VAR_NUOVA_CELLA_PREZZI$-->
    </row>
    <row r="6266" spans="1:16" ht="67" customHeight="1" thickTop="1" thickBot="1">
      <c r="B6266" s="32" t="s">
        <v>31721</v>
      </c>
      <c r="C6266" s="23" t="s">
        <v>31722</v>
      </c>
      <c r="D6266" s="62" t="s">
        <v>31723</v>
      </c>
      <c r="E6266" s="32">
        <v/>
      </c>
      <c r="F6266" s="33">
        <v/>
      </c>
      <c r="G6266" s="34">
        <v/>
      </c>
      <c r="H6266" s="35">
        <v/>
      </c>
      <c r="I6266" s="36">
        <f/>
        <v/>
      </c>
      <c r="J6266" s="32">
        <v/>
      </c>
      <c r="K6266" s="32">
        <f/>
        <v/>
      </c>
      <c r="L6266" s="32" t="s">
        <v/>
      </c>
      <c r="M6266" s="32" t="s">
        <v/>
      </c>
      <c r="N6266" s="32" t="s">
        <v/>
      </c>
      <!--$VAR_NUOVA_CELLA_PREZZI$-->
    </row>
    <row r="6267" spans="1:16" ht="10.5" customHeight="1" thickTop="1" thickBot="1">
      <c r="B6267" s="32" t="s">
        <v/>
      </c>
      <c r="C6267" s="23" t="s">
        <v/>
      </c>
      <c r="D6267" s="23" t="s">
        <v>31724</v>
      </c>
      <c r="E6267" s="32">
        <v/>
      </c>
      <c r="F6267" s="33">
        <v/>
      </c>
      <c r="G6267" s="34">
        <v/>
      </c>
      <c r="H6267" s="35">
        <v/>
      </c>
      <c r="I6267" s="36">
        <f/>
        <v/>
      </c>
      <c r="J6267" s="32">
        <v/>
      </c>
      <c r="K6267" s="32">
        <f/>
        <v/>
      </c>
      <c r="L6267" s="32" t="s">
        <v/>
      </c>
      <c r="M6267" s="32" t="s">
        <v/>
      </c>
      <c r="N6267" s="32" t="s">
        <v/>
      </c>
      <!--$VAR_NUOVA_CELLA_PREZZI$-->
    </row>
    <row r="6268" spans="1:16" ht="10.5" customHeight="1" thickTop="1" thickBot="1">
      <c r="B6268" s="32" t="s">
        <v/>
      </c>
      <c r="C6268" s="23" t="s">
        <v/>
      </c>
      <c r="D6268" s="23" t="s">
        <v>31725</v>
      </c>
      <c r="E6268" s="32">
        <v>60.00</v>
      </c>
      <c r="F6268" s="33">
        <v/>
      </c>
      <c r="G6268" s="34">
        <v/>
      </c>
      <c r="H6268" s="35">
        <v/>
      </c>
      <c r="I6268" s="36">
        <f>ROUND(PRODUCT(E6268:H6268),2)</f>
        <v>60.00</v>
      </c>
      <c r="J6268" s="32">
        <v/>
      </c>
      <c r="K6268" s="32">
        <f/>
        <v/>
      </c>
      <c r="L6268" s="32" t="s">
        <v/>
      </c>
      <c r="M6268" s="32" t="s">
        <v/>
      </c>
      <c r="N6268" s="32" t="s">
        <v/>
      </c>
      <!--$VAR_NUOVA_CELLA_PREZZI$-->
    </row>
    <row r="6269" spans="1:16" ht="10.5" customHeight="1" thickTop="1" thickBot="1">
      <c r="B6269" s="32" t="s">
        <v/>
      </c>
      <c r="C6269" s="23" t="s">
        <v/>
      </c>
      <c r="D6269" s="32" t="s">
        <v/>
      </c>
      <c r="E6269" s="32">
        <v/>
      </c>
      <c r="F6269" s="33">
        <v/>
      </c>
      <c r="G6269" s="34">
        <v/>
      </c>
      <c r="H6269" s="35">
        <v/>
      </c>
      <c r="I6269" s="36">
        <f/>
        <v/>
      </c>
      <c r="J6269" s="32">
        <v/>
      </c>
      <c r="K6269" s="32">
        <f/>
        <v/>
      </c>
      <c r="L6269" s="32" t="s">
        <v/>
      </c>
      <c r="M6269" s="32" t="s">
        <v/>
      </c>
      <c r="N6269" s="32" t="s">
        <v>31732</v>
      </c>
      <!--$VAR_NUOVA_CELLA_PREZZI$-->
    </row>
    <row r="6270" spans="1:16" ht="10.5" customHeight="1" thickTop="1" thickBot="1">
      <c r="B6270" s="32" t="s">
        <v/>
      </c>
      <c r="C6270" s="23" t="s">
        <v/>
      </c>
      <c r="D6270" s="32" t="s">
        <v>31733</v>
      </c>
      <c r="E6270" s="32">
        <v/>
      </c>
      <c r="F6270" s="33">
        <v/>
      </c>
      <c r="G6270" s="34">
        <v/>
      </c>
      <c r="H6270" s="35">
        <v/>
      </c>
      <c r="I6270" s="36">
        <f>ROUND(SUM(I6267:I6269),2)</f>
        <v>60.00</v>
      </c>
      <c r="J6270" s="32">
        <v>48.09</v>
      </c>
      <c r="K6270" s="32">
        <f>ROUND(PRODUCT(I6270:J6270),2)</f>
        <v>2885.40</v>
      </c>
      <c r="L6270" s="32" t="s">
        <v/>
      </c>
      <c r="M6270" s="32" t="s">
        <v/>
      </c>
      <c r="N6270" s="32" t="s">
        <v/>
      </c>
      <!--$VAR_NUOVA_CELLA_PREZZI$-->
    </row>
    <row r="6271" spans="1:16" ht="10.5" customHeight="1" thickTop="1" thickBot="1">
      <c r="B6271" s="32" t="s">
        <v/>
      </c>
      <c r="C6271" s="23" t="s">
        <v/>
      </c>
      <c r="D6271" s="32" t="s">
        <v>31739</v>
      </c>
      <c r="E6271" s="32">
        <v/>
      </c>
      <c r="F6271" s="33">
        <v/>
      </c>
      <c r="G6271" s="34">
        <v/>
      </c>
      <c r="H6271" s="35">
        <v/>
      </c>
      <c r="I6271" s="36">
        <f/>
        <v/>
      </c>
      <c r="J6271" s="32">
        <v/>
      </c>
      <c r="K6271" s="32">
        <f/>
        <v/>
      </c>
      <c r="L6271" s="32" t="s">
        <v/>
      </c>
      <c r="M6271" s="32" t="s">
        <v/>
      </c>
      <c r="N6271" s="32" t="s">
        <v/>
      </c>
      <!--$VAR_NUOVA_CELLA_PREZZI$-->
    </row>
    <row r="6272" spans="1:16" ht="10.5" customHeight="1" thickTop="1" thickBot="1">
      <c r="B6272" s="32" t="s">
        <v>31740</v>
      </c>
      <c r="C6272" s="23" t="s">
        <v>31741</v>
      </c>
      <c r="D6272" s="62" t="s">
        <v>31742</v>
      </c>
      <c r="E6272" s="32">
        <v/>
      </c>
      <c r="F6272" s="33">
        <v/>
      </c>
      <c r="G6272" s="34">
        <v/>
      </c>
      <c r="H6272" s="35">
        <v/>
      </c>
      <c r="I6272" s="36">
        <f/>
        <v/>
      </c>
      <c r="J6272" s="32">
        <v/>
      </c>
      <c r="K6272" s="32">
        <f/>
        <v/>
      </c>
      <c r="L6272" s="32" t="s">
        <v/>
      </c>
      <c r="M6272" s="32" t="s">
        <v/>
      </c>
      <c r="N6272" s="32" t="s">
        <v/>
      </c>
      <!--$VAR_NUOVA_CELLA_PREZZI$-->
    </row>
    <row r="6273" spans="1:16" ht="10.5" customHeight="1" thickTop="1" thickBot="1">
      <c r="B6273" s="32" t="s">
        <v/>
      </c>
      <c r="C6273" s="23" t="s">
        <v/>
      </c>
      <c r="D6273" s="23" t="s">
        <v>31743</v>
      </c>
      <c r="E6273" s="32">
        <v/>
      </c>
      <c r="F6273" s="33">
        <v/>
      </c>
      <c r="G6273" s="34">
        <v/>
      </c>
      <c r="H6273" s="35">
        <v/>
      </c>
      <c r="I6273" s="36">
        <f/>
        <v/>
      </c>
      <c r="J6273" s="32">
        <v/>
      </c>
      <c r="K6273" s="32">
        <f/>
        <v/>
      </c>
      <c r="L6273" s="32" t="s">
        <v/>
      </c>
      <c r="M6273" s="32" t="s">
        <v/>
      </c>
      <c r="N6273" s="32" t="s">
        <v/>
      </c>
      <!--$VAR_NUOVA_CELLA_PREZZI$-->
    </row>
    <row r="6274" spans="1:16" ht="10.5" customHeight="1" thickTop="1" thickBot="1">
      <c r="B6274" s="32" t="s">
        <v/>
      </c>
      <c r="C6274" s="23" t="s">
        <v/>
      </c>
      <c r="D6274" s="23" t="s">
        <v>31744</v>
      </c>
      <c r="E6274" s="32">
        <v>4.00</v>
      </c>
      <c r="F6274" s="33">
        <v/>
      </c>
      <c r="G6274" s="34">
        <v/>
      </c>
      <c r="H6274" s="35">
        <v/>
      </c>
      <c r="I6274" s="36">
        <f>ROUND(PRODUCT(E6274:H6274),2)</f>
        <v>4.00</v>
      </c>
      <c r="J6274" s="32">
        <v/>
      </c>
      <c r="K6274" s="32">
        <f/>
        <v/>
      </c>
      <c r="L6274" s="32" t="s">
        <v/>
      </c>
      <c r="M6274" s="32" t="s">
        <v/>
      </c>
      <c r="N6274" s="32" t="s">
        <v/>
      </c>
      <!--$VAR_NUOVA_CELLA_PREZZI$-->
    </row>
    <row r="6275" spans="1:16" ht="10.5" customHeight="1" thickTop="1" thickBot="1">
      <c r="B6275" s="32" t="s">
        <v/>
      </c>
      <c r="C6275" s="23" t="s">
        <v/>
      </c>
      <c r="D6275" s="32" t="s">
        <v/>
      </c>
      <c r="E6275" s="32">
        <v/>
      </c>
      <c r="F6275" s="33">
        <v/>
      </c>
      <c r="G6275" s="34">
        <v/>
      </c>
      <c r="H6275" s="35">
        <v/>
      </c>
      <c r="I6275" s="36">
        <f/>
        <v/>
      </c>
      <c r="J6275" s="32">
        <v/>
      </c>
      <c r="K6275" s="32">
        <f/>
        <v/>
      </c>
      <c r="L6275" s="32" t="s">
        <v/>
      </c>
      <c r="M6275" s="32" t="s">
        <v/>
      </c>
      <c r="N6275" s="32" t="s">
        <v>31751</v>
      </c>
      <!--$VAR_NUOVA_CELLA_PREZZI$-->
    </row>
    <row r="6276" spans="1:16" ht="10.5" customHeight="1" thickTop="1" thickBot="1">
      <c r="B6276" s="32" t="s">
        <v/>
      </c>
      <c r="C6276" s="23" t="s">
        <v/>
      </c>
      <c r="D6276" s="32" t="s">
        <v>31752</v>
      </c>
      <c r="E6276" s="32">
        <v/>
      </c>
      <c r="F6276" s="33">
        <v/>
      </c>
      <c r="G6276" s="34">
        <v/>
      </c>
      <c r="H6276" s="35">
        <v/>
      </c>
      <c r="I6276" s="36">
        <f>ROUND(SUM(I6273:I6275),2)</f>
        <v>4.00</v>
      </c>
      <c r="J6276" s="32">
        <v>60.83</v>
      </c>
      <c r="K6276" s="32">
        <f>ROUND(PRODUCT(I6276:J6276),2)</f>
        <v>243.32</v>
      </c>
      <c r="L6276" s="32" t="s">
        <v/>
      </c>
      <c r="M6276" s="32" t="s">
        <v/>
      </c>
      <c r="N6276" s="32" t="s">
        <v/>
      </c>
      <!--$VAR_NUOVA_CELLA_PREZZI$-->
    </row>
    <row r="6277" spans="1:16" ht="10.5" customHeight="1" thickTop="1" thickBot="1">
      <c r="B6277" s="32" t="s">
        <v/>
      </c>
      <c r="C6277" s="23" t="s">
        <v/>
      </c>
      <c r="D6277" s="32" t="s">
        <v>31758</v>
      </c>
      <c r="E6277" s="32">
        <v/>
      </c>
      <c r="F6277" s="33">
        <v/>
      </c>
      <c r="G6277" s="34">
        <v/>
      </c>
      <c r="H6277" s="35">
        <v/>
      </c>
      <c r="I6277" s="36">
        <f/>
        <v/>
      </c>
      <c r="J6277" s="32">
        <v/>
      </c>
      <c r="K6277" s="32">
        <f/>
        <v/>
      </c>
      <c r="L6277" s="32" t="s">
        <v/>
      </c>
      <c r="M6277" s="32" t="s">
        <v/>
      </c>
      <c r="N6277" s="32" t="s">
        <v/>
      </c>
      <!--$VAR_NUOVA_CELLA_PREZZI$-->
    </row>
    <row r="6278" spans="1:16" ht="88.1666666666667" customHeight="1" thickTop="1" thickBot="1">
      <c r="B6278" s="32" t="s">
        <v>31759</v>
      </c>
      <c r="C6278" s="23" t="s">
        <v>31760</v>
      </c>
      <c r="D6278" s="62" t="s">
        <v>31761</v>
      </c>
      <c r="E6278" s="32">
        <v/>
      </c>
      <c r="F6278" s="33">
        <v/>
      </c>
      <c r="G6278" s="34">
        <v/>
      </c>
      <c r="H6278" s="35">
        <v/>
      </c>
      <c r="I6278" s="36">
        <f/>
        <v/>
      </c>
      <c r="J6278" s="32">
        <v/>
      </c>
      <c r="K6278" s="32">
        <f/>
        <v/>
      </c>
      <c r="L6278" s="32" t="s">
        <v/>
      </c>
      <c r="M6278" s="32" t="s">
        <v/>
      </c>
      <c r="N6278" s="32" t="s">
        <v/>
      </c>
      <!--$VAR_NUOVA_CELLA_PREZZI$-->
    </row>
    <row r="6279" spans="1:16" ht="10.5" customHeight="1" thickTop="1" thickBot="1">
      <c r="B6279" s="32" t="s">
        <v/>
      </c>
      <c r="C6279" s="23" t="s">
        <v/>
      </c>
      <c r="D6279" s="23" t="s">
        <v>31762</v>
      </c>
      <c r="E6279" s="32">
        <v/>
      </c>
      <c r="F6279" s="33">
        <v/>
      </c>
      <c r="G6279" s="34">
        <v/>
      </c>
      <c r="H6279" s="35">
        <v/>
      </c>
      <c r="I6279" s="36">
        <f/>
        <v/>
      </c>
      <c r="J6279" s="32">
        <v/>
      </c>
      <c r="K6279" s="32">
        <f/>
        <v/>
      </c>
      <c r="L6279" s="32" t="s">
        <v/>
      </c>
      <c r="M6279" s="32" t="s">
        <v/>
      </c>
      <c r="N6279" s="32" t="s">
        <v/>
      </c>
      <!--$VAR_NUOVA_CELLA_PREZZI$-->
    </row>
    <row r="6280" spans="1:16" ht="10.5" customHeight="1" thickTop="1" thickBot="1">
      <c r="B6280" s="32" t="s">
        <v/>
      </c>
      <c r="C6280" s="23" t="s">
        <v/>
      </c>
      <c r="D6280" s="23" t="s">
        <v>31763</v>
      </c>
      <c r="E6280" s="32">
        <v>2.00</v>
      </c>
      <c r="F6280" s="33">
        <v/>
      </c>
      <c r="G6280" s="34">
        <v/>
      </c>
      <c r="H6280" s="35">
        <v/>
      </c>
      <c r="I6280" s="36">
        <f>ROUND(PRODUCT(E6280:H6280),2)</f>
        <v>2.00</v>
      </c>
      <c r="J6280" s="32">
        <v/>
      </c>
      <c r="K6280" s="32">
        <f/>
        <v/>
      </c>
      <c r="L6280" s="32" t="s">
        <v/>
      </c>
      <c r="M6280" s="32" t="s">
        <v/>
      </c>
      <c r="N6280" s="32" t="s">
        <v/>
      </c>
      <!--$VAR_NUOVA_CELLA_PREZZI$-->
    </row>
    <row r="6281" spans="1:16" ht="10.5" customHeight="1" thickTop="1" thickBot="1">
      <c r="B6281" s="32" t="s">
        <v/>
      </c>
      <c r="C6281" s="23" t="s">
        <v/>
      </c>
      <c r="D6281" s="32" t="s">
        <v/>
      </c>
      <c r="E6281" s="32">
        <v/>
      </c>
      <c r="F6281" s="33">
        <v/>
      </c>
      <c r="G6281" s="34">
        <v/>
      </c>
      <c r="H6281" s="35">
        <v/>
      </c>
      <c r="I6281" s="36">
        <f/>
        <v/>
      </c>
      <c r="J6281" s="32">
        <v/>
      </c>
      <c r="K6281" s="32">
        <f/>
        <v/>
      </c>
      <c r="L6281" s="32" t="s">
        <v/>
      </c>
      <c r="M6281" s="32" t="s">
        <v/>
      </c>
      <c r="N6281" s="32" t="s">
        <v>31770</v>
      </c>
      <!--$VAR_NUOVA_CELLA_PREZZI$-->
    </row>
    <row r="6282" spans="1:16" ht="10.5" customHeight="1" thickTop="1" thickBot="1">
      <c r="B6282" s="32" t="s">
        <v/>
      </c>
      <c r="C6282" s="23" t="s">
        <v/>
      </c>
      <c r="D6282" s="32" t="s">
        <v>31771</v>
      </c>
      <c r="E6282" s="32">
        <v/>
      </c>
      <c r="F6282" s="33">
        <v/>
      </c>
      <c r="G6282" s="34">
        <v/>
      </c>
      <c r="H6282" s="35">
        <v/>
      </c>
      <c r="I6282" s="36">
        <f>ROUND(SUM(I6279:I6281),2)</f>
        <v>2.00</v>
      </c>
      <c r="J6282" s="32">
        <v>1538.86</v>
      </c>
      <c r="K6282" s="32">
        <f>ROUND(PRODUCT(I6282:J6282),2)</f>
        <v>3077.72</v>
      </c>
      <c r="L6282" s="32" t="s">
        <v/>
      </c>
      <c r="M6282" s="32" t="s">
        <v/>
      </c>
      <c r="N6282" s="32" t="s">
        <v/>
      </c>
      <!--$VAR_NUOVA_CELLA_PREZZI$-->
    </row>
    <row r="6283" spans="1:16" ht="10.5" customHeight="1" thickTop="1" thickBot="1">
      <c r="B6283" s="32" t="s">
        <v/>
      </c>
      <c r="C6283" s="23" t="s">
        <v/>
      </c>
      <c r="D6283" s="32" t="s">
        <v>31777</v>
      </c>
      <c r="E6283" s="32">
        <v/>
      </c>
      <c r="F6283" s="33">
        <v/>
      </c>
      <c r="G6283" s="34">
        <v/>
      </c>
      <c r="H6283" s="35">
        <v/>
      </c>
      <c r="I6283" s="36">
        <f/>
        <v/>
      </c>
      <c r="J6283" s="32">
        <v/>
      </c>
      <c r="K6283" s="32">
        <f/>
        <v/>
      </c>
      <c r="L6283" s="32" t="s">
        <v/>
      </c>
      <c r="M6283" s="32" t="s">
        <v/>
      </c>
      <c r="N6283" s="32" t="s">
        <v/>
      </c>
      <!--$VAR_NUOVA_CELLA_PREZZI$-->
    </row>
    <row r="6284" spans="1:16" ht="70.1666666666667" customHeight="1" thickTop="1" thickBot="1">
      <c r="B6284" s="32" t="s">
        <v>31778</v>
      </c>
      <c r="C6284" s="23" t="s">
        <v>31779</v>
      </c>
      <c r="D6284" s="62" t="s">
        <v>31780</v>
      </c>
      <c r="E6284" s="32">
        <v/>
      </c>
      <c r="F6284" s="33">
        <v/>
      </c>
      <c r="G6284" s="34">
        <v/>
      </c>
      <c r="H6284" s="35">
        <v/>
      </c>
      <c r="I6284" s="36">
        <f/>
        <v/>
      </c>
      <c r="J6284" s="32">
        <v/>
      </c>
      <c r="K6284" s="32">
        <f/>
        <v/>
      </c>
      <c r="L6284" s="32" t="s">
        <v/>
      </c>
      <c r="M6284" s="32" t="s">
        <v/>
      </c>
      <c r="N6284" s="32" t="s">
        <v/>
      </c>
      <!--$VAR_NUOVA_CELLA_PREZZI$-->
    </row>
    <row r="6285" spans="1:16" ht="10.5" customHeight="1" thickTop="1" thickBot="1">
      <c r="B6285" s="32" t="s">
        <v/>
      </c>
      <c r="C6285" s="23" t="s">
        <v/>
      </c>
      <c r="D6285" s="23" t="s">
        <v>31781</v>
      </c>
      <c r="E6285" s="32">
        <v/>
      </c>
      <c r="F6285" s="33">
        <v/>
      </c>
      <c r="G6285" s="34">
        <v/>
      </c>
      <c r="H6285" s="35">
        <v/>
      </c>
      <c r="I6285" s="36">
        <f/>
        <v/>
      </c>
      <c r="J6285" s="32">
        <v/>
      </c>
      <c r="K6285" s="32">
        <f/>
        <v/>
      </c>
      <c r="L6285" s="32" t="s">
        <v/>
      </c>
      <c r="M6285" s="32" t="s">
        <v/>
      </c>
      <c r="N6285" s="32" t="s">
        <v/>
      </c>
      <!--$VAR_NUOVA_CELLA_PREZZI$-->
    </row>
    <row r="6286" spans="1:16" ht="10.5" customHeight="1" thickTop="1" thickBot="1">
      <c r="B6286" s="32" t="s">
        <v/>
      </c>
      <c r="C6286" s="23" t="s">
        <v/>
      </c>
      <c r="D6286" s="23" t="s">
        <v>31782</v>
      </c>
      <c r="E6286" s="32">
        <v>4.00</v>
      </c>
      <c r="F6286" s="33">
        <v/>
      </c>
      <c r="G6286" s="34">
        <v/>
      </c>
      <c r="H6286" s="35">
        <v/>
      </c>
      <c r="I6286" s="36">
        <f>ROUND(PRODUCT(E6286:H6286),2)</f>
        <v>4.00</v>
      </c>
      <c r="J6286" s="32">
        <v/>
      </c>
      <c r="K6286" s="32">
        <f/>
        <v/>
      </c>
      <c r="L6286" s="32" t="s">
        <v/>
      </c>
      <c r="M6286" s="32" t="s">
        <v/>
      </c>
      <c r="N6286" s="32" t="s">
        <v/>
      </c>
      <!--$VAR_NUOVA_CELLA_PREZZI$-->
    </row>
    <row r="6287" spans="1:16" ht="10.5" customHeight="1" thickTop="1" thickBot="1">
      <c r="B6287" s="32" t="s">
        <v/>
      </c>
      <c r="C6287" s="23" t="s">
        <v/>
      </c>
      <c r="D6287" s="32" t="s">
        <v/>
      </c>
      <c r="E6287" s="32">
        <v/>
      </c>
      <c r="F6287" s="33">
        <v/>
      </c>
      <c r="G6287" s="34">
        <v/>
      </c>
      <c r="H6287" s="35">
        <v/>
      </c>
      <c r="I6287" s="36">
        <f/>
        <v/>
      </c>
      <c r="J6287" s="32">
        <v/>
      </c>
      <c r="K6287" s="32">
        <f/>
        <v/>
      </c>
      <c r="L6287" s="32" t="s">
        <v/>
      </c>
      <c r="M6287" s="32" t="s">
        <v/>
      </c>
      <c r="N6287" s="32" t="s">
        <v>31789</v>
      </c>
      <!--$VAR_NUOVA_CELLA_PREZZI$-->
    </row>
    <row r="6288" spans="1:16" ht="10.5" customHeight="1" thickTop="1" thickBot="1">
      <c r="B6288" s="32" t="s">
        <v/>
      </c>
      <c r="C6288" s="23" t="s">
        <v/>
      </c>
      <c r="D6288" s="32" t="s">
        <v>31790</v>
      </c>
      <c r="E6288" s="32">
        <v/>
      </c>
      <c r="F6288" s="33">
        <v/>
      </c>
      <c r="G6288" s="34">
        <v/>
      </c>
      <c r="H6288" s="35">
        <v/>
      </c>
      <c r="I6288" s="36">
        <f>ROUND(SUM(I6285:I6287),2)</f>
        <v>4.00</v>
      </c>
      <c r="J6288" s="32">
        <v>159.29</v>
      </c>
      <c r="K6288" s="32">
        <f>ROUND(PRODUCT(I6288:J6288),2)</f>
        <v>637.16</v>
      </c>
      <c r="L6288" s="32" t="s">
        <v/>
      </c>
      <c r="M6288" s="32" t="s">
        <v/>
      </c>
      <c r="N6288" s="32" t="s">
        <v/>
      </c>
      <!--$VAR_NUOVA_CELLA_PREZZI$-->
    </row>
    <row r="6289" spans="1:16" ht="10.5" customHeight="1" thickTop="1" thickBot="1">
      <c r="B6289" s="32" t="s">
        <v/>
      </c>
      <c r="C6289" s="23" t="s">
        <v/>
      </c>
      <c r="D6289" s="32" t="s">
        <v>31796</v>
      </c>
      <c r="E6289" s="32">
        <v/>
      </c>
      <c r="F6289" s="33">
        <v/>
      </c>
      <c r="G6289" s="34">
        <v/>
      </c>
      <c r="H6289" s="35">
        <v/>
      </c>
      <c r="I6289" s="36">
        <f/>
        <v/>
      </c>
      <c r="J6289" s="32">
        <v/>
      </c>
      <c r="K6289" s="32">
        <f/>
        <v/>
      </c>
      <c r="L6289" s="32" t="s">
        <v/>
      </c>
      <c r="M6289" s="32" t="s">
        <v/>
      </c>
      <c r="N6289" s="32" t="s">
        <v/>
      </c>
      <!--$VAR_NUOVA_CELLA_PREZZI$-->
    </row>
    <row r="6290" spans="1:16" ht="50" customHeight="1" thickTop="1" thickBot="1">
      <c r="B6290" s="32" t="s">
        <v>31797</v>
      </c>
      <c r="C6290" s="23" t="s">
        <v>31798</v>
      </c>
      <c r="D6290" s="62" t="s">
        <v>31799</v>
      </c>
      <c r="E6290" s="32">
        <v/>
      </c>
      <c r="F6290" s="33">
        <v/>
      </c>
      <c r="G6290" s="34">
        <v/>
      </c>
      <c r="H6290" s="35">
        <v/>
      </c>
      <c r="I6290" s="36">
        <f/>
        <v/>
      </c>
      <c r="J6290" s="32">
        <v/>
      </c>
      <c r="K6290" s="32">
        <f/>
        <v/>
      </c>
      <c r="L6290" s="32" t="s">
        <v/>
      </c>
      <c r="M6290" s="32" t="s">
        <v/>
      </c>
      <c r="N6290" s="32" t="s">
        <v/>
      </c>
      <!--$VAR_NUOVA_CELLA_PREZZI$-->
    </row>
    <row r="6291" spans="1:16" ht="10.5" customHeight="1" thickTop="1" thickBot="1">
      <c r="B6291" s="32" t="s">
        <v/>
      </c>
      <c r="C6291" s="23" t="s">
        <v/>
      </c>
      <c r="D6291" s="23" t="s">
        <v>31800</v>
      </c>
      <c r="E6291" s="32">
        <v/>
      </c>
      <c r="F6291" s="33">
        <v/>
      </c>
      <c r="G6291" s="34">
        <v/>
      </c>
      <c r="H6291" s="35">
        <v/>
      </c>
      <c r="I6291" s="36">
        <f/>
        <v/>
      </c>
      <c r="J6291" s="32">
        <v/>
      </c>
      <c r="K6291" s="32">
        <f/>
        <v/>
      </c>
      <c r="L6291" s="32" t="s">
        <v/>
      </c>
      <c r="M6291" s="32" t="s">
        <v/>
      </c>
      <c r="N6291" s="32" t="s">
        <v/>
      </c>
      <!--$VAR_NUOVA_CELLA_PREZZI$-->
    </row>
    <row r="6292" spans="1:16" ht="10.5" customHeight="1" thickTop="1" thickBot="1">
      <c r="B6292" s="32" t="s">
        <v/>
      </c>
      <c r="C6292" s="23" t="s">
        <v/>
      </c>
      <c r="D6292" s="23" t="s">
        <v>31801</v>
      </c>
      <c r="E6292" s="32">
        <v>1.00</v>
      </c>
      <c r="F6292" s="33">
        <v/>
      </c>
      <c r="G6292" s="34">
        <v/>
      </c>
      <c r="H6292" s="35">
        <v/>
      </c>
      <c r="I6292" s="36">
        <f>ROUND(PRODUCT(E6292:H6292),2)</f>
        <v>1.00</v>
      </c>
      <c r="J6292" s="32">
        <v/>
      </c>
      <c r="K6292" s="32">
        <f/>
        <v/>
      </c>
      <c r="L6292" s="32" t="s">
        <v/>
      </c>
      <c r="M6292" s="32" t="s">
        <v/>
      </c>
      <c r="N6292" s="32" t="s">
        <v/>
      </c>
      <!--$VAR_NUOVA_CELLA_PREZZI$-->
    </row>
    <row r="6293" spans="1:16" ht="10.5" customHeight="1" thickTop="1" thickBot="1">
      <c r="B6293" s="32" t="s">
        <v/>
      </c>
      <c r="C6293" s="23" t="s">
        <v/>
      </c>
      <c r="D6293" s="32" t="s">
        <v/>
      </c>
      <c r="E6293" s="32">
        <v/>
      </c>
      <c r="F6293" s="33">
        <v/>
      </c>
      <c r="G6293" s="34">
        <v/>
      </c>
      <c r="H6293" s="35">
        <v/>
      </c>
      <c r="I6293" s="36">
        <f/>
        <v/>
      </c>
      <c r="J6293" s="32">
        <v/>
      </c>
      <c r="K6293" s="32">
        <f/>
        <v/>
      </c>
      <c r="L6293" s="32" t="s">
        <v/>
      </c>
      <c r="M6293" s="32" t="s">
        <v/>
      </c>
      <c r="N6293" s="32" t="s">
        <v>31808</v>
      </c>
      <!--$VAR_NUOVA_CELLA_PREZZI$-->
    </row>
    <row r="6294" spans="1:16" ht="10.5" customHeight="1" thickTop="1" thickBot="1">
      <c r="B6294" s="32" t="s">
        <v/>
      </c>
      <c r="C6294" s="23" t="s">
        <v/>
      </c>
      <c r="D6294" s="32" t="s">
        <v>31809</v>
      </c>
      <c r="E6294" s="32">
        <v/>
      </c>
      <c r="F6294" s="33">
        <v/>
      </c>
      <c r="G6294" s="34">
        <v/>
      </c>
      <c r="H6294" s="35">
        <v/>
      </c>
      <c r="I6294" s="36">
        <f>ROUND(SUM(I6291:I6293),2)</f>
        <v>1.00</v>
      </c>
      <c r="J6294" s="32">
        <v>118.90</v>
      </c>
      <c r="K6294" s="32">
        <f>ROUND(PRODUCT(I6294:J6294),2)</f>
        <v>118.90</v>
      </c>
      <c r="L6294" s="32" t="s">
        <v/>
      </c>
      <c r="M6294" s="32" t="s">
        <v/>
      </c>
      <c r="N6294" s="32" t="s">
        <v/>
      </c>
      <!--$VAR_NUOVA_CELLA_PREZZI$-->
    </row>
    <row r="6295" spans="1:16" ht="10.5" customHeight="1" thickTop="1" thickBot="1">
      <c r="B6295" s="32" t="s">
        <v/>
      </c>
      <c r="C6295" s="23" t="s">
        <v/>
      </c>
      <c r="D6295" s="32" t="s">
        <v>31815</v>
      </c>
      <c r="E6295" s="32">
        <v/>
      </c>
      <c r="F6295" s="33">
        <v/>
      </c>
      <c r="G6295" s="34">
        <v/>
      </c>
      <c r="H6295" s="35">
        <v/>
      </c>
      <c r="I6295" s="36">
        <f/>
        <v/>
      </c>
      <c r="J6295" s="32">
        <v/>
      </c>
      <c r="K6295" s="32">
        <f/>
        <v/>
      </c>
      <c r="L6295" s="32" t="s">
        <v/>
      </c>
      <c r="M6295" s="32" t="s">
        <v/>
      </c>
      <c r="N6295" s="32" t="s">
        <v/>
      </c>
      <!--$VAR_NUOVA_CELLA_PREZZI$-->
    </row>
    <row r="6296" spans="1:16" ht="29.5" customHeight="1" thickTop="1" thickBot="1">
      <c r="B6296" s="32" t="s">
        <v>31816</v>
      </c>
      <c r="C6296" s="23" t="s">
        <v>31817</v>
      </c>
      <c r="D6296" s="62" t="s">
        <v>31818</v>
      </c>
      <c r="E6296" s="32">
        <v/>
      </c>
      <c r="F6296" s="33">
        <v/>
      </c>
      <c r="G6296" s="34">
        <v/>
      </c>
      <c r="H6296" s="35">
        <v/>
      </c>
      <c r="I6296" s="36">
        <f/>
        <v/>
      </c>
      <c r="J6296" s="32">
        <v/>
      </c>
      <c r="K6296" s="32">
        <f/>
        <v/>
      </c>
      <c r="L6296" s="32" t="s">
        <v/>
      </c>
      <c r="M6296" s="32" t="s">
        <v/>
      </c>
      <c r="N6296" s="32" t="s">
        <v/>
      </c>
      <!--$VAR_NUOVA_CELLA_PREZZI$-->
    </row>
    <row r="6297" spans="1:16" ht="10.5" customHeight="1" thickTop="1" thickBot="1">
      <c r="B6297" s="32" t="s">
        <v/>
      </c>
      <c r="C6297" s="23" t="s">
        <v/>
      </c>
      <c r="D6297" s="23" t="s">
        <v>31819</v>
      </c>
      <c r="E6297" s="32">
        <v/>
      </c>
      <c r="F6297" s="33">
        <v/>
      </c>
      <c r="G6297" s="34">
        <v/>
      </c>
      <c r="H6297" s="35">
        <v/>
      </c>
      <c r="I6297" s="36">
        <f/>
        <v/>
      </c>
      <c r="J6297" s="32">
        <v/>
      </c>
      <c r="K6297" s="32">
        <f/>
        <v/>
      </c>
      <c r="L6297" s="32" t="s">
        <v/>
      </c>
      <c r="M6297" s="32" t="s">
        <v/>
      </c>
      <c r="N6297" s="32" t="s">
        <v/>
      </c>
      <!--$VAR_NUOVA_CELLA_PREZZI$-->
    </row>
    <row r="6298" spans="1:16" ht="10.5" customHeight="1" thickTop="1" thickBot="1">
      <c r="B6298" s="32" t="s">
        <v/>
      </c>
      <c r="C6298" s="23" t="s">
        <v/>
      </c>
      <c r="D6298" s="23" t="s">
        <v>31820</v>
      </c>
      <c r="E6298" s="32">
        <v>1.00</v>
      </c>
      <c r="F6298" s="33">
        <v/>
      </c>
      <c r="G6298" s="34">
        <v/>
      </c>
      <c r="H6298" s="35">
        <v/>
      </c>
      <c r="I6298" s="36">
        <f>ROUND(PRODUCT(E6298:H6298),2)</f>
        <v>1.00</v>
      </c>
      <c r="J6298" s="32">
        <v/>
      </c>
      <c r="K6298" s="32">
        <f/>
        <v/>
      </c>
      <c r="L6298" s="32" t="s">
        <v/>
      </c>
      <c r="M6298" s="32" t="s">
        <v/>
      </c>
      <c r="N6298" s="32" t="s">
        <v/>
      </c>
      <!--$VAR_NUOVA_CELLA_PREZZI$-->
    </row>
    <row r="6299" spans="1:16" ht="10.5" customHeight="1" thickTop="1" thickBot="1">
      <c r="B6299" s="32" t="s">
        <v/>
      </c>
      <c r="C6299" s="23" t="s">
        <v/>
      </c>
      <c r="D6299" s="32" t="s">
        <v/>
      </c>
      <c r="E6299" s="32">
        <v/>
      </c>
      <c r="F6299" s="33">
        <v/>
      </c>
      <c r="G6299" s="34">
        <v/>
      </c>
      <c r="H6299" s="35">
        <v/>
      </c>
      <c r="I6299" s="36">
        <f/>
        <v/>
      </c>
      <c r="J6299" s="32">
        <v/>
      </c>
      <c r="K6299" s="32">
        <f/>
        <v/>
      </c>
      <c r="L6299" s="32" t="s">
        <v/>
      </c>
      <c r="M6299" s="32" t="s">
        <v/>
      </c>
      <c r="N6299" s="32" t="s">
        <v>31827</v>
      </c>
      <!--$VAR_NUOVA_CELLA_PREZZI$-->
    </row>
    <row r="6300" spans="1:16" ht="10.5" customHeight="1" thickTop="1" thickBot="1">
      <c r="B6300" s="32" t="s">
        <v/>
      </c>
      <c r="C6300" s="23" t="s">
        <v/>
      </c>
      <c r="D6300" s="32" t="s">
        <v>31828</v>
      </c>
      <c r="E6300" s="32">
        <v/>
      </c>
      <c r="F6300" s="33">
        <v/>
      </c>
      <c r="G6300" s="34">
        <v/>
      </c>
      <c r="H6300" s="35">
        <v/>
      </c>
      <c r="I6300" s="36">
        <f>ROUND(SUM(I6297:I6299),2)</f>
        <v>1.00</v>
      </c>
      <c r="J6300" s="32">
        <v>55.65</v>
      </c>
      <c r="K6300" s="32">
        <f>ROUND(PRODUCT(I6300:J6300),2)</f>
        <v>55.65</v>
      </c>
      <c r="L6300" s="32" t="s">
        <v/>
      </c>
      <c r="M6300" s="32" t="s">
        <v/>
      </c>
      <c r="N6300" s="32" t="s">
        <v/>
      </c>
      <!--$VAR_NUOVA_CELLA_PREZZI$-->
    </row>
    <row r="6301" spans="1:16" ht="10.5" customHeight="1" thickTop="1" thickBot="1">
      <c r="B6301" s="32" t="s">
        <v/>
      </c>
      <c r="C6301" s="23" t="s">
        <v/>
      </c>
      <c r="D6301" s="32" t="s">
        <v>31834</v>
      </c>
      <c r="E6301" s="32">
        <v/>
      </c>
      <c r="F6301" s="33">
        <v/>
      </c>
      <c r="G6301" s="34">
        <v/>
      </c>
      <c r="H6301" s="35">
        <v/>
      </c>
      <c r="I6301" s="36">
        <f/>
        <v/>
      </c>
      <c r="J6301" s="32">
        <v/>
      </c>
      <c r="K6301" s="32">
        <f/>
        <v/>
      </c>
      <c r="L6301" s="32" t="s">
        <v/>
      </c>
      <c r="M6301" s="32" t="s">
        <v/>
      </c>
      <c r="N6301" s="32" t="s">
        <v/>
      </c>
      <!--$VAR_NUOVA_CELLA_PREZZI$-->
    </row>
    <row r="6302" spans="1:16" ht="29.8333333333333" customHeight="1" thickTop="1" thickBot="1">
      <c r="B6302" s="32" t="s">
        <v>31835</v>
      </c>
      <c r="C6302" s="23" t="s">
        <v>31836</v>
      </c>
      <c r="D6302" s="62" t="s">
        <v>31837</v>
      </c>
      <c r="E6302" s="32">
        <v/>
      </c>
      <c r="F6302" s="33">
        <v/>
      </c>
      <c r="G6302" s="34">
        <v/>
      </c>
      <c r="H6302" s="35">
        <v/>
      </c>
      <c r="I6302" s="36">
        <f/>
        <v/>
      </c>
      <c r="J6302" s="32">
        <v/>
      </c>
      <c r="K6302" s="32">
        <f/>
        <v/>
      </c>
      <c r="L6302" s="32" t="s">
        <v/>
      </c>
      <c r="M6302" s="32" t="s">
        <v/>
      </c>
      <c r="N6302" s="32" t="s">
        <v/>
      </c>
      <!--$VAR_NUOVA_CELLA_PREZZI$-->
    </row>
    <row r="6303" spans="1:16" ht="10.5" customHeight="1" thickTop="1" thickBot="1">
      <c r="B6303" s="32" t="s">
        <v/>
      </c>
      <c r="C6303" s="23" t="s">
        <v/>
      </c>
      <c r="D6303" s="23" t="s">
        <v>31838</v>
      </c>
      <c r="E6303" s="32">
        <v/>
      </c>
      <c r="F6303" s="33">
        <v/>
      </c>
      <c r="G6303" s="34">
        <v/>
      </c>
      <c r="H6303" s="35">
        <v/>
      </c>
      <c r="I6303" s="36">
        <f/>
        <v/>
      </c>
      <c r="J6303" s="32">
        <v/>
      </c>
      <c r="K6303" s="32">
        <f/>
        <v/>
      </c>
      <c r="L6303" s="32" t="s">
        <v/>
      </c>
      <c r="M6303" s="32" t="s">
        <v/>
      </c>
      <c r="N6303" s="32" t="s">
        <v/>
      </c>
      <!--$VAR_NUOVA_CELLA_PREZZI$-->
    </row>
    <row r="6304" spans="1:16" ht="10.5" customHeight="1" thickTop="1" thickBot="1">
      <c r="B6304" s="32" t="s">
        <v/>
      </c>
      <c r="C6304" s="23" t="s">
        <v/>
      </c>
      <c r="D6304" s="23" t="s">
        <v>31839</v>
      </c>
      <c r="E6304" s="32">
        <v>1.00</v>
      </c>
      <c r="F6304" s="33">
        <v/>
      </c>
      <c r="G6304" s="34">
        <v/>
      </c>
      <c r="H6304" s="35">
        <v/>
      </c>
      <c r="I6304" s="36">
        <f>ROUND(PRODUCT(E6304:H6304),2)</f>
        <v>1.00</v>
      </c>
      <c r="J6304" s="32">
        <v/>
      </c>
      <c r="K6304" s="32">
        <f/>
        <v/>
      </c>
      <c r="L6304" s="32" t="s">
        <v/>
      </c>
      <c r="M6304" s="32" t="s">
        <v/>
      </c>
      <c r="N6304" s="32" t="s">
        <v/>
      </c>
      <!--$VAR_NUOVA_CELLA_PREZZI$-->
    </row>
    <row r="6305" spans="1:16" ht="10.5" customHeight="1" thickTop="1" thickBot="1">
      <c r="B6305" s="32" t="s">
        <v/>
      </c>
      <c r="C6305" s="23" t="s">
        <v/>
      </c>
      <c r="D6305" s="32" t="s">
        <v/>
      </c>
      <c r="E6305" s="32">
        <v/>
      </c>
      <c r="F6305" s="33">
        <v/>
      </c>
      <c r="G6305" s="34">
        <v/>
      </c>
      <c r="H6305" s="35">
        <v/>
      </c>
      <c r="I6305" s="36">
        <f/>
        <v/>
      </c>
      <c r="J6305" s="32">
        <v/>
      </c>
      <c r="K6305" s="32">
        <f/>
        <v/>
      </c>
      <c r="L6305" s="32" t="s">
        <v/>
      </c>
      <c r="M6305" s="32" t="s">
        <v/>
      </c>
      <c r="N6305" s="32" t="s">
        <v>31846</v>
      </c>
      <!--$VAR_NUOVA_CELLA_PREZZI$-->
    </row>
    <row r="6306" spans="1:16" ht="10.5" customHeight="1" thickTop="1" thickBot="1">
      <c r="B6306" s="32" t="s">
        <v/>
      </c>
      <c r="C6306" s="23" t="s">
        <v/>
      </c>
      <c r="D6306" s="32" t="s">
        <v>31847</v>
      </c>
      <c r="E6306" s="32">
        <v/>
      </c>
      <c r="F6306" s="33">
        <v/>
      </c>
      <c r="G6306" s="34">
        <v/>
      </c>
      <c r="H6306" s="35">
        <v/>
      </c>
      <c r="I6306" s="36">
        <f>ROUND(SUM(I6303:I6305),2)</f>
        <v>1.00</v>
      </c>
      <c r="J6306" s="32">
        <v>685.89</v>
      </c>
      <c r="K6306" s="32">
        <f>ROUND(PRODUCT(I6306:J6306),2)</f>
        <v>685.89</v>
      </c>
      <c r="L6306" s="32" t="s">
        <v/>
      </c>
      <c r="M6306" s="32" t="s">
        <v/>
      </c>
      <c r="N6306" s="32" t="s">
        <v/>
      </c>
      <!--$VAR_NUOVA_CELLA_PREZZI$-->
    </row>
    <row r="6307" spans="1:16" ht="10.5" customHeight="1" thickTop="1" thickBot="1">
      <c r="B6307" s="32" t="s">
        <v/>
      </c>
      <c r="C6307" s="23" t="s">
        <v/>
      </c>
      <c r="D6307" s="32" t="s">
        <v>31853</v>
      </c>
      <c r="E6307" s="32">
        <v/>
      </c>
      <c r="F6307" s="33">
        <v/>
      </c>
      <c r="G6307" s="34">
        <v/>
      </c>
      <c r="H6307" s="35">
        <v/>
      </c>
      <c r="I6307" s="36">
        <f/>
        <v/>
      </c>
      <c r="J6307" s="32">
        <v/>
      </c>
      <c r="K6307" s="32">
        <f/>
        <v/>
      </c>
      <c r="L6307" s="32" t="s">
        <v/>
      </c>
      <c r="M6307" s="32" t="s">
        <v/>
      </c>
      <c r="N6307" s="32" t="s">
        <v/>
      </c>
      <!--$VAR_NUOVA_CELLA_PREZZI$-->
    </row>
    <row r="6308" spans="1:16" ht="43" customHeight="1" thickTop="1" thickBot="1">
      <c r="B6308" s="32" t="s">
        <v>31854</v>
      </c>
      <c r="C6308" s="23" t="s">
        <v>31855</v>
      </c>
      <c r="D6308" s="62" t="s">
        <v>31856</v>
      </c>
      <c r="E6308" s="32">
        <v/>
      </c>
      <c r="F6308" s="33">
        <v/>
      </c>
      <c r="G6308" s="34">
        <v/>
      </c>
      <c r="H6308" s="35">
        <v/>
      </c>
      <c r="I6308" s="36">
        <f/>
        <v/>
      </c>
      <c r="J6308" s="32">
        <v/>
      </c>
      <c r="K6308" s="32">
        <f/>
        <v/>
      </c>
      <c r="L6308" s="32" t="s">
        <v/>
      </c>
      <c r="M6308" s="32" t="s">
        <v/>
      </c>
      <c r="N6308" s="32" t="s">
        <v/>
      </c>
      <!--$VAR_NUOVA_CELLA_PREZZI$-->
    </row>
    <row r="6309" spans="1:16" ht="10.5" customHeight="1" thickTop="1" thickBot="1">
      <c r="B6309" s="32" t="s">
        <v/>
      </c>
      <c r="C6309" s="23" t="s">
        <v/>
      </c>
      <c r="D6309" s="23" t="s">
        <v>31857</v>
      </c>
      <c r="E6309" s="32">
        <v/>
      </c>
      <c r="F6309" s="33">
        <v/>
      </c>
      <c r="G6309" s="34">
        <v/>
      </c>
      <c r="H6309" s="35">
        <v/>
      </c>
      <c r="I6309" s="36">
        <f/>
        <v/>
      </c>
      <c r="J6309" s="32">
        <v/>
      </c>
      <c r="K6309" s="32">
        <f/>
        <v/>
      </c>
      <c r="L6309" s="32" t="s">
        <v/>
      </c>
      <c r="M6309" s="32" t="s">
        <v/>
      </c>
      <c r="N6309" s="32" t="s">
        <v/>
      </c>
      <!--$VAR_NUOVA_CELLA_PREZZI$-->
    </row>
    <row r="6310" spans="1:16" ht="10.5" customHeight="1" thickTop="1" thickBot="1">
      <c r="B6310" s="32" t="s">
        <v/>
      </c>
      <c r="C6310" s="23" t="s">
        <v/>
      </c>
      <c r="D6310" s="23" t="s">
        <v>31858</v>
      </c>
      <c r="E6310" s="32">
        <v>1.00</v>
      </c>
      <c r="F6310" s="33">
        <v/>
      </c>
      <c r="G6310" s="34">
        <v/>
      </c>
      <c r="H6310" s="35">
        <v/>
      </c>
      <c r="I6310" s="36">
        <f>ROUND(PRODUCT(E6310:H6310),2)</f>
        <v>1.00</v>
      </c>
      <c r="J6310" s="32">
        <v/>
      </c>
      <c r="K6310" s="32">
        <f/>
        <v/>
      </c>
      <c r="L6310" s="32" t="s">
        <v/>
      </c>
      <c r="M6310" s="32" t="s">
        <v/>
      </c>
      <c r="N6310" s="32" t="s">
        <v/>
      </c>
      <!--$VAR_NUOVA_CELLA_PREZZI$-->
    </row>
    <row r="6311" spans="1:16" ht="10.5" customHeight="1" thickTop="1" thickBot="1">
      <c r="B6311" s="32" t="s">
        <v/>
      </c>
      <c r="C6311" s="23" t="s">
        <v/>
      </c>
      <c r="D6311" s="32" t="s">
        <v/>
      </c>
      <c r="E6311" s="32">
        <v/>
      </c>
      <c r="F6311" s="33">
        <v/>
      </c>
      <c r="G6311" s="34">
        <v/>
      </c>
      <c r="H6311" s="35">
        <v/>
      </c>
      <c r="I6311" s="36">
        <f/>
        <v/>
      </c>
      <c r="J6311" s="32">
        <v/>
      </c>
      <c r="K6311" s="32">
        <f/>
        <v/>
      </c>
      <c r="L6311" s="32" t="s">
        <v/>
      </c>
      <c r="M6311" s="32" t="s">
        <v/>
      </c>
      <c r="N6311" s="32" t="s">
        <v>31865</v>
      </c>
      <!--$VAR_NUOVA_CELLA_PREZZI$-->
    </row>
    <row r="6312" spans="1:16" ht="10.5" customHeight="1" thickTop="1" thickBot="1">
      <c r="B6312" s="32" t="s">
        <v/>
      </c>
      <c r="C6312" s="23" t="s">
        <v/>
      </c>
      <c r="D6312" s="32" t="s">
        <v>31866</v>
      </c>
      <c r="E6312" s="32">
        <v/>
      </c>
      <c r="F6312" s="33">
        <v/>
      </c>
      <c r="G6312" s="34">
        <v/>
      </c>
      <c r="H6312" s="35">
        <v/>
      </c>
      <c r="I6312" s="36">
        <f>ROUND(SUM(I6309:I6311),2)</f>
        <v>1.00</v>
      </c>
      <c r="J6312" s="32">
        <v>1799.82</v>
      </c>
      <c r="K6312" s="32">
        <f>ROUND(PRODUCT(I6312:J6312),2)</f>
        <v>1799.82</v>
      </c>
      <c r="L6312" s="32" t="s">
        <v/>
      </c>
      <c r="M6312" s="32" t="s">
        <v/>
      </c>
      <c r="N6312" s="32" t="s">
        <v/>
      </c>
      <!--$VAR_NUOVA_CELLA_PREZZI$-->
    </row>
    <row r="6313" spans="1:16" ht="10.5" customHeight="1" thickTop="1" thickBot="1">
      <c r="B6313" s="32" t="s">
        <v/>
      </c>
      <c r="C6313" s="23" t="s">
        <v/>
      </c>
      <c r="D6313" s="32" t="s">
        <v>31872</v>
      </c>
      <c r="E6313" s="32">
        <v/>
      </c>
      <c r="F6313" s="33">
        <v/>
      </c>
      <c r="G6313" s="34">
        <v/>
      </c>
      <c r="H6313" s="35">
        <v/>
      </c>
      <c r="I6313" s="36">
        <f/>
        <v/>
      </c>
      <c r="J6313" s="32">
        <v/>
      </c>
      <c r="K6313" s="32">
        <f/>
        <v/>
      </c>
      <c r="L6313" s="32" t="s">
        <v/>
      </c>
      <c r="M6313" s="32" t="s">
        <v/>
      </c>
      <c r="N6313" s="32" t="s">
        <v/>
      </c>
      <!--$VAR_NUOVA_CELLA_PREZZI$-->
    </row>
    <row r="6314" spans="1:16" ht="81.1666666666667" customHeight="1" thickTop="1" thickBot="1">
      <c r="B6314" s="32" t="s">
        <v>31873</v>
      </c>
      <c r="C6314" s="23" t="s">
        <v>31874</v>
      </c>
      <c r="D6314" s="62" t="s">
        <v>31875</v>
      </c>
      <c r="E6314" s="32">
        <v/>
      </c>
      <c r="F6314" s="33">
        <v/>
      </c>
      <c r="G6314" s="34">
        <v/>
      </c>
      <c r="H6314" s="35">
        <v/>
      </c>
      <c r="I6314" s="36">
        <f/>
        <v/>
      </c>
      <c r="J6314" s="32">
        <v/>
      </c>
      <c r="K6314" s="32">
        <f/>
        <v/>
      </c>
      <c r="L6314" s="32" t="s">
        <v/>
      </c>
      <c r="M6314" s="32" t="s">
        <v/>
      </c>
      <c r="N6314" s="32" t="s">
        <v/>
      </c>
      <!--$VAR_NUOVA_CELLA_PREZZI$-->
    </row>
    <row r="6315" spans="1:16" ht="10.5" customHeight="1" thickTop="1" thickBot="1">
      <c r="B6315" s="32" t="s">
        <v/>
      </c>
      <c r="C6315" s="23" t="s">
        <v/>
      </c>
      <c r="D6315" s="23" t="s">
        <v>31876</v>
      </c>
      <c r="E6315" s="32">
        <v/>
      </c>
      <c r="F6315" s="33">
        <v/>
      </c>
      <c r="G6315" s="34">
        <v/>
      </c>
      <c r="H6315" s="35">
        <v/>
      </c>
      <c r="I6315" s="36">
        <f/>
        <v/>
      </c>
      <c r="J6315" s="32">
        <v/>
      </c>
      <c r="K6315" s="32">
        <f/>
        <v/>
      </c>
      <c r="L6315" s="32" t="s">
        <v/>
      </c>
      <c r="M6315" s="32" t="s">
        <v/>
      </c>
      <c r="N6315" s="32" t="s">
        <v/>
      </c>
      <!--$VAR_NUOVA_CELLA_PREZZI$-->
    </row>
    <row r="6316" spans="1:16" ht="10.5" customHeight="1" thickTop="1" thickBot="1">
      <c r="B6316" s="32" t="s">
        <v/>
      </c>
      <c r="C6316" s="23" t="s">
        <v/>
      </c>
      <c r="D6316" s="23" t="s">
        <v>31877</v>
      </c>
      <c r="E6316" s="32">
        <v>1.00</v>
      </c>
      <c r="F6316" s="33">
        <v/>
      </c>
      <c r="G6316" s="34">
        <v/>
      </c>
      <c r="H6316" s="35">
        <v/>
      </c>
      <c r="I6316" s="36">
        <f>ROUND(PRODUCT(E6316:H6316),2)</f>
        <v>1.00</v>
      </c>
      <c r="J6316" s="32">
        <v/>
      </c>
      <c r="K6316" s="32">
        <f/>
        <v/>
      </c>
      <c r="L6316" s="32" t="s">
        <v/>
      </c>
      <c r="M6316" s="32" t="s">
        <v/>
      </c>
      <c r="N6316" s="32" t="s">
        <v/>
      </c>
      <!--$VAR_NUOVA_CELLA_PREZZI$-->
    </row>
    <row r="6317" spans="1:16" ht="10.5" customHeight="1" thickTop="1" thickBot="1">
      <c r="B6317" s="32" t="s">
        <v/>
      </c>
      <c r="C6317" s="23" t="s">
        <v/>
      </c>
      <c r="D6317" s="32" t="s">
        <v/>
      </c>
      <c r="E6317" s="32">
        <v/>
      </c>
      <c r="F6317" s="33">
        <v/>
      </c>
      <c r="G6317" s="34">
        <v/>
      </c>
      <c r="H6317" s="35">
        <v/>
      </c>
      <c r="I6317" s="36">
        <f/>
        <v/>
      </c>
      <c r="J6317" s="32">
        <v/>
      </c>
      <c r="K6317" s="32">
        <f/>
        <v/>
      </c>
      <c r="L6317" s="32" t="s">
        <v/>
      </c>
      <c r="M6317" s="32" t="s">
        <v/>
      </c>
      <c r="N6317" s="32" t="s">
        <v>31884</v>
      </c>
      <!--$VAR_NUOVA_CELLA_PREZZI$-->
    </row>
    <row r="6318" spans="1:16" ht="10.5" customHeight="1" thickTop="1" thickBot="1">
      <c r="B6318" s="32" t="s">
        <v/>
      </c>
      <c r="C6318" s="23" t="s">
        <v/>
      </c>
      <c r="D6318" s="32" t="s">
        <v>31885</v>
      </c>
      <c r="E6318" s="32">
        <v/>
      </c>
      <c r="F6318" s="33">
        <v/>
      </c>
      <c r="G6318" s="34">
        <v/>
      </c>
      <c r="H6318" s="35">
        <v/>
      </c>
      <c r="I6318" s="36">
        <f>ROUND(SUM(I6315:I6317),2)</f>
        <v>1.00</v>
      </c>
      <c r="J6318" s="32">
        <v>9613.35</v>
      </c>
      <c r="K6318" s="32">
        <f>ROUND(PRODUCT(I6318:J6318),2)</f>
        <v>9613.35</v>
      </c>
      <c r="L6318" s="32" t="s">
        <v/>
      </c>
      <c r="M6318" s="32" t="s">
        <v/>
      </c>
      <c r="N6318" s="32" t="s">
        <v/>
      </c>
      <!--$VAR_NUOVA_CELLA_PREZZI$-->
    </row>
    <row r="6319" spans="1:16" ht="10.5" customHeight="1" thickTop="1" thickBot="1">
      <c r="B6319" s="32" t="s">
        <v/>
      </c>
      <c r="C6319" s="23" t="s">
        <v/>
      </c>
      <c r="D6319" s="32" t="s">
        <v>31891</v>
      </c>
      <c r="E6319" s="32">
        <v/>
      </c>
      <c r="F6319" s="33">
        <v/>
      </c>
      <c r="G6319" s="34">
        <v/>
      </c>
      <c r="H6319" s="35">
        <v/>
      </c>
      <c r="I6319" s="36">
        <f/>
        <v/>
      </c>
      <c r="J6319" s="32">
        <v/>
      </c>
      <c r="K6319" s="32">
        <f/>
        <v/>
      </c>
      <c r="L6319" s="32" t="s">
        <v/>
      </c>
      <c r="M6319" s="32" t="s">
        <v/>
      </c>
      <c r="N6319" s="32" t="s">
        <v/>
      </c>
      <!--$VAR_NUOVA_CELLA_PREZZI$-->
    </row>
    <row r="6320" spans="1:16" ht="184.5" customHeight="1" thickTop="1" thickBot="1">
      <c r="B6320" s="32" t="s">
        <v>31892</v>
      </c>
      <c r="C6320" s="23" t="s">
        <v>31893</v>
      </c>
      <c r="D6320" s="62" t="s">
        <v>31894</v>
      </c>
      <c r="E6320" s="32">
        <v/>
      </c>
      <c r="F6320" s="33">
        <v/>
      </c>
      <c r="G6320" s="34">
        <v/>
      </c>
      <c r="H6320" s="35">
        <v/>
      </c>
      <c r="I6320" s="36">
        <f/>
        <v/>
      </c>
      <c r="J6320" s="32">
        <v/>
      </c>
      <c r="K6320" s="32">
        <f/>
        <v/>
      </c>
      <c r="L6320" s="32" t="s">
        <v/>
      </c>
      <c r="M6320" s="32" t="s">
        <v/>
      </c>
      <c r="N6320" s="32" t="s">
        <v/>
      </c>
      <!--$VAR_NUOVA_CELLA_PREZZI$-->
    </row>
    <row r="6321" spans="1:16" ht="10.5" customHeight="1" thickTop="1" thickBot="1">
      <c r="B6321" s="32" t="s">
        <v/>
      </c>
      <c r="C6321" s="23" t="s">
        <v/>
      </c>
      <c r="D6321" s="23" t="s">
        <v>31895</v>
      </c>
      <c r="E6321" s="32">
        <v/>
      </c>
      <c r="F6321" s="33">
        <v/>
      </c>
      <c r="G6321" s="34">
        <v/>
      </c>
      <c r="H6321" s="35">
        <v/>
      </c>
      <c r="I6321" s="36">
        <f/>
        <v/>
      </c>
      <c r="J6321" s="32">
        <v/>
      </c>
      <c r="K6321" s="32">
        <f/>
        <v/>
      </c>
      <c r="L6321" s="32" t="s">
        <v/>
      </c>
      <c r="M6321" s="32" t="s">
        <v/>
      </c>
      <c r="N6321" s="32" t="s">
        <v/>
      </c>
      <!--$VAR_NUOVA_CELLA_PREZZI$-->
    </row>
    <row r="6322" spans="1:16" ht="10.5" customHeight="1" thickTop="1" thickBot="1">
      <c r="B6322" s="32" t="s">
        <v/>
      </c>
      <c r="C6322" s="23" t="s">
        <v/>
      </c>
      <c r="D6322" s="23" t="s">
        <v>31896</v>
      </c>
      <c r="E6322" s="32">
        <v>1.00</v>
      </c>
      <c r="F6322" s="33">
        <v/>
      </c>
      <c r="G6322" s="34">
        <v/>
      </c>
      <c r="H6322" s="35">
        <v/>
      </c>
      <c r="I6322" s="36">
        <f>ROUND(PRODUCT(E6322:H6322),2)</f>
        <v>1.00</v>
      </c>
      <c r="J6322" s="32">
        <v/>
      </c>
      <c r="K6322" s="32">
        <f/>
        <v/>
      </c>
      <c r="L6322" s="32" t="s">
        <v/>
      </c>
      <c r="M6322" s="32" t="s">
        <v/>
      </c>
      <c r="N6322" s="32" t="s">
        <v/>
      </c>
      <!--$VAR_NUOVA_CELLA_PREZZI$-->
    </row>
    <row r="6323" spans="1:16" ht="10.5" customHeight="1" thickTop="1" thickBot="1">
      <c r="B6323" s="32" t="s">
        <v/>
      </c>
      <c r="C6323" s="23" t="s">
        <v/>
      </c>
      <c r="D6323" s="32" t="s">
        <v/>
      </c>
      <c r="E6323" s="32">
        <v/>
      </c>
      <c r="F6323" s="33">
        <v/>
      </c>
      <c r="G6323" s="34">
        <v/>
      </c>
      <c r="H6323" s="35">
        <v/>
      </c>
      <c r="I6323" s="36">
        <f/>
        <v/>
      </c>
      <c r="J6323" s="32">
        <v/>
      </c>
      <c r="K6323" s="32">
        <f/>
        <v/>
      </c>
      <c r="L6323" s="32" t="s">
        <v/>
      </c>
      <c r="M6323" s="32" t="s">
        <v/>
      </c>
      <c r="N6323" s="32" t="s">
        <v>31903</v>
      </c>
      <!--$VAR_NUOVA_CELLA_PREZZI$-->
    </row>
    <row r="6324" spans="1:16" ht="10.5" customHeight="1" thickTop="1" thickBot="1">
      <c r="B6324" s="32" t="s">
        <v/>
      </c>
      <c r="C6324" s="23" t="s">
        <v/>
      </c>
      <c r="D6324" s="32" t="s">
        <v>31904</v>
      </c>
      <c r="E6324" s="32">
        <v/>
      </c>
      <c r="F6324" s="33">
        <v/>
      </c>
      <c r="G6324" s="34">
        <v/>
      </c>
      <c r="H6324" s="35">
        <v/>
      </c>
      <c r="I6324" s="36">
        <f>ROUND(SUM(I6321:I6323),2)</f>
        <v>1.00</v>
      </c>
      <c r="J6324" s="32">
        <v>2536.19</v>
      </c>
      <c r="K6324" s="32">
        <f>ROUND(PRODUCT(I6324:J6324),2)</f>
        <v>2536.19</v>
      </c>
      <c r="L6324" s="32" t="s">
        <v/>
      </c>
      <c r="M6324" s="32" t="s">
        <v/>
      </c>
      <c r="N6324" s="32" t="s">
        <v/>
      </c>
      <!--$VAR_NUOVA_CELLA_PREZZI$-->
    </row>
    <row r="6325" spans="1:16" ht="10.5" customHeight="1" thickTop="1" thickBot="1">
      <c r="B6325" s="32" t="s">
        <v/>
      </c>
      <c r="C6325" s="23" t="s">
        <v/>
      </c>
      <c r="D6325" s="32" t="s">
        <v>31910</v>
      </c>
      <c r="E6325" s="32">
        <v/>
      </c>
      <c r="F6325" s="33">
        <v/>
      </c>
      <c r="G6325" s="34">
        <v/>
      </c>
      <c r="H6325" s="35">
        <v/>
      </c>
      <c r="I6325" s="36">
        <f/>
        <v/>
      </c>
      <c r="J6325" s="32">
        <v/>
      </c>
      <c r="K6325" s="32">
        <f/>
        <v/>
      </c>
      <c r="L6325" s="32" t="s">
        <v/>
      </c>
      <c r="M6325" s="32" t="s">
        <v/>
      </c>
      <c r="N6325" s="32" t="s">
        <v/>
      </c>
      <!--$VAR_NUOVA_CELLA_PREZZI$-->
    </row>
    <row r="6326" spans="1:16" ht="233.833333333333" customHeight="1" thickTop="1" thickBot="1">
      <c r="B6326" s="32" t="s">
        <v>31911</v>
      </c>
      <c r="C6326" s="23" t="s">
        <v>31912</v>
      </c>
      <c r="D6326" s="62" t="s">
        <v>31913</v>
      </c>
      <c r="E6326" s="32">
        <v/>
      </c>
      <c r="F6326" s="33">
        <v/>
      </c>
      <c r="G6326" s="34">
        <v/>
      </c>
      <c r="H6326" s="35">
        <v/>
      </c>
      <c r="I6326" s="36">
        <f/>
        <v/>
      </c>
      <c r="J6326" s="32">
        <v/>
      </c>
      <c r="K6326" s="32">
        <f/>
        <v/>
      </c>
      <c r="L6326" s="32" t="s">
        <v/>
      </c>
      <c r="M6326" s="32" t="s">
        <v/>
      </c>
      <c r="N6326" s="32" t="s">
        <v/>
      </c>
      <!--$VAR_NUOVA_CELLA_PREZZI$-->
    </row>
    <row r="6327" spans="1:16" ht="10.5" customHeight="1" thickTop="1" thickBot="1">
      <c r="B6327" s="32" t="s">
        <v/>
      </c>
      <c r="C6327" s="23" t="s">
        <v/>
      </c>
      <c r="D6327" s="23" t="s">
        <v>31914</v>
      </c>
      <c r="E6327" s="32">
        <v/>
      </c>
      <c r="F6327" s="33">
        <v/>
      </c>
      <c r="G6327" s="34">
        <v/>
      </c>
      <c r="H6327" s="35">
        <v/>
      </c>
      <c r="I6327" s="36">
        <f/>
        <v/>
      </c>
      <c r="J6327" s="32">
        <v/>
      </c>
      <c r="K6327" s="32">
        <f/>
        <v/>
      </c>
      <c r="L6327" s="32" t="s">
        <v/>
      </c>
      <c r="M6327" s="32" t="s">
        <v/>
      </c>
      <c r="N6327" s="32" t="s">
        <v/>
      </c>
      <!--$VAR_NUOVA_CELLA_PREZZI$-->
    </row>
    <row r="6328" spans="1:16" ht="10.5" customHeight="1" thickTop="1" thickBot="1">
      <c r="B6328" s="32" t="s">
        <v/>
      </c>
      <c r="C6328" s="23" t="s">
        <v/>
      </c>
      <c r="D6328" s="23" t="s">
        <v>31915</v>
      </c>
      <c r="E6328" s="32">
        <v>1.00</v>
      </c>
      <c r="F6328" s="33">
        <v/>
      </c>
      <c r="G6328" s="34">
        <v/>
      </c>
      <c r="H6328" s="35">
        <v/>
      </c>
      <c r="I6328" s="36">
        <f>ROUND(PRODUCT(E6328:H6328),2)</f>
        <v>1.00</v>
      </c>
      <c r="J6328" s="32">
        <v/>
      </c>
      <c r="K6328" s="32">
        <f/>
        <v/>
      </c>
      <c r="L6328" s="32" t="s">
        <v/>
      </c>
      <c r="M6328" s="32" t="s">
        <v/>
      </c>
      <c r="N6328" s="32" t="s">
        <v/>
      </c>
      <!--$VAR_NUOVA_CELLA_PREZZI$-->
    </row>
    <row r="6329" spans="1:16" ht="10.5" customHeight="1" thickTop="1" thickBot="1">
      <c r="B6329" s="32" t="s">
        <v/>
      </c>
      <c r="C6329" s="23" t="s">
        <v/>
      </c>
      <c r="D6329" s="32" t="s">
        <v/>
      </c>
      <c r="E6329" s="32">
        <v/>
      </c>
      <c r="F6329" s="33">
        <v/>
      </c>
      <c r="G6329" s="34">
        <v/>
      </c>
      <c r="H6329" s="35">
        <v/>
      </c>
      <c r="I6329" s="36">
        <f/>
        <v/>
      </c>
      <c r="J6329" s="32">
        <v/>
      </c>
      <c r="K6329" s="32">
        <f/>
        <v/>
      </c>
      <c r="L6329" s="32" t="s">
        <v/>
      </c>
      <c r="M6329" s="32" t="s">
        <v/>
      </c>
      <c r="N6329" s="32" t="s">
        <v>31922</v>
      </c>
      <!--$VAR_NUOVA_CELLA_PREZZI$-->
    </row>
    <row r="6330" spans="1:16" ht="10.5" customHeight="1" thickTop="1" thickBot="1">
      <c r="B6330" s="32" t="s">
        <v/>
      </c>
      <c r="C6330" s="23" t="s">
        <v/>
      </c>
      <c r="D6330" s="32" t="s">
        <v>31923</v>
      </c>
      <c r="E6330" s="32">
        <v/>
      </c>
      <c r="F6330" s="33">
        <v/>
      </c>
      <c r="G6330" s="34">
        <v/>
      </c>
      <c r="H6330" s="35">
        <v/>
      </c>
      <c r="I6330" s="36">
        <f>ROUND(SUM(I6327:I6329),2)</f>
        <v>1.00</v>
      </c>
      <c r="J6330" s="32">
        <v>7699.12</v>
      </c>
      <c r="K6330" s="32">
        <f>ROUND(PRODUCT(I6330:J6330),2)</f>
        <v>7699.12</v>
      </c>
      <c r="L6330" s="32" t="s">
        <v/>
      </c>
      <c r="M6330" s="32" t="s">
        <v/>
      </c>
      <c r="N6330" s="32" t="s">
        <v/>
      </c>
      <!--$VAR_NUOVA_CELLA_PREZZI$-->
    </row>
    <row r="6331" spans="1:16" ht="10.5" customHeight="1" thickTop="1" thickBot="1">
      <c r="B6331" s="32" t="s">
        <v/>
      </c>
      <c r="C6331" s="23" t="s">
        <v/>
      </c>
      <c r="D6331" s="32" t="s">
        <v>31929</v>
      </c>
      <c r="E6331" s="32">
        <v/>
      </c>
      <c r="F6331" s="33">
        <v/>
      </c>
      <c r="G6331" s="34">
        <v/>
      </c>
      <c r="H6331" s="35">
        <v/>
      </c>
      <c r="I6331" s="36">
        <f/>
        <v/>
      </c>
      <c r="J6331" s="32">
        <v/>
      </c>
      <c r="K6331" s="32">
        <f/>
        <v/>
      </c>
      <c r="L6331" s="32" t="s">
        <v/>
      </c>
      <c r="M6331" s="32" t="s">
        <v/>
      </c>
      <c r="N6331" s="32" t="s">
        <v/>
      </c>
      <!--$VAR_NUOVA_CELLA_PREZZI$-->
    </row>
    <row r="6332" spans="1:16" ht="152" customHeight="1" thickTop="1" thickBot="1">
      <c r="B6332" s="32" t="s">
        <v>31930</v>
      </c>
      <c r="C6332" s="23" t="s">
        <v>31931</v>
      </c>
      <c r="D6332" s="62" t="s">
        <v>31932</v>
      </c>
      <c r="E6332" s="32">
        <v/>
      </c>
      <c r="F6332" s="33">
        <v/>
      </c>
      <c r="G6332" s="34">
        <v/>
      </c>
      <c r="H6332" s="35">
        <v/>
      </c>
      <c r="I6332" s="36">
        <f/>
        <v/>
      </c>
      <c r="J6332" s="32">
        <v/>
      </c>
      <c r="K6332" s="32">
        <f/>
        <v/>
      </c>
      <c r="L6332" s="32" t="s">
        <v/>
      </c>
      <c r="M6332" s="32" t="s">
        <v/>
      </c>
      <c r="N6332" s="32" t="s">
        <v/>
      </c>
      <!--$VAR_NUOVA_CELLA_PREZZI$-->
    </row>
    <row r="6333" spans="1:16" ht="10.5" customHeight="1" thickTop="1" thickBot="1">
      <c r="B6333" s="32" t="s">
        <v/>
      </c>
      <c r="C6333" s="23" t="s">
        <v/>
      </c>
      <c r="D6333" s="23" t="s">
        <v>31933</v>
      </c>
      <c r="E6333" s="32">
        <v/>
      </c>
      <c r="F6333" s="33">
        <v/>
      </c>
      <c r="G6333" s="34">
        <v/>
      </c>
      <c r="H6333" s="35">
        <v/>
      </c>
      <c r="I6333" s="36">
        <f/>
        <v/>
      </c>
      <c r="J6333" s="32">
        <v/>
      </c>
      <c r="K6333" s="32">
        <f/>
        <v/>
      </c>
      <c r="L6333" s="32" t="s">
        <v/>
      </c>
      <c r="M6333" s="32" t="s">
        <v/>
      </c>
      <c r="N6333" s="32" t="s">
        <v/>
      </c>
      <!--$VAR_NUOVA_CELLA_PREZZI$-->
    </row>
    <row r="6334" spans="1:16" ht="10.5" customHeight="1" thickTop="1" thickBot="1">
      <c r="B6334" s="32" t="s">
        <v/>
      </c>
      <c r="C6334" s="23" t="s">
        <v/>
      </c>
      <c r="D6334" s="23" t="s">
        <v>31934</v>
      </c>
      <c r="E6334" s="32">
        <v>1.00</v>
      </c>
      <c r="F6334" s="33">
        <v/>
      </c>
      <c r="G6334" s="34">
        <v/>
      </c>
      <c r="H6334" s="35">
        <v/>
      </c>
      <c r="I6334" s="36">
        <f>ROUND(PRODUCT(E6334:H6334),2)</f>
        <v>1.00</v>
      </c>
      <c r="J6334" s="32">
        <v/>
      </c>
      <c r="K6334" s="32">
        <f/>
        <v/>
      </c>
      <c r="L6334" s="32" t="s">
        <v/>
      </c>
      <c r="M6334" s="32" t="s">
        <v/>
      </c>
      <c r="N6334" s="32" t="s">
        <v/>
      </c>
      <!--$VAR_NUOVA_CELLA_PREZZI$-->
    </row>
    <row r="6335" spans="1:16" ht="10.5" customHeight="1" thickTop="1" thickBot="1">
      <c r="B6335" s="32" t="s">
        <v/>
      </c>
      <c r="C6335" s="23" t="s">
        <v/>
      </c>
      <c r="D6335" s="32" t="s">
        <v/>
      </c>
      <c r="E6335" s="32">
        <v/>
      </c>
      <c r="F6335" s="33">
        <v/>
      </c>
      <c r="G6335" s="34">
        <v/>
      </c>
      <c r="H6335" s="35">
        <v/>
      </c>
      <c r="I6335" s="36">
        <f/>
        <v/>
      </c>
      <c r="J6335" s="32">
        <v/>
      </c>
      <c r="K6335" s="32">
        <f/>
        <v/>
      </c>
      <c r="L6335" s="32" t="s">
        <v/>
      </c>
      <c r="M6335" s="32" t="s">
        <v/>
      </c>
      <c r="N6335" s="32" t="s">
        <v>31941</v>
      </c>
      <!--$VAR_NUOVA_CELLA_PREZZI$-->
    </row>
    <row r="6336" spans="1:16" ht="10.5" customHeight="1" thickTop="1" thickBot="1">
      <c r="B6336" s="32" t="s">
        <v/>
      </c>
      <c r="C6336" s="23" t="s">
        <v/>
      </c>
      <c r="D6336" s="32" t="s">
        <v>31942</v>
      </c>
      <c r="E6336" s="32">
        <v/>
      </c>
      <c r="F6336" s="33">
        <v/>
      </c>
      <c r="G6336" s="34">
        <v/>
      </c>
      <c r="H6336" s="35">
        <v/>
      </c>
      <c r="I6336" s="36">
        <f>ROUND(SUM(I6333:I6335),2)</f>
        <v>1.00</v>
      </c>
      <c r="J6336" s="32">
        <v>3728.49</v>
      </c>
      <c r="K6336" s="32">
        <f>ROUND(PRODUCT(I6336:J6336),2)</f>
        <v>3728.49</v>
      </c>
      <c r="L6336" s="32" t="s">
        <v/>
      </c>
      <c r="M6336" s="32" t="s">
        <v/>
      </c>
      <c r="N6336" s="32" t="s">
        <v/>
      </c>
      <!--$VAR_NUOVA_CELLA_PREZZI$-->
    </row>
    <row r="6337" spans="1:16" ht="10.5" customHeight="1" thickTop="1" thickBot="1">
      <c r="B6337" s="32" t="s">
        <v/>
      </c>
      <c r="C6337" s="23" t="s">
        <v/>
      </c>
      <c r="D6337" s="32" t="s">
        <v>31948</v>
      </c>
      <c r="E6337" s="32">
        <v/>
      </c>
      <c r="F6337" s="33">
        <v/>
      </c>
      <c r="G6337" s="34">
        <v/>
      </c>
      <c r="H6337" s="35">
        <v/>
      </c>
      <c r="I6337" s="36">
        <f/>
        <v/>
      </c>
      <c r="J6337" s="32">
        <v/>
      </c>
      <c r="K6337" s="32">
        <f/>
        <v/>
      </c>
      <c r="L6337" s="32" t="s">
        <v/>
      </c>
      <c r="M6337" s="32" t="s">
        <v/>
      </c>
      <c r="N6337" s="32" t="s">
        <v/>
      </c>
      <!--$VAR_NUOVA_CELLA_PREZZI$-->
    </row>
    <row r="6338" spans="1:16" ht="74.3333333333333" customHeight="1" thickTop="1" thickBot="1">
      <c r="B6338" s="32" t="s">
        <v>31949</v>
      </c>
      <c r="C6338" s="23" t="s">
        <v>31950</v>
      </c>
      <c r="D6338" s="62" t="s">
        <v>31951</v>
      </c>
      <c r="E6338" s="32">
        <v/>
      </c>
      <c r="F6338" s="33">
        <v/>
      </c>
      <c r="G6338" s="34">
        <v/>
      </c>
      <c r="H6338" s="35">
        <v/>
      </c>
      <c r="I6338" s="36">
        <f/>
        <v/>
      </c>
      <c r="J6338" s="32">
        <v/>
      </c>
      <c r="K6338" s="32">
        <f/>
        <v/>
      </c>
      <c r="L6338" s="32" t="s">
        <v/>
      </c>
      <c r="M6338" s="32" t="s">
        <v/>
      </c>
      <c r="N6338" s="32" t="s">
        <v/>
      </c>
      <!--$VAR_NUOVA_CELLA_PREZZI$-->
    </row>
    <row r="6339" spans="1:16" ht="10.5" customHeight="1" thickTop="1" thickBot="1">
      <c r="B6339" s="32" t="s">
        <v/>
      </c>
      <c r="C6339" s="23" t="s">
        <v/>
      </c>
      <c r="D6339" s="23" t="s">
        <v>31952</v>
      </c>
      <c r="E6339" s="32">
        <v/>
      </c>
      <c r="F6339" s="33">
        <v/>
      </c>
      <c r="G6339" s="34">
        <v/>
      </c>
      <c r="H6339" s="35">
        <v/>
      </c>
      <c r="I6339" s="36">
        <f/>
        <v/>
      </c>
      <c r="J6339" s="32">
        <v/>
      </c>
      <c r="K6339" s="32">
        <f/>
        <v/>
      </c>
      <c r="L6339" s="32" t="s">
        <v/>
      </c>
      <c r="M6339" s="32" t="s">
        <v/>
      </c>
      <c r="N6339" s="32" t="s">
        <v/>
      </c>
      <!--$VAR_NUOVA_CELLA_PREZZI$-->
    </row>
    <row r="6340" spans="1:16" ht="10.5" customHeight="1" thickTop="1" thickBot="1">
      <c r="B6340" s="32" t="s">
        <v/>
      </c>
      <c r="C6340" s="23" t="s">
        <v/>
      </c>
      <c r="D6340" s="23" t="s">
        <v>31953</v>
      </c>
      <c r="E6340" s="32">
        <v>10.00</v>
      </c>
      <c r="F6340" s="33">
        <v/>
      </c>
      <c r="G6340" s="34">
        <v/>
      </c>
      <c r="H6340" s="35">
        <v/>
      </c>
      <c r="I6340" s="36">
        <f>ROUND(PRODUCT(E6340:H6340),2)</f>
        <v>10.00</v>
      </c>
      <c r="J6340" s="32">
        <v/>
      </c>
      <c r="K6340" s="32">
        <f/>
        <v/>
      </c>
      <c r="L6340" s="32" t="s">
        <v/>
      </c>
      <c r="M6340" s="32" t="s">
        <v/>
      </c>
      <c r="N6340" s="32" t="s">
        <v/>
      </c>
      <!--$VAR_NUOVA_CELLA_PREZZI$-->
    </row>
    <row r="6341" spans="1:16" ht="10.5" customHeight="1" thickTop="1" thickBot="1">
      <c r="B6341" s="32" t="s">
        <v/>
      </c>
      <c r="C6341" s="23" t="s">
        <v/>
      </c>
      <c r="D6341" s="32" t="s">
        <v/>
      </c>
      <c r="E6341" s="32">
        <v/>
      </c>
      <c r="F6341" s="33">
        <v/>
      </c>
      <c r="G6341" s="34">
        <v/>
      </c>
      <c r="H6341" s="35">
        <v/>
      </c>
      <c r="I6341" s="36">
        <f/>
        <v/>
      </c>
      <c r="J6341" s="32">
        <v/>
      </c>
      <c r="K6341" s="32">
        <f/>
        <v/>
      </c>
      <c r="L6341" s="32" t="s">
        <v/>
      </c>
      <c r="M6341" s="32" t="s">
        <v/>
      </c>
      <c r="N6341" s="32" t="s">
        <v>31960</v>
      </c>
      <!--$VAR_NUOVA_CELLA_PREZZI$-->
    </row>
    <row r="6342" spans="1:16" ht="10.5" customHeight="1" thickTop="1" thickBot="1">
      <c r="B6342" s="32" t="s">
        <v/>
      </c>
      <c r="C6342" s="23" t="s">
        <v/>
      </c>
      <c r="D6342" s="32" t="s">
        <v>31961</v>
      </c>
      <c r="E6342" s="32">
        <v/>
      </c>
      <c r="F6342" s="33">
        <v/>
      </c>
      <c r="G6342" s="34">
        <v/>
      </c>
      <c r="H6342" s="35">
        <v/>
      </c>
      <c r="I6342" s="36">
        <f>ROUND(SUM(I6339:I6341),2)</f>
        <v>10.00</v>
      </c>
      <c r="J6342" s="32">
        <v>25.48</v>
      </c>
      <c r="K6342" s="32">
        <f>ROUND(PRODUCT(I6342:J6342),2)</f>
        <v>254.80</v>
      </c>
      <c r="L6342" s="32" t="s">
        <v/>
      </c>
      <c r="M6342" s="32" t="s">
        <v/>
      </c>
      <c r="N6342" s="32" t="s">
        <v/>
      </c>
      <!--$VAR_NUOVA_CELLA_PREZZI$-->
    </row>
    <row r="6343" spans="1:16" ht="10.5" customHeight="1" thickTop="1" thickBot="1">
      <c r="B6343" s="32" t="s">
        <v/>
      </c>
      <c r="C6343" s="23" t="s">
        <v/>
      </c>
      <c r="D6343" s="32" t="s">
        <v>31967</v>
      </c>
      <c r="E6343" s="32">
        <v/>
      </c>
      <c r="F6343" s="33">
        <v/>
      </c>
      <c r="G6343" s="34">
        <v/>
      </c>
      <c r="H6343" s="35">
        <v/>
      </c>
      <c r="I6343" s="36">
        <f/>
        <v/>
      </c>
      <c r="J6343" s="32">
        <v/>
      </c>
      <c r="K6343" s="32">
        <f/>
        <v/>
      </c>
      <c r="L6343" s="32" t="s">
        <v/>
      </c>
      <c r="M6343" s="32" t="s">
        <v/>
      </c>
      <c r="N6343" s="32" t="s">
        <v/>
      </c>
      <!--$VAR_NUOVA_CELLA_PREZZI$-->
    </row>
    <row r="6344" spans="1:16" ht="74.3333333333333" customHeight="1" thickTop="1" thickBot="1">
      <c r="B6344" s="32" t="s">
        <v>31968</v>
      </c>
      <c r="C6344" s="23" t="s">
        <v>31969</v>
      </c>
      <c r="D6344" s="62" t="s">
        <v>31970</v>
      </c>
      <c r="E6344" s="32">
        <v/>
      </c>
      <c r="F6344" s="33">
        <v/>
      </c>
      <c r="G6344" s="34">
        <v/>
      </c>
      <c r="H6344" s="35">
        <v/>
      </c>
      <c r="I6344" s="36">
        <f/>
        <v/>
      </c>
      <c r="J6344" s="32">
        <v/>
      </c>
      <c r="K6344" s="32">
        <f/>
        <v/>
      </c>
      <c r="L6344" s="32" t="s">
        <v/>
      </c>
      <c r="M6344" s="32" t="s">
        <v/>
      </c>
      <c r="N6344" s="32" t="s">
        <v/>
      </c>
      <!--$VAR_NUOVA_CELLA_PREZZI$-->
    </row>
    <row r="6345" spans="1:16" ht="10.5" customHeight="1" thickTop="1" thickBot="1">
      <c r="B6345" s="32" t="s">
        <v/>
      </c>
      <c r="C6345" s="23" t="s">
        <v/>
      </c>
      <c r="D6345" s="23" t="s">
        <v>31971</v>
      </c>
      <c r="E6345" s="32">
        <v/>
      </c>
      <c r="F6345" s="33">
        <v/>
      </c>
      <c r="G6345" s="34">
        <v/>
      </c>
      <c r="H6345" s="35">
        <v/>
      </c>
      <c r="I6345" s="36">
        <f/>
        <v/>
      </c>
      <c r="J6345" s="32">
        <v/>
      </c>
      <c r="K6345" s="32">
        <f/>
        <v/>
      </c>
      <c r="L6345" s="32" t="s">
        <v/>
      </c>
      <c r="M6345" s="32" t="s">
        <v/>
      </c>
      <c r="N6345" s="32" t="s">
        <v/>
      </c>
      <!--$VAR_NUOVA_CELLA_PREZZI$-->
    </row>
    <row r="6346" spans="1:16" ht="10.5" customHeight="1" thickTop="1" thickBot="1">
      <c r="B6346" s="32" t="s">
        <v/>
      </c>
      <c r="C6346" s="23" t="s">
        <v/>
      </c>
      <c r="D6346" s="23" t="s">
        <v>31972</v>
      </c>
      <c r="E6346" s="32">
        <v>5.00</v>
      </c>
      <c r="F6346" s="33">
        <v/>
      </c>
      <c r="G6346" s="34">
        <v/>
      </c>
      <c r="H6346" s="35">
        <v/>
      </c>
      <c r="I6346" s="36">
        <f>ROUND(PRODUCT(E6346:H6346),2)</f>
        <v>5.00</v>
      </c>
      <c r="J6346" s="32">
        <v/>
      </c>
      <c r="K6346" s="32">
        <f/>
        <v/>
      </c>
      <c r="L6346" s="32" t="s">
        <v/>
      </c>
      <c r="M6346" s="32" t="s">
        <v/>
      </c>
      <c r="N6346" s="32" t="s">
        <v/>
      </c>
      <!--$VAR_NUOVA_CELLA_PREZZI$-->
    </row>
    <row r="6347" spans="1:16" ht="10.5" customHeight="1" thickTop="1" thickBot="1">
      <c r="B6347" s="32" t="s">
        <v/>
      </c>
      <c r="C6347" s="23" t="s">
        <v/>
      </c>
      <c r="D6347" s="32" t="s">
        <v/>
      </c>
      <c r="E6347" s="32">
        <v/>
      </c>
      <c r="F6347" s="33">
        <v/>
      </c>
      <c r="G6347" s="34">
        <v/>
      </c>
      <c r="H6347" s="35">
        <v/>
      </c>
      <c r="I6347" s="36">
        <f/>
        <v/>
      </c>
      <c r="J6347" s="32">
        <v/>
      </c>
      <c r="K6347" s="32">
        <f/>
        <v/>
      </c>
      <c r="L6347" s="32" t="s">
        <v/>
      </c>
      <c r="M6347" s="32" t="s">
        <v/>
      </c>
      <c r="N6347" s="32" t="s">
        <v>31979</v>
      </c>
      <!--$VAR_NUOVA_CELLA_PREZZI$-->
    </row>
    <row r="6348" spans="1:16" ht="10.5" customHeight="1" thickTop="1" thickBot="1">
      <c r="B6348" s="32" t="s">
        <v/>
      </c>
      <c r="C6348" s="23" t="s">
        <v/>
      </c>
      <c r="D6348" s="32" t="s">
        <v>31980</v>
      </c>
      <c r="E6348" s="32">
        <v/>
      </c>
      <c r="F6348" s="33">
        <v/>
      </c>
      <c r="G6348" s="34">
        <v/>
      </c>
      <c r="H6348" s="35">
        <v/>
      </c>
      <c r="I6348" s="36">
        <f>ROUND(SUM(I6345:I6347),2)</f>
        <v>5.00</v>
      </c>
      <c r="J6348" s="32">
        <v>20.48</v>
      </c>
      <c r="K6348" s="32">
        <f>ROUND(PRODUCT(I6348:J6348),2)</f>
        <v>102.40</v>
      </c>
      <c r="L6348" s="32" t="s">
        <v/>
      </c>
      <c r="M6348" s="32" t="s">
        <v/>
      </c>
      <c r="N6348" s="32" t="s">
        <v/>
      </c>
      <!--$VAR_NUOVA_CELLA_PREZZI$-->
    </row>
    <row r="6349" spans="1:16" ht="10.5" customHeight="1" thickTop="1" thickBot="1">
      <c r="B6349" s="32" t="s">
        <v/>
      </c>
      <c r="C6349" s="23" t="s">
        <v/>
      </c>
      <c r="D6349" s="32" t="s">
        <v>31986</v>
      </c>
      <c r="E6349" s="32">
        <v/>
      </c>
      <c r="F6349" s="33">
        <v/>
      </c>
      <c r="G6349" s="34">
        <v/>
      </c>
      <c r="H6349" s="35">
        <v/>
      </c>
      <c r="I6349" s="36">
        <f/>
        <v/>
      </c>
      <c r="J6349" s="32">
        <v/>
      </c>
      <c r="K6349" s="32">
        <f/>
        <v/>
      </c>
      <c r="L6349" s="32" t="s">
        <v/>
      </c>
      <c r="M6349" s="32" t="s">
        <v/>
      </c>
      <c r="N6349" s="32" t="s">
        <v/>
      </c>
      <!--$VAR_NUOVA_CELLA_PREZZI$-->
    </row>
    <row r="6350" spans="1:16" ht="74.3333333333333" customHeight="1" thickTop="1" thickBot="1">
      <c r="B6350" s="32" t="s">
        <v>31987</v>
      </c>
      <c r="C6350" s="23" t="s">
        <v>31988</v>
      </c>
      <c r="D6350" s="62" t="s">
        <v>31989</v>
      </c>
      <c r="E6350" s="32">
        <v/>
      </c>
      <c r="F6350" s="33">
        <v/>
      </c>
      <c r="G6350" s="34">
        <v/>
      </c>
      <c r="H6350" s="35">
        <v/>
      </c>
      <c r="I6350" s="36">
        <f/>
        <v/>
      </c>
      <c r="J6350" s="32">
        <v/>
      </c>
      <c r="K6350" s="32">
        <f/>
        <v/>
      </c>
      <c r="L6350" s="32" t="s">
        <v/>
      </c>
      <c r="M6350" s="32" t="s">
        <v/>
      </c>
      <c r="N6350" s="32" t="s">
        <v/>
      </c>
      <!--$VAR_NUOVA_CELLA_PREZZI$-->
    </row>
    <row r="6351" spans="1:16" ht="10.5" customHeight="1" thickTop="1" thickBot="1">
      <c r="B6351" s="32" t="s">
        <v/>
      </c>
      <c r="C6351" s="23" t="s">
        <v/>
      </c>
      <c r="D6351" s="23" t="s">
        <v>31990</v>
      </c>
      <c r="E6351" s="32">
        <v/>
      </c>
      <c r="F6351" s="33">
        <v/>
      </c>
      <c r="G6351" s="34">
        <v/>
      </c>
      <c r="H6351" s="35">
        <v/>
      </c>
      <c r="I6351" s="36">
        <f/>
        <v/>
      </c>
      <c r="J6351" s="32">
        <v/>
      </c>
      <c r="K6351" s="32">
        <f/>
        <v/>
      </c>
      <c r="L6351" s="32" t="s">
        <v/>
      </c>
      <c r="M6351" s="32" t="s">
        <v/>
      </c>
      <c r="N6351" s="32" t="s">
        <v/>
      </c>
      <!--$VAR_NUOVA_CELLA_PREZZI$-->
    </row>
    <row r="6352" spans="1:16" ht="10.5" customHeight="1" thickTop="1" thickBot="1">
      <c r="B6352" s="32" t="s">
        <v/>
      </c>
      <c r="C6352" s="23" t="s">
        <v/>
      </c>
      <c r="D6352" s="23" t="s">
        <v>31991</v>
      </c>
      <c r="E6352" s="32">
        <v>5.00</v>
      </c>
      <c r="F6352" s="33">
        <v/>
      </c>
      <c r="G6352" s="34">
        <v/>
      </c>
      <c r="H6352" s="35">
        <v/>
      </c>
      <c r="I6352" s="36">
        <f>ROUND(PRODUCT(E6352:H6352),2)</f>
        <v>5.00</v>
      </c>
      <c r="J6352" s="32">
        <v/>
      </c>
      <c r="K6352" s="32">
        <f/>
        <v/>
      </c>
      <c r="L6352" s="32" t="s">
        <v/>
      </c>
      <c r="M6352" s="32" t="s">
        <v/>
      </c>
      <c r="N6352" s="32" t="s">
        <v/>
      </c>
      <!--$VAR_NUOVA_CELLA_PREZZI$-->
    </row>
    <row r="6353" spans="1:16" ht="10.5" customHeight="1" thickTop="1" thickBot="1">
      <c r="B6353" s="32" t="s">
        <v/>
      </c>
      <c r="C6353" s="23" t="s">
        <v/>
      </c>
      <c r="D6353" s="32" t="s">
        <v/>
      </c>
      <c r="E6353" s="32">
        <v/>
      </c>
      <c r="F6353" s="33">
        <v/>
      </c>
      <c r="G6353" s="34">
        <v/>
      </c>
      <c r="H6353" s="35">
        <v/>
      </c>
      <c r="I6353" s="36">
        <f/>
        <v/>
      </c>
      <c r="J6353" s="32">
        <v/>
      </c>
      <c r="K6353" s="32">
        <f/>
        <v/>
      </c>
      <c r="L6353" s="32" t="s">
        <v/>
      </c>
      <c r="M6353" s="32" t="s">
        <v/>
      </c>
      <c r="N6353" s="32" t="s">
        <v>31998</v>
      </c>
      <!--$VAR_NUOVA_CELLA_PREZZI$-->
    </row>
    <row r="6354" spans="1:16" ht="10.5" customHeight="1" thickTop="1" thickBot="1">
      <c r="B6354" s="32" t="s">
        <v/>
      </c>
      <c r="C6354" s="23" t="s">
        <v/>
      </c>
      <c r="D6354" s="32" t="s">
        <v>31999</v>
      </c>
      <c r="E6354" s="32">
        <v/>
      </c>
      <c r="F6354" s="33">
        <v/>
      </c>
      <c r="G6354" s="34">
        <v/>
      </c>
      <c r="H6354" s="35">
        <v/>
      </c>
      <c r="I6354" s="36">
        <f>ROUND(SUM(I6351:I6353),2)</f>
        <v>5.00</v>
      </c>
      <c r="J6354" s="32">
        <v>35.28</v>
      </c>
      <c r="K6354" s="32">
        <f>ROUND(PRODUCT(I6354:J6354),2)</f>
        <v>176.40</v>
      </c>
      <c r="L6354" s="32" t="s">
        <v/>
      </c>
      <c r="M6354" s="32" t="s">
        <v/>
      </c>
      <c r="N6354" s="32" t="s">
        <v/>
      </c>
      <!--$VAR_NUOVA_CELLA_PREZZI$-->
    </row>
    <row r="6355" spans="1:16" ht="10.5" customHeight="1" thickTop="1" thickBot="1">
      <c r="B6355" s="32" t="s">
        <v/>
      </c>
      <c r="C6355" s="23" t="s">
        <v/>
      </c>
      <c r="D6355" s="32" t="s">
        <v>32005</v>
      </c>
      <c r="E6355" s="32">
        <v/>
      </c>
      <c r="F6355" s="33">
        <v/>
      </c>
      <c r="G6355" s="34">
        <v/>
      </c>
      <c r="H6355" s="35">
        <v/>
      </c>
      <c r="I6355" s="36">
        <f/>
        <v/>
      </c>
      <c r="J6355" s="32">
        <v/>
      </c>
      <c r="K6355" s="32">
        <f/>
        <v/>
      </c>
      <c r="L6355" s="32" t="s">
        <v/>
      </c>
      <c r="M6355" s="32" t="s">
        <v/>
      </c>
      <c r="N6355" s="32" t="s">
        <v/>
      </c>
      <!--$VAR_NUOVA_CELLA_PREZZI$-->
    </row>
    <row r="6356" spans="1:16" ht="67.5" customHeight="1" thickTop="1" thickBot="1">
      <c r="B6356" s="32" t="s">
        <v>32006</v>
      </c>
      <c r="C6356" s="23" t="s">
        <v>32007</v>
      </c>
      <c r="D6356" s="62" t="s">
        <v>32008</v>
      </c>
      <c r="E6356" s="32">
        <v/>
      </c>
      <c r="F6356" s="33">
        <v/>
      </c>
      <c r="G6356" s="34">
        <v/>
      </c>
      <c r="H6356" s="35">
        <v/>
      </c>
      <c r="I6356" s="36">
        <f/>
        <v/>
      </c>
      <c r="J6356" s="32">
        <v/>
      </c>
      <c r="K6356" s="32">
        <f/>
        <v/>
      </c>
      <c r="L6356" s="32" t="s">
        <v/>
      </c>
      <c r="M6356" s="32" t="s">
        <v/>
      </c>
      <c r="N6356" s="32" t="s">
        <v/>
      </c>
      <!--$VAR_NUOVA_CELLA_PREZZI$-->
    </row>
    <row r="6357" spans="1:16" ht="10.5" customHeight="1" thickTop="1" thickBot="1">
      <c r="B6357" s="32" t="s">
        <v/>
      </c>
      <c r="C6357" s="23" t="s">
        <v/>
      </c>
      <c r="D6357" s="23" t="s">
        <v>32009</v>
      </c>
      <c r="E6357" s="32">
        <v/>
      </c>
      <c r="F6357" s="33">
        <v/>
      </c>
      <c r="G6357" s="34">
        <v/>
      </c>
      <c r="H6357" s="35">
        <v/>
      </c>
      <c r="I6357" s="36">
        <f/>
        <v/>
      </c>
      <c r="J6357" s="32">
        <v/>
      </c>
      <c r="K6357" s="32">
        <f/>
        <v/>
      </c>
      <c r="L6357" s="32" t="s">
        <v/>
      </c>
      <c r="M6357" s="32" t="s">
        <v/>
      </c>
      <c r="N6357" s="32" t="s">
        <v/>
      </c>
      <!--$VAR_NUOVA_CELLA_PREZZI$-->
    </row>
    <row r="6358" spans="1:16" ht="10.5" customHeight="1" thickTop="1" thickBot="1">
      <c r="B6358" s="32" t="s">
        <v/>
      </c>
      <c r="C6358" s="23" t="s">
        <v/>
      </c>
      <c r="D6358" s="23" t="s">
        <v>32010</v>
      </c>
      <c r="E6358" s="32">
        <v>1.00</v>
      </c>
      <c r="F6358" s="33">
        <v/>
      </c>
      <c r="G6358" s="34">
        <v/>
      </c>
      <c r="H6358" s="35">
        <v/>
      </c>
      <c r="I6358" s="36">
        <f>ROUND(PRODUCT(E6358:H6358),2)</f>
        <v>1.00</v>
      </c>
      <c r="J6358" s="32">
        <v/>
      </c>
      <c r="K6358" s="32">
        <f/>
        <v/>
      </c>
      <c r="L6358" s="32" t="s">
        <v/>
      </c>
      <c r="M6358" s="32" t="s">
        <v/>
      </c>
      <c r="N6358" s="32" t="s">
        <v/>
      </c>
      <!--$VAR_NUOVA_CELLA_PREZZI$-->
    </row>
    <row r="6359" spans="1:16" ht="10.5" customHeight="1" thickTop="1" thickBot="1">
      <c r="B6359" s="32" t="s">
        <v/>
      </c>
      <c r="C6359" s="23" t="s">
        <v/>
      </c>
      <c r="D6359" s="32" t="s">
        <v/>
      </c>
      <c r="E6359" s="32">
        <v/>
      </c>
      <c r="F6359" s="33">
        <v/>
      </c>
      <c r="G6359" s="34">
        <v/>
      </c>
      <c r="H6359" s="35">
        <v/>
      </c>
      <c r="I6359" s="36">
        <f/>
        <v/>
      </c>
      <c r="J6359" s="32">
        <v/>
      </c>
      <c r="K6359" s="32">
        <f/>
        <v/>
      </c>
      <c r="L6359" s="32" t="s">
        <v/>
      </c>
      <c r="M6359" s="32" t="s">
        <v/>
      </c>
      <c r="N6359" s="32" t="s">
        <v>32017</v>
      </c>
      <!--$VAR_NUOVA_CELLA_PREZZI$-->
    </row>
    <row r="6360" spans="1:16" ht="10.5" customHeight="1" thickTop="1" thickBot="1">
      <c r="B6360" s="32" t="s">
        <v/>
      </c>
      <c r="C6360" s="23" t="s">
        <v/>
      </c>
      <c r="D6360" s="32" t="s">
        <v>32018</v>
      </c>
      <c r="E6360" s="32">
        <v/>
      </c>
      <c r="F6360" s="33">
        <v/>
      </c>
      <c r="G6360" s="34">
        <v/>
      </c>
      <c r="H6360" s="35">
        <v/>
      </c>
      <c r="I6360" s="36">
        <f>ROUND(SUM(I6357:I6359),2)</f>
        <v>1.00</v>
      </c>
      <c r="J6360" s="32">
        <v>34.39</v>
      </c>
      <c r="K6360" s="32">
        <f>ROUND(PRODUCT(I6360:J6360),2)</f>
        <v>34.39</v>
      </c>
      <c r="L6360" s="32" t="s">
        <v/>
      </c>
      <c r="M6360" s="32" t="s">
        <v/>
      </c>
      <c r="N6360" s="32" t="s">
        <v/>
      </c>
      <!--$VAR_NUOVA_CELLA_PREZZI$-->
    </row>
    <row r="6361" spans="1:16" ht="10.5" customHeight="1" thickTop="1" thickBot="1">
      <c r="B6361" s="32" t="s">
        <v/>
      </c>
      <c r="C6361" s="23" t="s">
        <v/>
      </c>
      <c r="D6361" s="32" t="s">
        <v>32024</v>
      </c>
      <c r="E6361" s="32">
        <v/>
      </c>
      <c r="F6361" s="33">
        <v/>
      </c>
      <c r="G6361" s="34">
        <v/>
      </c>
      <c r="H6361" s="35">
        <v/>
      </c>
      <c r="I6361" s="36">
        <f/>
        <v/>
      </c>
      <c r="J6361" s="32">
        <v/>
      </c>
      <c r="K6361" s="32">
        <f/>
        <v/>
      </c>
      <c r="L6361" s="32" t="s">
        <v/>
      </c>
      <c r="M6361" s="32" t="s">
        <v/>
      </c>
      <c r="N6361" s="32" t="s">
        <v/>
      </c>
      <!--$VAR_NUOVA_CELLA_PREZZI$-->
    </row>
    <row r="6362" spans="1:16" ht="67.1666666666667" customHeight="1" thickTop="1" thickBot="1">
      <c r="B6362" s="32" t="s">
        <v>32025</v>
      </c>
      <c r="C6362" s="23" t="s">
        <v>32026</v>
      </c>
      <c r="D6362" s="62" t="s">
        <v>32027</v>
      </c>
      <c r="E6362" s="32">
        <v/>
      </c>
      <c r="F6362" s="33">
        <v/>
      </c>
      <c r="G6362" s="34">
        <v/>
      </c>
      <c r="H6362" s="35">
        <v/>
      </c>
      <c r="I6362" s="36">
        <f/>
        <v/>
      </c>
      <c r="J6362" s="32">
        <v/>
      </c>
      <c r="K6362" s="32">
        <f/>
        <v/>
      </c>
      <c r="L6362" s="32" t="s">
        <v/>
      </c>
      <c r="M6362" s="32" t="s">
        <v/>
      </c>
      <c r="N6362" s="32" t="s">
        <v/>
      </c>
      <!--$VAR_NUOVA_CELLA_PREZZI$-->
    </row>
    <row r="6363" spans="1:16" ht="10.5" customHeight="1" thickTop="1" thickBot="1">
      <c r="B6363" s="32" t="s">
        <v/>
      </c>
      <c r="C6363" s="23" t="s">
        <v/>
      </c>
      <c r="D6363" s="23" t="s">
        <v>32028</v>
      </c>
      <c r="E6363" s="32">
        <v/>
      </c>
      <c r="F6363" s="33">
        <v/>
      </c>
      <c r="G6363" s="34">
        <v/>
      </c>
      <c r="H6363" s="35">
        <v/>
      </c>
      <c r="I6363" s="36">
        <f/>
        <v/>
      </c>
      <c r="J6363" s="32">
        <v/>
      </c>
      <c r="K6363" s="32">
        <f/>
        <v/>
      </c>
      <c r="L6363" s="32" t="s">
        <v/>
      </c>
      <c r="M6363" s="32" t="s">
        <v/>
      </c>
      <c r="N6363" s="32" t="s">
        <v/>
      </c>
      <!--$VAR_NUOVA_CELLA_PREZZI$-->
    </row>
    <row r="6364" spans="1:16" ht="10.5" customHeight="1" thickTop="1" thickBot="1">
      <c r="B6364" s="32" t="s">
        <v/>
      </c>
      <c r="C6364" s="23" t="s">
        <v/>
      </c>
      <c r="D6364" s="23" t="s">
        <v>32029</v>
      </c>
      <c r="E6364" s="32">
        <v>2.00</v>
      </c>
      <c r="F6364" s="33">
        <v/>
      </c>
      <c r="G6364" s="34">
        <v/>
      </c>
      <c r="H6364" s="35">
        <v/>
      </c>
      <c r="I6364" s="36">
        <f>ROUND(PRODUCT(E6364:H6364),2)</f>
        <v>2.00</v>
      </c>
      <c r="J6364" s="32">
        <v/>
      </c>
      <c r="K6364" s="32">
        <f/>
        <v/>
      </c>
      <c r="L6364" s="32" t="s">
        <v/>
      </c>
      <c r="M6364" s="32" t="s">
        <v/>
      </c>
      <c r="N6364" s="32" t="s">
        <v/>
      </c>
      <!--$VAR_NUOVA_CELLA_PREZZI$-->
    </row>
    <row r="6365" spans="1:16" ht="10.5" customHeight="1" thickTop="1" thickBot="1">
      <c r="B6365" s="32" t="s">
        <v/>
      </c>
      <c r="C6365" s="23" t="s">
        <v/>
      </c>
      <c r="D6365" s="32" t="s">
        <v/>
      </c>
      <c r="E6365" s="32">
        <v/>
      </c>
      <c r="F6365" s="33">
        <v/>
      </c>
      <c r="G6365" s="34">
        <v/>
      </c>
      <c r="H6365" s="35">
        <v/>
      </c>
      <c r="I6365" s="36">
        <f/>
        <v/>
      </c>
      <c r="J6365" s="32">
        <v/>
      </c>
      <c r="K6365" s="32">
        <f/>
        <v/>
      </c>
      <c r="L6365" s="32" t="s">
        <v/>
      </c>
      <c r="M6365" s="32" t="s">
        <v/>
      </c>
      <c r="N6365" s="32" t="s">
        <v>32036</v>
      </c>
      <!--$VAR_NUOVA_CELLA_PREZZI$-->
    </row>
    <row r="6366" spans="1:16" ht="10.5" customHeight="1" thickTop="1" thickBot="1">
      <c r="B6366" s="32" t="s">
        <v/>
      </c>
      <c r="C6366" s="23" t="s">
        <v/>
      </c>
      <c r="D6366" s="32" t="s">
        <v>32037</v>
      </c>
      <c r="E6366" s="32">
        <v/>
      </c>
      <c r="F6366" s="33">
        <v/>
      </c>
      <c r="G6366" s="34">
        <v/>
      </c>
      <c r="H6366" s="35">
        <v/>
      </c>
      <c r="I6366" s="36">
        <f>ROUND(SUM(I6363:I6365),2)</f>
        <v>2.00</v>
      </c>
      <c r="J6366" s="32">
        <v>40.84</v>
      </c>
      <c r="K6366" s="32">
        <f>ROUND(PRODUCT(I6366:J6366),2)</f>
        <v>81.68</v>
      </c>
      <c r="L6366" s="32" t="s">
        <v/>
      </c>
      <c r="M6366" s="32" t="s">
        <v/>
      </c>
      <c r="N6366" s="32" t="s">
        <v/>
      </c>
      <!--$VAR_NUOVA_CELLA_PREZZI$-->
    </row>
    <row r="6367" spans="1:16" ht="10.5" customHeight="1" thickTop="1" thickBot="1">
      <c r="B6367" s="32" t="s">
        <v/>
      </c>
      <c r="C6367" s="23" t="s">
        <v/>
      </c>
      <c r="D6367" s="32" t="s">
        <v>32043</v>
      </c>
      <c r="E6367" s="32">
        <v/>
      </c>
      <c r="F6367" s="33">
        <v/>
      </c>
      <c r="G6367" s="34">
        <v/>
      </c>
      <c r="H6367" s="35">
        <v/>
      </c>
      <c r="I6367" s="36">
        <f/>
        <v/>
      </c>
      <c r="J6367" s="32">
        <v/>
      </c>
      <c r="K6367" s="32">
        <f/>
        <v/>
      </c>
      <c r="L6367" s="32" t="s">
        <v/>
      </c>
      <c r="M6367" s="32" t="s">
        <v/>
      </c>
      <c r="N6367" s="32" t="s">
        <v/>
      </c>
      <!--$VAR_NUOVA_CELLA_PREZZI$-->
    </row>
    <row r="6368" spans="1:16" ht="67.1666666666667" customHeight="1" thickTop="1" thickBot="1">
      <c r="B6368" s="32" t="s">
        <v>32044</v>
      </c>
      <c r="C6368" s="23" t="s">
        <v>32045</v>
      </c>
      <c r="D6368" s="62" t="s">
        <v>32046</v>
      </c>
      <c r="E6368" s="32">
        <v/>
      </c>
      <c r="F6368" s="33">
        <v/>
      </c>
      <c r="G6368" s="34">
        <v/>
      </c>
      <c r="H6368" s="35">
        <v/>
      </c>
      <c r="I6368" s="36">
        <f/>
        <v/>
      </c>
      <c r="J6368" s="32">
        <v/>
      </c>
      <c r="K6368" s="32">
        <f/>
        <v/>
      </c>
      <c r="L6368" s="32" t="s">
        <v/>
      </c>
      <c r="M6368" s="32" t="s">
        <v/>
      </c>
      <c r="N6368" s="32" t="s">
        <v/>
      </c>
      <!--$VAR_NUOVA_CELLA_PREZZI$-->
    </row>
    <row r="6369" spans="1:16" ht="10.5" customHeight="1" thickTop="1" thickBot="1">
      <c r="B6369" s="32" t="s">
        <v/>
      </c>
      <c r="C6369" s="23" t="s">
        <v/>
      </c>
      <c r="D6369" s="23" t="s">
        <v>32047</v>
      </c>
      <c r="E6369" s="32">
        <v/>
      </c>
      <c r="F6369" s="33">
        <v/>
      </c>
      <c r="G6369" s="34">
        <v/>
      </c>
      <c r="H6369" s="35">
        <v/>
      </c>
      <c r="I6369" s="36">
        <f/>
        <v/>
      </c>
      <c r="J6369" s="32">
        <v/>
      </c>
      <c r="K6369" s="32">
        <f/>
        <v/>
      </c>
      <c r="L6369" s="32" t="s">
        <v/>
      </c>
      <c r="M6369" s="32" t="s">
        <v/>
      </c>
      <c r="N6369" s="32" t="s">
        <v/>
      </c>
      <!--$VAR_NUOVA_CELLA_PREZZI$-->
    </row>
    <row r="6370" spans="1:16" ht="10.5" customHeight="1" thickTop="1" thickBot="1">
      <c r="B6370" s="32" t="s">
        <v/>
      </c>
      <c r="C6370" s="23" t="s">
        <v/>
      </c>
      <c r="D6370" s="23" t="s">
        <v>32048</v>
      </c>
      <c r="E6370" s="32">
        <v>2.00</v>
      </c>
      <c r="F6370" s="33">
        <v/>
      </c>
      <c r="G6370" s="34">
        <v/>
      </c>
      <c r="H6370" s="35">
        <v/>
      </c>
      <c r="I6370" s="36">
        <f>ROUND(PRODUCT(E6370:H6370),2)</f>
        <v>2.00</v>
      </c>
      <c r="J6370" s="32">
        <v/>
      </c>
      <c r="K6370" s="32">
        <f/>
        <v/>
      </c>
      <c r="L6370" s="32" t="s">
        <v/>
      </c>
      <c r="M6370" s="32" t="s">
        <v/>
      </c>
      <c r="N6370" s="32" t="s">
        <v/>
      </c>
      <!--$VAR_NUOVA_CELLA_PREZZI$-->
    </row>
    <row r="6371" spans="1:16" ht="10.5" customHeight="1" thickTop="1" thickBot="1">
      <c r="B6371" s="32" t="s">
        <v/>
      </c>
      <c r="C6371" s="23" t="s">
        <v/>
      </c>
      <c r="D6371" s="32" t="s">
        <v/>
      </c>
      <c r="E6371" s="32">
        <v/>
      </c>
      <c r="F6371" s="33">
        <v/>
      </c>
      <c r="G6371" s="34">
        <v/>
      </c>
      <c r="H6371" s="35">
        <v/>
      </c>
      <c r="I6371" s="36">
        <f/>
        <v/>
      </c>
      <c r="J6371" s="32">
        <v/>
      </c>
      <c r="K6371" s="32">
        <f/>
        <v/>
      </c>
      <c r="L6371" s="32" t="s">
        <v/>
      </c>
      <c r="M6371" s="32" t="s">
        <v/>
      </c>
      <c r="N6371" s="32" t="s">
        <v>32055</v>
      </c>
      <!--$VAR_NUOVA_CELLA_PREZZI$-->
    </row>
    <row r="6372" spans="1:16" ht="10.5" customHeight="1" thickTop="1" thickBot="1">
      <c r="B6372" s="32" t="s">
        <v/>
      </c>
      <c r="C6372" s="23" t="s">
        <v/>
      </c>
      <c r="D6372" s="32" t="s">
        <v>32056</v>
      </c>
      <c r="E6372" s="32">
        <v/>
      </c>
      <c r="F6372" s="33">
        <v/>
      </c>
      <c r="G6372" s="34">
        <v/>
      </c>
      <c r="H6372" s="35">
        <v/>
      </c>
      <c r="I6372" s="36">
        <f>ROUND(SUM(I6369:I6371),2)</f>
        <v>2.00</v>
      </c>
      <c r="J6372" s="32">
        <v>60.81</v>
      </c>
      <c r="K6372" s="32">
        <f>ROUND(PRODUCT(I6372:J6372),2)</f>
        <v>121.62</v>
      </c>
      <c r="L6372" s="32" t="s">
        <v/>
      </c>
      <c r="M6372" s="32" t="s">
        <v/>
      </c>
      <c r="N6372" s="32" t="s">
        <v/>
      </c>
      <!--$VAR_NUOVA_CELLA_PREZZI$-->
    </row>
    <row r="6373" spans="1:16" ht="10.5" customHeight="1" thickTop="1" thickBot="1">
      <c r="B6373" s="32" t="s">
        <v/>
      </c>
      <c r="C6373" s="23" t="s">
        <v/>
      </c>
      <c r="D6373" s="32" t="s">
        <v>32062</v>
      </c>
      <c r="E6373" s="32">
        <v/>
      </c>
      <c r="F6373" s="33">
        <v/>
      </c>
      <c r="G6373" s="34">
        <v/>
      </c>
      <c r="H6373" s="35">
        <v/>
      </c>
      <c r="I6373" s="36">
        <f/>
        <v/>
      </c>
      <c r="J6373" s="32">
        <v/>
      </c>
      <c r="K6373" s="32">
        <f/>
        <v/>
      </c>
      <c r="L6373" s="32" t="s">
        <v/>
      </c>
      <c r="M6373" s="32" t="s">
        <v/>
      </c>
      <c r="N6373" s="32" t="s">
        <v/>
      </c>
      <!--$VAR_NUOVA_CELLA_PREZZI$-->
    </row>
    <row r="6374" spans="1:16" ht="34.5" customHeight="1" thickTop="1" thickBot="1">
      <c r="B6374" s="32" t="s">
        <v>32063</v>
      </c>
      <c r="C6374" s="23" t="s">
        <v>32064</v>
      </c>
      <c r="D6374" s="62" t="s">
        <v>32065</v>
      </c>
      <c r="E6374" s="32">
        <v/>
      </c>
      <c r="F6374" s="33">
        <v/>
      </c>
      <c r="G6374" s="34">
        <v/>
      </c>
      <c r="H6374" s="35">
        <v/>
      </c>
      <c r="I6374" s="36">
        <f/>
        <v/>
      </c>
      <c r="J6374" s="32">
        <v/>
      </c>
      <c r="K6374" s="32">
        <f/>
        <v/>
      </c>
      <c r="L6374" s="32" t="s">
        <v/>
      </c>
      <c r="M6374" s="32" t="s">
        <v/>
      </c>
      <c r="N6374" s="32" t="s">
        <v/>
      </c>
      <!--$VAR_NUOVA_CELLA_PREZZI$-->
    </row>
    <row r="6375" spans="1:16" ht="10.5" customHeight="1" thickTop="1" thickBot="1">
      <c r="B6375" s="32" t="s">
        <v/>
      </c>
      <c r="C6375" s="23" t="s">
        <v/>
      </c>
      <c r="D6375" s="23" t="s">
        <v>32066</v>
      </c>
      <c r="E6375" s="32">
        <v/>
      </c>
      <c r="F6375" s="33">
        <v/>
      </c>
      <c r="G6375" s="34">
        <v/>
      </c>
      <c r="H6375" s="35">
        <v/>
      </c>
      <c r="I6375" s="36">
        <f/>
        <v/>
      </c>
      <c r="J6375" s="32">
        <v/>
      </c>
      <c r="K6375" s="32">
        <f/>
        <v/>
      </c>
      <c r="L6375" s="32" t="s">
        <v/>
      </c>
      <c r="M6375" s="32" t="s">
        <v/>
      </c>
      <c r="N6375" s="32" t="s">
        <v/>
      </c>
      <!--$VAR_NUOVA_CELLA_PREZZI$-->
    </row>
    <row r="6376" spans="1:16" ht="10.5" customHeight="1" thickTop="1" thickBot="1">
      <c r="B6376" s="32" t="s">
        <v/>
      </c>
      <c r="C6376" s="23" t="s">
        <v/>
      </c>
      <c r="D6376" s="23" t="s">
        <v>32067</v>
      </c>
      <c r="E6376" s="32">
        <v>7.00</v>
      </c>
      <c r="F6376" s="33">
        <v/>
      </c>
      <c r="G6376" s="34">
        <v/>
      </c>
      <c r="H6376" s="35">
        <v/>
      </c>
      <c r="I6376" s="36">
        <f>ROUND(PRODUCT(E6376:H6376),2)</f>
        <v>7.00</v>
      </c>
      <c r="J6376" s="32">
        <v/>
      </c>
      <c r="K6376" s="32">
        <f/>
        <v/>
      </c>
      <c r="L6376" s="32" t="s">
        <v/>
      </c>
      <c r="M6376" s="32" t="s">
        <v/>
      </c>
      <c r="N6376" s="32" t="s">
        <v/>
      </c>
      <!--$VAR_NUOVA_CELLA_PREZZI$-->
    </row>
    <row r="6377" spans="1:16" ht="10.5" customHeight="1" thickTop="1" thickBot="1">
      <c r="B6377" s="32" t="s">
        <v/>
      </c>
      <c r="C6377" s="23" t="s">
        <v/>
      </c>
      <c r="D6377" s="32" t="s">
        <v/>
      </c>
      <c r="E6377" s="32">
        <v/>
      </c>
      <c r="F6377" s="33">
        <v/>
      </c>
      <c r="G6377" s="34">
        <v/>
      </c>
      <c r="H6377" s="35">
        <v/>
      </c>
      <c r="I6377" s="36">
        <f/>
        <v/>
      </c>
      <c r="J6377" s="32">
        <v/>
      </c>
      <c r="K6377" s="32">
        <f/>
        <v/>
      </c>
      <c r="L6377" s="32" t="s">
        <v/>
      </c>
      <c r="M6377" s="32" t="s">
        <v/>
      </c>
      <c r="N6377" s="32" t="s">
        <v>32074</v>
      </c>
      <!--$VAR_NUOVA_CELLA_PREZZI$-->
    </row>
    <row r="6378" spans="1:16" ht="10.5" customHeight="1" thickTop="1" thickBot="1">
      <c r="B6378" s="32" t="s">
        <v/>
      </c>
      <c r="C6378" s="23" t="s">
        <v/>
      </c>
      <c r="D6378" s="32" t="s">
        <v>32075</v>
      </c>
      <c r="E6378" s="32">
        <v/>
      </c>
      <c r="F6378" s="33">
        <v/>
      </c>
      <c r="G6378" s="34">
        <v/>
      </c>
      <c r="H6378" s="35">
        <v/>
      </c>
      <c r="I6378" s="36">
        <f>ROUND(SUM(I6375:I6377),2)</f>
        <v>7.00</v>
      </c>
      <c r="J6378" s="32">
        <v>8.89</v>
      </c>
      <c r="K6378" s="32">
        <f>ROUND(PRODUCT(I6378:J6378),2)</f>
        <v>62.23</v>
      </c>
      <c r="L6378" s="32" t="s">
        <v/>
      </c>
      <c r="M6378" s="32" t="s">
        <v/>
      </c>
      <c r="N6378" s="32" t="s">
        <v/>
      </c>
      <!--$VAR_NUOVA_CELLA_PREZZI$-->
    </row>
    <row r="6379" spans="1:16" ht="10.5" customHeight="1" thickTop="1" thickBot="1">
      <c r="B6379" s="32" t="s">
        <v/>
      </c>
      <c r="C6379" s="23" t="s">
        <v/>
      </c>
      <c r="D6379" s="32" t="s">
        <v>32081</v>
      </c>
      <c r="E6379" s="32">
        <v/>
      </c>
      <c r="F6379" s="33">
        <v/>
      </c>
      <c r="G6379" s="34">
        <v/>
      </c>
      <c r="H6379" s="35">
        <v/>
      </c>
      <c r="I6379" s="36">
        <f/>
        <v/>
      </c>
      <c r="J6379" s="32">
        <v/>
      </c>
      <c r="K6379" s="32">
        <f/>
        <v/>
      </c>
      <c r="L6379" s="32" t="s">
        <v/>
      </c>
      <c r="M6379" s="32" t="s">
        <v/>
      </c>
      <c r="N6379" s="32" t="s">
        <v/>
      </c>
      <!--$VAR_NUOVA_CELLA_PREZZI$-->
    </row>
    <row r="6380" spans="1:16" ht="34.5" customHeight="1" thickTop="1" thickBot="1">
      <c r="B6380" s="32" t="s">
        <v>32082</v>
      </c>
      <c r="C6380" s="23" t="s">
        <v>32083</v>
      </c>
      <c r="D6380" s="62" t="s">
        <v>32084</v>
      </c>
      <c r="E6380" s="32">
        <v/>
      </c>
      <c r="F6380" s="33">
        <v/>
      </c>
      <c r="G6380" s="34">
        <v/>
      </c>
      <c r="H6380" s="35">
        <v/>
      </c>
      <c r="I6380" s="36">
        <f/>
        <v/>
      </c>
      <c r="J6380" s="32">
        <v/>
      </c>
      <c r="K6380" s="32">
        <f/>
        <v/>
      </c>
      <c r="L6380" s="32" t="s">
        <v/>
      </c>
      <c r="M6380" s="32" t="s">
        <v/>
      </c>
      <c r="N6380" s="32" t="s">
        <v/>
      </c>
      <!--$VAR_NUOVA_CELLA_PREZZI$-->
    </row>
    <row r="6381" spans="1:16" ht="10.5" customHeight="1" thickTop="1" thickBot="1">
      <c r="B6381" s="32" t="s">
        <v/>
      </c>
      <c r="C6381" s="23" t="s">
        <v/>
      </c>
      <c r="D6381" s="23" t="s">
        <v>32085</v>
      </c>
      <c r="E6381" s="32">
        <v/>
      </c>
      <c r="F6381" s="33">
        <v/>
      </c>
      <c r="G6381" s="34">
        <v/>
      </c>
      <c r="H6381" s="35">
        <v/>
      </c>
      <c r="I6381" s="36">
        <f/>
        <v/>
      </c>
      <c r="J6381" s="32">
        <v/>
      </c>
      <c r="K6381" s="32">
        <f/>
        <v/>
      </c>
      <c r="L6381" s="32" t="s">
        <v/>
      </c>
      <c r="M6381" s="32" t="s">
        <v/>
      </c>
      <c r="N6381" s="32" t="s">
        <v/>
      </c>
      <!--$VAR_NUOVA_CELLA_PREZZI$-->
    </row>
    <row r="6382" spans="1:16" ht="10.5" customHeight="1" thickTop="1" thickBot="1">
      <c r="B6382" s="32" t="s">
        <v/>
      </c>
      <c r="C6382" s="23" t="s">
        <v/>
      </c>
      <c r="D6382" s="23" t="s">
        <v>32086</v>
      </c>
      <c r="E6382" s="32">
        <v>11.00</v>
      </c>
      <c r="F6382" s="33">
        <v/>
      </c>
      <c r="G6382" s="34">
        <v/>
      </c>
      <c r="H6382" s="35">
        <v/>
      </c>
      <c r="I6382" s="36">
        <f>ROUND(PRODUCT(E6382:H6382),2)</f>
        <v>11.00</v>
      </c>
      <c r="J6382" s="32">
        <v/>
      </c>
      <c r="K6382" s="32">
        <f/>
        <v/>
      </c>
      <c r="L6382" s="32" t="s">
        <v/>
      </c>
      <c r="M6382" s="32" t="s">
        <v/>
      </c>
      <c r="N6382" s="32" t="s">
        <v/>
      </c>
      <!--$VAR_NUOVA_CELLA_PREZZI$-->
    </row>
    <row r="6383" spans="1:16" ht="10.5" customHeight="1" thickTop="1" thickBot="1">
      <c r="B6383" s="32" t="s">
        <v/>
      </c>
      <c r="C6383" s="23" t="s">
        <v/>
      </c>
      <c r="D6383" s="32" t="s">
        <v/>
      </c>
      <c r="E6383" s="32">
        <v/>
      </c>
      <c r="F6383" s="33">
        <v/>
      </c>
      <c r="G6383" s="34">
        <v/>
      </c>
      <c r="H6383" s="35">
        <v/>
      </c>
      <c r="I6383" s="36">
        <f/>
        <v/>
      </c>
      <c r="J6383" s="32">
        <v/>
      </c>
      <c r="K6383" s="32">
        <f/>
        <v/>
      </c>
      <c r="L6383" s="32" t="s">
        <v/>
      </c>
      <c r="M6383" s="32" t="s">
        <v/>
      </c>
      <c r="N6383" s="32" t="s">
        <v>32093</v>
      </c>
      <!--$VAR_NUOVA_CELLA_PREZZI$-->
    </row>
    <row r="6384" spans="1:16" ht="10.5" customHeight="1" thickTop="1" thickBot="1">
      <c r="B6384" s="32" t="s">
        <v/>
      </c>
      <c r="C6384" s="23" t="s">
        <v/>
      </c>
      <c r="D6384" s="32" t="s">
        <v>32094</v>
      </c>
      <c r="E6384" s="32">
        <v/>
      </c>
      <c r="F6384" s="33">
        <v/>
      </c>
      <c r="G6384" s="34">
        <v/>
      </c>
      <c r="H6384" s="35">
        <v/>
      </c>
      <c r="I6384" s="36">
        <f>ROUND(SUM(I6381:I6383),2)</f>
        <v>11.00</v>
      </c>
      <c r="J6384" s="32">
        <v>9.88</v>
      </c>
      <c r="K6384" s="32">
        <f>ROUND(PRODUCT(I6384:J6384),2)</f>
        <v>108.68</v>
      </c>
      <c r="L6384" s="32" t="s">
        <v/>
      </c>
      <c r="M6384" s="32" t="s">
        <v/>
      </c>
      <c r="N6384" s="32" t="s">
        <v/>
      </c>
      <!--$VAR_NUOVA_CELLA_PREZZI$-->
    </row>
    <row r="6385" spans="1:16" ht="10.5" customHeight="1" thickTop="1" thickBot="1">
      <c r="B6385" s="32" t="s">
        <v/>
      </c>
      <c r="C6385" s="23" t="s">
        <v/>
      </c>
      <c r="D6385" s="32" t="s">
        <v>32100</v>
      </c>
      <c r="E6385" s="32">
        <v/>
      </c>
      <c r="F6385" s="33">
        <v/>
      </c>
      <c r="G6385" s="34">
        <v/>
      </c>
      <c r="H6385" s="35">
        <v/>
      </c>
      <c r="I6385" s="36">
        <f/>
        <v/>
      </c>
      <c r="J6385" s="32">
        <v/>
      </c>
      <c r="K6385" s="32">
        <f/>
        <v/>
      </c>
      <c r="L6385" s="32" t="s">
        <v/>
      </c>
      <c r="M6385" s="32" t="s">
        <v/>
      </c>
      <c r="N6385" s="32" t="s">
        <v/>
      </c>
      <!--$VAR_NUOVA_CELLA_PREZZI$-->
    </row>
    <row r="6386" spans="1:16" ht="34.5" customHeight="1" thickTop="1" thickBot="1">
      <c r="B6386" s="32" t="s">
        <v>32101</v>
      </c>
      <c r="C6386" s="23" t="s">
        <v>32102</v>
      </c>
      <c r="D6386" s="62" t="s">
        <v>32103</v>
      </c>
      <c r="E6386" s="32">
        <v/>
      </c>
      <c r="F6386" s="33">
        <v/>
      </c>
      <c r="G6386" s="34">
        <v/>
      </c>
      <c r="H6386" s="35">
        <v/>
      </c>
      <c r="I6386" s="36">
        <f/>
        <v/>
      </c>
      <c r="J6386" s="32">
        <v/>
      </c>
      <c r="K6386" s="32">
        <f/>
        <v/>
      </c>
      <c r="L6386" s="32" t="s">
        <v/>
      </c>
      <c r="M6386" s="32" t="s">
        <v/>
      </c>
      <c r="N6386" s="32" t="s">
        <v/>
      </c>
      <!--$VAR_NUOVA_CELLA_PREZZI$-->
    </row>
    <row r="6387" spans="1:16" ht="10.5" customHeight="1" thickTop="1" thickBot="1">
      <c r="B6387" s="32" t="s">
        <v/>
      </c>
      <c r="C6387" s="23" t="s">
        <v/>
      </c>
      <c r="D6387" s="23" t="s">
        <v>32104</v>
      </c>
      <c r="E6387" s="32">
        <v/>
      </c>
      <c r="F6387" s="33">
        <v/>
      </c>
      <c r="G6387" s="34">
        <v/>
      </c>
      <c r="H6387" s="35">
        <v/>
      </c>
      <c r="I6387" s="36">
        <f/>
        <v/>
      </c>
      <c r="J6387" s="32">
        <v/>
      </c>
      <c r="K6387" s="32">
        <f/>
        <v/>
      </c>
      <c r="L6387" s="32" t="s">
        <v/>
      </c>
      <c r="M6387" s="32" t="s">
        <v/>
      </c>
      <c r="N6387" s="32" t="s">
        <v/>
      </c>
      <!--$VAR_NUOVA_CELLA_PREZZI$-->
    </row>
    <row r="6388" spans="1:16" ht="10.5" customHeight="1" thickTop="1" thickBot="1">
      <c r="B6388" s="32" t="s">
        <v/>
      </c>
      <c r="C6388" s="23" t="s">
        <v/>
      </c>
      <c r="D6388" s="23" t="s">
        <v>32105</v>
      </c>
      <c r="E6388" s="32">
        <v>20.00</v>
      </c>
      <c r="F6388" s="33">
        <v/>
      </c>
      <c r="G6388" s="34">
        <v/>
      </c>
      <c r="H6388" s="35">
        <v/>
      </c>
      <c r="I6388" s="36">
        <f>ROUND(PRODUCT(E6388:H6388),2)</f>
        <v>20.00</v>
      </c>
      <c r="J6388" s="32">
        <v/>
      </c>
      <c r="K6388" s="32">
        <f/>
        <v/>
      </c>
      <c r="L6388" s="32" t="s">
        <v/>
      </c>
      <c r="M6388" s="32" t="s">
        <v/>
      </c>
      <c r="N6388" s="32" t="s">
        <v/>
      </c>
      <!--$VAR_NUOVA_CELLA_PREZZI$-->
    </row>
    <row r="6389" spans="1:16" ht="10.5" customHeight="1" thickTop="1" thickBot="1">
      <c r="B6389" s="32" t="s">
        <v/>
      </c>
      <c r="C6389" s="23" t="s">
        <v/>
      </c>
      <c r="D6389" s="32" t="s">
        <v/>
      </c>
      <c r="E6389" s="32">
        <v/>
      </c>
      <c r="F6389" s="33">
        <v/>
      </c>
      <c r="G6389" s="34">
        <v/>
      </c>
      <c r="H6389" s="35">
        <v/>
      </c>
      <c r="I6389" s="36">
        <f/>
        <v/>
      </c>
      <c r="J6389" s="32">
        <v/>
      </c>
      <c r="K6389" s="32">
        <f/>
        <v/>
      </c>
      <c r="L6389" s="32" t="s">
        <v/>
      </c>
      <c r="M6389" s="32" t="s">
        <v/>
      </c>
      <c r="N6389" s="32" t="s">
        <v>32112</v>
      </c>
      <!--$VAR_NUOVA_CELLA_PREZZI$-->
    </row>
    <row r="6390" spans="1:16" ht="10.5" customHeight="1" thickTop="1" thickBot="1">
      <c r="B6390" s="32" t="s">
        <v/>
      </c>
      <c r="C6390" s="23" t="s">
        <v/>
      </c>
      <c r="D6390" s="32" t="s">
        <v>32113</v>
      </c>
      <c r="E6390" s="32">
        <v/>
      </c>
      <c r="F6390" s="33">
        <v/>
      </c>
      <c r="G6390" s="34">
        <v/>
      </c>
      <c r="H6390" s="35">
        <v/>
      </c>
      <c r="I6390" s="36">
        <f>ROUND(SUM(I6387:I6389),2)</f>
        <v>20.00</v>
      </c>
      <c r="J6390" s="32">
        <v>16.47</v>
      </c>
      <c r="K6390" s="32">
        <f>ROUND(PRODUCT(I6390:J6390),2)</f>
        <v>329.40</v>
      </c>
      <c r="L6390" s="32" t="s">
        <v/>
      </c>
      <c r="M6390" s="32" t="s">
        <v/>
      </c>
      <c r="N6390" s="32" t="s">
        <v/>
      </c>
      <!--$VAR_NUOVA_CELLA_PREZZI$-->
    </row>
    <row r="6391" spans="1:16" ht="10.5" customHeight="1" thickTop="1" thickBot="1">
      <c r="B6391" s="32" t="s">
        <v/>
      </c>
      <c r="C6391" s="23" t="s">
        <v/>
      </c>
      <c r="D6391" s="32" t="s">
        <v>32119</v>
      </c>
      <c r="E6391" s="32">
        <v/>
      </c>
      <c r="F6391" s="33">
        <v/>
      </c>
      <c r="G6391" s="34">
        <v/>
      </c>
      <c r="H6391" s="35">
        <v/>
      </c>
      <c r="I6391" s="36">
        <f/>
        <v/>
      </c>
      <c r="J6391" s="32">
        <v/>
      </c>
      <c r="K6391" s="32">
        <f/>
        <v/>
      </c>
      <c r="L6391" s="32" t="s">
        <v/>
      </c>
      <c r="M6391" s="32" t="s">
        <v/>
      </c>
      <c r="N6391" s="32" t="s">
        <v/>
      </c>
      <!--$VAR_NUOVA_CELLA_PREZZI$-->
    </row>
    <row r="6392" spans="1:16" ht="34.5" customHeight="1" thickTop="1" thickBot="1">
      <c r="B6392" s="32" t="s">
        <v>32120</v>
      </c>
      <c r="C6392" s="23" t="s">
        <v>32121</v>
      </c>
      <c r="D6392" s="62" t="s">
        <v>32122</v>
      </c>
      <c r="E6392" s="32">
        <v/>
      </c>
      <c r="F6392" s="33">
        <v/>
      </c>
      <c r="G6392" s="34">
        <v/>
      </c>
      <c r="H6392" s="35">
        <v/>
      </c>
      <c r="I6392" s="36">
        <f/>
        <v/>
      </c>
      <c r="J6392" s="32">
        <v/>
      </c>
      <c r="K6392" s="32">
        <f/>
        <v/>
      </c>
      <c r="L6392" s="32" t="s">
        <v/>
      </c>
      <c r="M6392" s="32" t="s">
        <v/>
      </c>
      <c r="N6392" s="32" t="s">
        <v/>
      </c>
      <!--$VAR_NUOVA_CELLA_PREZZI$-->
    </row>
    <row r="6393" spans="1:16" ht="10.5" customHeight="1" thickTop="1" thickBot="1">
      <c r="B6393" s="32" t="s">
        <v/>
      </c>
      <c r="C6393" s="23" t="s">
        <v/>
      </c>
      <c r="D6393" s="23" t="s">
        <v>32123</v>
      </c>
      <c r="E6393" s="32">
        <v/>
      </c>
      <c r="F6393" s="33">
        <v/>
      </c>
      <c r="G6393" s="34">
        <v/>
      </c>
      <c r="H6393" s="35">
        <v/>
      </c>
      <c r="I6393" s="36">
        <f/>
        <v/>
      </c>
      <c r="J6393" s="32">
        <v/>
      </c>
      <c r="K6393" s="32">
        <f/>
        <v/>
      </c>
      <c r="L6393" s="32" t="s">
        <v/>
      </c>
      <c r="M6393" s="32" t="s">
        <v/>
      </c>
      <c r="N6393" s="32" t="s">
        <v/>
      </c>
      <!--$VAR_NUOVA_CELLA_PREZZI$-->
    </row>
    <row r="6394" spans="1:16" ht="10.5" customHeight="1" thickTop="1" thickBot="1">
      <c r="B6394" s="32" t="s">
        <v/>
      </c>
      <c r="C6394" s="23" t="s">
        <v/>
      </c>
      <c r="D6394" s="23" t="s">
        <v>32124</v>
      </c>
      <c r="E6394" s="32">
        <v>8.00</v>
      </c>
      <c r="F6394" s="33">
        <v/>
      </c>
      <c r="G6394" s="34">
        <v/>
      </c>
      <c r="H6394" s="35">
        <v/>
      </c>
      <c r="I6394" s="36">
        <f>ROUND(PRODUCT(E6394:H6394),2)</f>
        <v>8.00</v>
      </c>
      <c r="J6394" s="32">
        <v/>
      </c>
      <c r="K6394" s="32">
        <f/>
        <v/>
      </c>
      <c r="L6394" s="32" t="s">
        <v/>
      </c>
      <c r="M6394" s="32" t="s">
        <v/>
      </c>
      <c r="N6394" s="32" t="s">
        <v/>
      </c>
      <!--$VAR_NUOVA_CELLA_PREZZI$-->
    </row>
    <row r="6395" spans="1:16" ht="10.5" customHeight="1" thickTop="1" thickBot="1">
      <c r="B6395" s="32" t="s">
        <v/>
      </c>
      <c r="C6395" s="23" t="s">
        <v/>
      </c>
      <c r="D6395" s="32" t="s">
        <v/>
      </c>
      <c r="E6395" s="32">
        <v/>
      </c>
      <c r="F6395" s="33">
        <v/>
      </c>
      <c r="G6395" s="34">
        <v/>
      </c>
      <c r="H6395" s="35">
        <v/>
      </c>
      <c r="I6395" s="36">
        <f/>
        <v/>
      </c>
      <c r="J6395" s="32">
        <v/>
      </c>
      <c r="K6395" s="32">
        <f/>
        <v/>
      </c>
      <c r="L6395" s="32" t="s">
        <v/>
      </c>
      <c r="M6395" s="32" t="s">
        <v/>
      </c>
      <c r="N6395" s="32" t="s">
        <v>32131</v>
      </c>
      <!--$VAR_NUOVA_CELLA_PREZZI$-->
    </row>
    <row r="6396" spans="1:16" ht="10.5" customHeight="1" thickTop="1" thickBot="1">
      <c r="B6396" s="32" t="s">
        <v/>
      </c>
      <c r="C6396" s="23" t="s">
        <v/>
      </c>
      <c r="D6396" s="32" t="s">
        <v>32132</v>
      </c>
      <c r="E6396" s="32">
        <v/>
      </c>
      <c r="F6396" s="33">
        <v/>
      </c>
      <c r="G6396" s="34">
        <v/>
      </c>
      <c r="H6396" s="35">
        <v/>
      </c>
      <c r="I6396" s="36">
        <f>ROUND(SUM(I6393:I6395),2)</f>
        <v>8.00</v>
      </c>
      <c r="J6396" s="32">
        <v>40.11</v>
      </c>
      <c r="K6396" s="32">
        <f>ROUND(PRODUCT(I6396:J6396),2)</f>
        <v>320.88</v>
      </c>
      <c r="L6396" s="32" t="s">
        <v/>
      </c>
      <c r="M6396" s="32" t="s">
        <v/>
      </c>
      <c r="N6396" s="32" t="s">
        <v/>
      </c>
      <!--$VAR_NUOVA_CELLA_PREZZI$-->
    </row>
    <row r="6397" spans="1:16" ht="10.5" customHeight="1" thickTop="1" thickBot="1">
      <c r="B6397" s="32" t="s">
        <v/>
      </c>
      <c r="C6397" s="23" t="s">
        <v/>
      </c>
      <c r="D6397" s="32" t="s">
        <v>32138</v>
      </c>
      <c r="E6397" s="32">
        <v/>
      </c>
      <c r="F6397" s="33">
        <v/>
      </c>
      <c r="G6397" s="34">
        <v/>
      </c>
      <c r="H6397" s="35">
        <v/>
      </c>
      <c r="I6397" s="36">
        <f/>
        <v/>
      </c>
      <c r="J6397" s="32">
        <v/>
      </c>
      <c r="K6397" s="32">
        <f/>
        <v/>
      </c>
      <c r="L6397" s="32" t="s">
        <v/>
      </c>
      <c r="M6397" s="32" t="s">
        <v/>
      </c>
      <c r="N6397" s="32" t="s">
        <v/>
      </c>
      <!--$VAR_NUOVA_CELLA_PREZZI$-->
    </row>
    <row r="6398" spans="1:16" ht="41.1666666666667" customHeight="1" thickTop="1" thickBot="1">
      <c r="B6398" s="32" t="s">
        <v>32139</v>
      </c>
      <c r="C6398" s="23" t="s">
        <v>32140</v>
      </c>
      <c r="D6398" s="62" t="s">
        <v>32141</v>
      </c>
      <c r="E6398" s="32">
        <v/>
      </c>
      <c r="F6398" s="33">
        <v/>
      </c>
      <c r="G6398" s="34">
        <v/>
      </c>
      <c r="H6398" s="35">
        <v/>
      </c>
      <c r="I6398" s="36">
        <f/>
        <v/>
      </c>
      <c r="J6398" s="32">
        <v/>
      </c>
      <c r="K6398" s="32">
        <f/>
        <v/>
      </c>
      <c r="L6398" s="32" t="s">
        <v/>
      </c>
      <c r="M6398" s="32" t="s">
        <v/>
      </c>
      <c r="N6398" s="32" t="s">
        <v/>
      </c>
      <!--$VAR_NUOVA_CELLA_PREZZI$-->
    </row>
    <row r="6399" spans="1:16" ht="10.5" customHeight="1" thickTop="1" thickBot="1">
      <c r="B6399" s="32" t="s">
        <v/>
      </c>
      <c r="C6399" s="23" t="s">
        <v/>
      </c>
      <c r="D6399" s="23" t="s">
        <v>32142</v>
      </c>
      <c r="E6399" s="32">
        <v/>
      </c>
      <c r="F6399" s="33">
        <v/>
      </c>
      <c r="G6399" s="34">
        <v/>
      </c>
      <c r="H6399" s="35">
        <v/>
      </c>
      <c r="I6399" s="36">
        <f/>
        <v/>
      </c>
      <c r="J6399" s="32">
        <v/>
      </c>
      <c r="K6399" s="32">
        <f/>
        <v/>
      </c>
      <c r="L6399" s="32" t="s">
        <v/>
      </c>
      <c r="M6399" s="32" t="s">
        <v/>
      </c>
      <c r="N6399" s="32" t="s">
        <v/>
      </c>
      <!--$VAR_NUOVA_CELLA_PREZZI$-->
    </row>
    <row r="6400" spans="1:16" ht="10.5" customHeight="1" thickTop="1" thickBot="1">
      <c r="B6400" s="32" t="s">
        <v/>
      </c>
      <c r="C6400" s="23" t="s">
        <v/>
      </c>
      <c r="D6400" s="23" t="s">
        <v>32143</v>
      </c>
      <c r="E6400" s="32">
        <v>1.00</v>
      </c>
      <c r="F6400" s="33">
        <v/>
      </c>
      <c r="G6400" s="34">
        <v/>
      </c>
      <c r="H6400" s="35">
        <v/>
      </c>
      <c r="I6400" s="36">
        <f>ROUND(PRODUCT(E6400:H6400),2)</f>
        <v>1.00</v>
      </c>
      <c r="J6400" s="32">
        <v/>
      </c>
      <c r="K6400" s="32">
        <f/>
        <v/>
      </c>
      <c r="L6400" s="32" t="s">
        <v/>
      </c>
      <c r="M6400" s="32" t="s">
        <v/>
      </c>
      <c r="N6400" s="32" t="s">
        <v/>
      </c>
      <!--$VAR_NUOVA_CELLA_PREZZI$-->
    </row>
    <row r="6401" spans="1:16" ht="10.5" customHeight="1" thickTop="1" thickBot="1">
      <c r="B6401" s="32" t="s">
        <v/>
      </c>
      <c r="C6401" s="23" t="s">
        <v/>
      </c>
      <c r="D6401" s="32" t="s">
        <v/>
      </c>
      <c r="E6401" s="32">
        <v/>
      </c>
      <c r="F6401" s="33">
        <v/>
      </c>
      <c r="G6401" s="34">
        <v/>
      </c>
      <c r="H6401" s="35">
        <v/>
      </c>
      <c r="I6401" s="36">
        <f/>
        <v/>
      </c>
      <c r="J6401" s="32">
        <v/>
      </c>
      <c r="K6401" s="32">
        <f/>
        <v/>
      </c>
      <c r="L6401" s="32" t="s">
        <v/>
      </c>
      <c r="M6401" s="32" t="s">
        <v/>
      </c>
      <c r="N6401" s="32" t="s">
        <v>32150</v>
      </c>
      <!--$VAR_NUOVA_CELLA_PREZZI$-->
    </row>
    <row r="6402" spans="1:16" ht="10.5" customHeight="1" thickTop="1" thickBot="1">
      <c r="B6402" s="32" t="s">
        <v/>
      </c>
      <c r="C6402" s="23" t="s">
        <v/>
      </c>
      <c r="D6402" s="32" t="s">
        <v>32151</v>
      </c>
      <c r="E6402" s="32">
        <v/>
      </c>
      <c r="F6402" s="33">
        <v/>
      </c>
      <c r="G6402" s="34">
        <v/>
      </c>
      <c r="H6402" s="35">
        <v/>
      </c>
      <c r="I6402" s="36">
        <f>ROUND(SUM(I6399:I6401),2)</f>
        <v>1.00</v>
      </c>
      <c r="J6402" s="32">
        <v>18.56</v>
      </c>
      <c r="K6402" s="32">
        <f>ROUND(PRODUCT(I6402:J6402),2)</f>
        <v>18.56</v>
      </c>
      <c r="L6402" s="32" t="s">
        <v/>
      </c>
      <c r="M6402" s="32" t="s">
        <v/>
      </c>
      <c r="N6402" s="32" t="s">
        <v/>
      </c>
      <!--$VAR_NUOVA_CELLA_PREZZI$-->
    </row>
    <row r="6403" spans="1:16" ht="10.5" customHeight="1" thickTop="1" thickBot="1">
      <c r="B6403" s="32" t="s">
        <v/>
      </c>
      <c r="C6403" s="23" t="s">
        <v/>
      </c>
      <c r="D6403" s="32" t="s">
        <v>32157</v>
      </c>
      <c r="E6403" s="32">
        <v/>
      </c>
      <c r="F6403" s="33">
        <v/>
      </c>
      <c r="G6403" s="34">
        <v/>
      </c>
      <c r="H6403" s="35">
        <v/>
      </c>
      <c r="I6403" s="36">
        <f/>
        <v/>
      </c>
      <c r="J6403" s="32">
        <v/>
      </c>
      <c r="K6403" s="32">
        <f/>
        <v/>
      </c>
      <c r="L6403" s="32" t="s">
        <v/>
      </c>
      <c r="M6403" s="32" t="s">
        <v/>
      </c>
      <c r="N6403" s="32" t="s">
        <v/>
      </c>
      <!--$VAR_NUOVA_CELLA_PREZZI$-->
    </row>
    <row r="6404" spans="1:16" ht="22.3333333333333" customHeight="1" thickTop="1" thickBot="1">
      <c r="B6404" s="32" t="s">
        <v>32158</v>
      </c>
      <c r="C6404" s="23" t="s">
        <v>32159</v>
      </c>
      <c r="D6404" s="62" t="s">
        <v>32160</v>
      </c>
      <c r="E6404" s="32">
        <v/>
      </c>
      <c r="F6404" s="33">
        <v/>
      </c>
      <c r="G6404" s="34">
        <v/>
      </c>
      <c r="H6404" s="35">
        <v/>
      </c>
      <c r="I6404" s="36">
        <f/>
        <v/>
      </c>
      <c r="J6404" s="32">
        <v/>
      </c>
      <c r="K6404" s="32">
        <f/>
        <v/>
      </c>
      <c r="L6404" s="32" t="s">
        <v/>
      </c>
      <c r="M6404" s="32" t="s">
        <v/>
      </c>
      <c r="N6404" s="32" t="s">
        <v/>
      </c>
      <!--$VAR_NUOVA_CELLA_PREZZI$-->
    </row>
    <row r="6405" spans="1:16" ht="10.5" customHeight="1" thickTop="1" thickBot="1">
      <c r="B6405" s="32" t="s">
        <v/>
      </c>
      <c r="C6405" s="23" t="s">
        <v/>
      </c>
      <c r="D6405" s="23" t="s">
        <v>32161</v>
      </c>
      <c r="E6405" s="32">
        <v/>
      </c>
      <c r="F6405" s="33">
        <v/>
      </c>
      <c r="G6405" s="34">
        <v/>
      </c>
      <c r="H6405" s="35">
        <v/>
      </c>
      <c r="I6405" s="36">
        <f/>
        <v/>
      </c>
      <c r="J6405" s="32">
        <v/>
      </c>
      <c r="K6405" s="32">
        <f/>
        <v/>
      </c>
      <c r="L6405" s="32" t="s">
        <v/>
      </c>
      <c r="M6405" s="32" t="s">
        <v/>
      </c>
      <c r="N6405" s="32" t="s">
        <v/>
      </c>
      <!--$VAR_NUOVA_CELLA_PREZZI$-->
    </row>
    <row r="6406" spans="1:16" ht="10.5" customHeight="1" thickTop="1" thickBot="1">
      <c r="B6406" s="32" t="s">
        <v/>
      </c>
      <c r="C6406" s="23" t="s">
        <v/>
      </c>
      <c r="D6406" s="23" t="s">
        <v>32162</v>
      </c>
      <c r="E6406" s="32">
        <v>1.00</v>
      </c>
      <c r="F6406" s="33">
        <v/>
      </c>
      <c r="G6406" s="34">
        <v/>
      </c>
      <c r="H6406" s="35">
        <v/>
      </c>
      <c r="I6406" s="36">
        <f>ROUND(PRODUCT(E6406:H6406),2)</f>
        <v>1.00</v>
      </c>
      <c r="J6406" s="32">
        <v/>
      </c>
      <c r="K6406" s="32">
        <f/>
        <v/>
      </c>
      <c r="L6406" s="32" t="s">
        <v/>
      </c>
      <c r="M6406" s="32" t="s">
        <v/>
      </c>
      <c r="N6406" s="32" t="s">
        <v/>
      </c>
      <!--$VAR_NUOVA_CELLA_PREZZI$-->
    </row>
    <row r="6407" spans="1:16" ht="10.5" customHeight="1" thickTop="1" thickBot="1">
      <c r="B6407" s="32" t="s">
        <v/>
      </c>
      <c r="C6407" s="23" t="s">
        <v/>
      </c>
      <c r="D6407" s="32" t="s">
        <v/>
      </c>
      <c r="E6407" s="32">
        <v/>
      </c>
      <c r="F6407" s="33">
        <v/>
      </c>
      <c r="G6407" s="34">
        <v/>
      </c>
      <c r="H6407" s="35">
        <v/>
      </c>
      <c r="I6407" s="36">
        <f/>
        <v/>
      </c>
      <c r="J6407" s="32">
        <v/>
      </c>
      <c r="K6407" s="32">
        <f/>
        <v/>
      </c>
      <c r="L6407" s="32" t="s">
        <v/>
      </c>
      <c r="M6407" s="32" t="s">
        <v/>
      </c>
      <c r="N6407" s="32" t="s">
        <v>32169</v>
      </c>
      <!--$VAR_NUOVA_CELLA_PREZZI$-->
    </row>
    <row r="6408" spans="1:16" ht="10.5" customHeight="1" thickTop="1" thickBot="1">
      <c r="B6408" s="32" t="s">
        <v/>
      </c>
      <c r="C6408" s="23" t="s">
        <v/>
      </c>
      <c r="D6408" s="32" t="s">
        <v>32170</v>
      </c>
      <c r="E6408" s="32">
        <v/>
      </c>
      <c r="F6408" s="33">
        <v/>
      </c>
      <c r="G6408" s="34">
        <v/>
      </c>
      <c r="H6408" s="35">
        <v/>
      </c>
      <c r="I6408" s="36">
        <f>ROUND(SUM(I6405:I6407),2)</f>
        <v>1.00</v>
      </c>
      <c r="J6408" s="32">
        <v>580.03</v>
      </c>
      <c r="K6408" s="32">
        <f>ROUND(PRODUCT(I6408:J6408),2)</f>
        <v>580.03</v>
      </c>
      <c r="L6408" s="32" t="s">
        <v/>
      </c>
      <c r="M6408" s="32" t="s">
        <v/>
      </c>
      <c r="N6408" s="32" t="s">
        <v/>
      </c>
      <!--$VAR_NUOVA_CELLA_PREZZI$-->
    </row>
    <row r="6409" spans="1:16" ht="10.5" customHeight="1" thickTop="1" thickBot="1">
      <c r="B6409" s="32" t="s">
        <v/>
      </c>
      <c r="C6409" s="23" t="s">
        <v/>
      </c>
      <c r="D6409" s="32" t="s">
        <v>32176</v>
      </c>
      <c r="E6409" s="32">
        <v/>
      </c>
      <c r="F6409" s="33">
        <v/>
      </c>
      <c r="G6409" s="34">
        <v/>
      </c>
      <c r="H6409" s="35">
        <v/>
      </c>
      <c r="I6409" s="36">
        <f/>
        <v/>
      </c>
      <c r="J6409" s="32">
        <v/>
      </c>
      <c r="K6409" s="32">
        <f/>
        <v/>
      </c>
      <c r="L6409" s="32" t="s">
        <v/>
      </c>
      <c r="M6409" s="32" t="s">
        <v/>
      </c>
      <c r="N6409" s="32" t="s">
        <v/>
      </c>
      <!--$VAR_NUOVA_CELLA_PREZZI$-->
    </row>
    <row r="6410" spans="1:16" ht="22.5" customHeight="1" thickTop="1" thickBot="1">
      <c r="B6410" s="32" t="s">
        <v>32177</v>
      </c>
      <c r="C6410" s="23" t="s">
        <v>32178</v>
      </c>
      <c r="D6410" s="62" t="s">
        <v>32179</v>
      </c>
      <c r="E6410" s="32">
        <v/>
      </c>
      <c r="F6410" s="33">
        <v/>
      </c>
      <c r="G6410" s="34">
        <v/>
      </c>
      <c r="H6410" s="35">
        <v/>
      </c>
      <c r="I6410" s="36">
        <f/>
        <v/>
      </c>
      <c r="J6410" s="32">
        <v/>
      </c>
      <c r="K6410" s="32">
        <f/>
        <v/>
      </c>
      <c r="L6410" s="32" t="s">
        <v/>
      </c>
      <c r="M6410" s="32" t="s">
        <v/>
      </c>
      <c r="N6410" s="32" t="s">
        <v/>
      </c>
      <!--$VAR_NUOVA_CELLA_PREZZI$-->
    </row>
    <row r="6411" spans="1:16" ht="10.5" customHeight="1" thickTop="1" thickBot="1">
      <c r="B6411" s="32" t="s">
        <v/>
      </c>
      <c r="C6411" s="23" t="s">
        <v/>
      </c>
      <c r="D6411" s="23" t="s">
        <v>32180</v>
      </c>
      <c r="E6411" s="32">
        <v/>
      </c>
      <c r="F6411" s="33">
        <v/>
      </c>
      <c r="G6411" s="34">
        <v/>
      </c>
      <c r="H6411" s="35">
        <v/>
      </c>
      <c r="I6411" s="36">
        <f/>
        <v/>
      </c>
      <c r="J6411" s="32">
        <v/>
      </c>
      <c r="K6411" s="32">
        <f/>
        <v/>
      </c>
      <c r="L6411" s="32" t="s">
        <v/>
      </c>
      <c r="M6411" s="32" t="s">
        <v/>
      </c>
      <c r="N6411" s="32" t="s">
        <v/>
      </c>
      <!--$VAR_NUOVA_CELLA_PREZZI$-->
    </row>
    <row r="6412" spans="1:16" ht="10.5" customHeight="1" thickTop="1" thickBot="1">
      <c r="B6412" s="32" t="s">
        <v/>
      </c>
      <c r="C6412" s="23" t="s">
        <v/>
      </c>
      <c r="D6412" s="23" t="s">
        <v>32181</v>
      </c>
      <c r="E6412" s="32">
        <v>1.00</v>
      </c>
      <c r="F6412" s="33">
        <v/>
      </c>
      <c r="G6412" s="34">
        <v/>
      </c>
      <c r="H6412" s="35">
        <v/>
      </c>
      <c r="I6412" s="36">
        <f>ROUND(PRODUCT(E6412:H6412),2)</f>
        <v>1.00</v>
      </c>
      <c r="J6412" s="32">
        <v/>
      </c>
      <c r="K6412" s="32">
        <f/>
        <v/>
      </c>
      <c r="L6412" s="32" t="s">
        <v/>
      </c>
      <c r="M6412" s="32" t="s">
        <v/>
      </c>
      <c r="N6412" s="32" t="s">
        <v/>
      </c>
      <!--$VAR_NUOVA_CELLA_PREZZI$-->
    </row>
    <row r="6413" spans="1:16" ht="10.5" customHeight="1" thickTop="1" thickBot="1">
      <c r="B6413" s="32" t="s">
        <v/>
      </c>
      <c r="C6413" s="23" t="s">
        <v/>
      </c>
      <c r="D6413" s="32" t="s">
        <v/>
      </c>
      <c r="E6413" s="32">
        <v/>
      </c>
      <c r="F6413" s="33">
        <v/>
      </c>
      <c r="G6413" s="34">
        <v/>
      </c>
      <c r="H6413" s="35">
        <v/>
      </c>
      <c r="I6413" s="36">
        <f/>
        <v/>
      </c>
      <c r="J6413" s="32">
        <v/>
      </c>
      <c r="K6413" s="32">
        <f/>
        <v/>
      </c>
      <c r="L6413" s="32" t="s">
        <v/>
      </c>
      <c r="M6413" s="32" t="s">
        <v/>
      </c>
      <c r="N6413" s="32" t="s">
        <v>32188</v>
      </c>
      <!--$VAR_NUOVA_CELLA_PREZZI$-->
    </row>
    <row r="6414" spans="1:16" ht="10.5" customHeight="1" thickTop="1" thickBot="1">
      <c r="B6414" s="32" t="s">
        <v/>
      </c>
      <c r="C6414" s="23" t="s">
        <v/>
      </c>
      <c r="D6414" s="32" t="s">
        <v>32189</v>
      </c>
      <c r="E6414" s="32">
        <v/>
      </c>
      <c r="F6414" s="33">
        <v/>
      </c>
      <c r="G6414" s="34">
        <v/>
      </c>
      <c r="H6414" s="35">
        <v/>
      </c>
      <c r="I6414" s="36">
        <f>ROUND(SUM(I6411:I6413),2)</f>
        <v>1.00</v>
      </c>
      <c r="J6414" s="32">
        <v>873.90</v>
      </c>
      <c r="K6414" s="32">
        <f>ROUND(PRODUCT(I6414:J6414),2)</f>
        <v>873.90</v>
      </c>
      <c r="L6414" s="32" t="s">
        <v/>
      </c>
      <c r="M6414" s="32" t="s">
        <v/>
      </c>
      <c r="N6414" s="32" t="s">
        <v/>
      </c>
      <!--$VAR_NUOVA_CELLA_PREZZI$-->
    </row>
    <row r="6415" spans="1:16" ht="10.5" customHeight="1" thickTop="1" thickBot="1">
      <c r="B6415" s="32" t="s">
        <v/>
      </c>
      <c r="C6415" s="23" t="s">
        <v/>
      </c>
      <c r="D6415" s="32" t="s">
        <v>32195</v>
      </c>
      <c r="E6415" s="32">
        <v/>
      </c>
      <c r="F6415" s="33">
        <v/>
      </c>
      <c r="G6415" s="34">
        <v/>
      </c>
      <c r="H6415" s="35">
        <v/>
      </c>
      <c r="I6415" s="36">
        <f/>
        <v/>
      </c>
      <c r="J6415" s="32">
        <v/>
      </c>
      <c r="K6415" s="32">
        <f/>
        <v/>
      </c>
      <c r="L6415" s="32" t="s">
        <v/>
      </c>
      <c r="M6415" s="32" t="s">
        <v/>
      </c>
      <c r="N6415" s="32" t="s">
        <v/>
      </c>
      <!--$VAR_NUOVA_CELLA_PREZZI$-->
    </row>
    <row r="6416" spans="1:16" ht="45.6666666666667" customHeight="1" thickTop="1" thickBot="1">
      <c r="B6416" s="32" t="s">
        <v>32196</v>
      </c>
      <c r="C6416" s="23" t="s">
        <v>32197</v>
      </c>
      <c r="D6416" s="62" t="s">
        <v>32198</v>
      </c>
      <c r="E6416" s="32">
        <v/>
      </c>
      <c r="F6416" s="33">
        <v/>
      </c>
      <c r="G6416" s="34">
        <v/>
      </c>
      <c r="H6416" s="35">
        <v/>
      </c>
      <c r="I6416" s="36">
        <f/>
        <v/>
      </c>
      <c r="J6416" s="32">
        <v/>
      </c>
      <c r="K6416" s="32">
        <f/>
        <v/>
      </c>
      <c r="L6416" s="32" t="s">
        <v/>
      </c>
      <c r="M6416" s="32" t="s">
        <v/>
      </c>
      <c r="N6416" s="32" t="s">
        <v/>
      </c>
      <!--$VAR_NUOVA_CELLA_PREZZI$-->
    </row>
    <row r="6417" spans="1:16" ht="10.5" customHeight="1" thickTop="1" thickBot="1">
      <c r="B6417" s="32" t="s">
        <v/>
      </c>
      <c r="C6417" s="23" t="s">
        <v/>
      </c>
      <c r="D6417" s="23" t="s">
        <v>32199</v>
      </c>
      <c r="E6417" s="32">
        <v/>
      </c>
      <c r="F6417" s="33">
        <v/>
      </c>
      <c r="G6417" s="34">
        <v/>
      </c>
      <c r="H6417" s="35">
        <v/>
      </c>
      <c r="I6417" s="36">
        <f/>
        <v/>
      </c>
      <c r="J6417" s="32">
        <v/>
      </c>
      <c r="K6417" s="32">
        <f/>
        <v/>
      </c>
      <c r="L6417" s="32" t="s">
        <v/>
      </c>
      <c r="M6417" s="32" t="s">
        <v/>
      </c>
      <c r="N6417" s="32" t="s">
        <v/>
      </c>
      <!--$VAR_NUOVA_CELLA_PREZZI$-->
    </row>
    <row r="6418" spans="1:16" ht="10.5" customHeight="1" thickTop="1" thickBot="1">
      <c r="B6418" s="32" t="s">
        <v/>
      </c>
      <c r="C6418" s="23" t="s">
        <v/>
      </c>
      <c r="D6418" s="23" t="s">
        <v>32200</v>
      </c>
      <c r="E6418" s="32">
        <v>1.00</v>
      </c>
      <c r="F6418" s="33">
        <v/>
      </c>
      <c r="G6418" s="34">
        <v/>
      </c>
      <c r="H6418" s="35">
        <v/>
      </c>
      <c r="I6418" s="36">
        <f>ROUND(PRODUCT(E6418:H6418),2)</f>
        <v>1.00</v>
      </c>
      <c r="J6418" s="32">
        <v/>
      </c>
      <c r="K6418" s="32">
        <f/>
        <v/>
      </c>
      <c r="L6418" s="32" t="s">
        <v/>
      </c>
      <c r="M6418" s="32" t="s">
        <v/>
      </c>
      <c r="N6418" s="32" t="s">
        <v/>
      </c>
      <!--$VAR_NUOVA_CELLA_PREZZI$-->
    </row>
    <row r="6419" spans="1:16" ht="10.5" customHeight="1" thickTop="1" thickBot="1">
      <c r="B6419" s="32" t="s">
        <v/>
      </c>
      <c r="C6419" s="23" t="s">
        <v/>
      </c>
      <c r="D6419" s="32" t="s">
        <v/>
      </c>
      <c r="E6419" s="32">
        <v/>
      </c>
      <c r="F6419" s="33">
        <v/>
      </c>
      <c r="G6419" s="34">
        <v/>
      </c>
      <c r="H6419" s="35">
        <v/>
      </c>
      <c r="I6419" s="36">
        <f/>
        <v/>
      </c>
      <c r="J6419" s="32">
        <v/>
      </c>
      <c r="K6419" s="32">
        <f/>
        <v/>
      </c>
      <c r="L6419" s="32" t="s">
        <v/>
      </c>
      <c r="M6419" s="32" t="s">
        <v/>
      </c>
      <c r="N6419" s="32" t="s">
        <v>32207</v>
      </c>
      <!--$VAR_NUOVA_CELLA_PREZZI$-->
    </row>
    <row r="6420" spans="1:16" ht="10.5" customHeight="1" thickTop="1" thickBot="1">
      <c r="B6420" s="32" t="s">
        <v/>
      </c>
      <c r="C6420" s="23" t="s">
        <v/>
      </c>
      <c r="D6420" s="32" t="s">
        <v>32208</v>
      </c>
      <c r="E6420" s="32">
        <v/>
      </c>
      <c r="F6420" s="33">
        <v/>
      </c>
      <c r="G6420" s="34">
        <v/>
      </c>
      <c r="H6420" s="35">
        <v/>
      </c>
      <c r="I6420" s="36">
        <f>ROUND(SUM(I6417:I6419),2)</f>
        <v>1.00</v>
      </c>
      <c r="J6420" s="32">
        <v>96.72</v>
      </c>
      <c r="K6420" s="32">
        <f>ROUND(PRODUCT(I6420:J6420),2)</f>
        <v>96.72</v>
      </c>
      <c r="L6420" s="32" t="s">
        <v/>
      </c>
      <c r="M6420" s="32" t="s">
        <v/>
      </c>
      <c r="N6420" s="32" t="s">
        <v/>
      </c>
      <!--$VAR_NUOVA_CELLA_PREZZI$-->
    </row>
    <row r="6421" spans="1:16" ht="10.5" customHeight="1" thickTop="1" thickBot="1">
      <c r="B6421" s="32" t="s">
        <v/>
      </c>
      <c r="C6421" s="23" t="s">
        <v/>
      </c>
      <c r="D6421" s="32" t="s">
        <v>32214</v>
      </c>
      <c r="E6421" s="32">
        <v/>
      </c>
      <c r="F6421" s="33">
        <v/>
      </c>
      <c r="G6421" s="34">
        <v/>
      </c>
      <c r="H6421" s="35">
        <v/>
      </c>
      <c r="I6421" s="36">
        <f/>
        <v/>
      </c>
      <c r="J6421" s="32">
        <v/>
      </c>
      <c r="K6421" s="32">
        <f/>
        <v/>
      </c>
      <c r="L6421" s="32" t="s">
        <v/>
      </c>
      <c r="M6421" s="32" t="s">
        <v/>
      </c>
      <c r="N6421" s="32" t="s">
        <v/>
      </c>
      <!--$VAR_NUOVA_CELLA_PREZZI$-->
    </row>
    <row r="6422" spans="1:16" ht="29.6666666666667" customHeight="1" thickTop="1" thickBot="1">
      <c r="B6422" s="32" t="s">
        <v>32215</v>
      </c>
      <c r="C6422" s="23" t="s">
        <v>32216</v>
      </c>
      <c r="D6422" s="62" t="s">
        <v>32217</v>
      </c>
      <c r="E6422" s="32">
        <v/>
      </c>
      <c r="F6422" s="33">
        <v/>
      </c>
      <c r="G6422" s="34">
        <v/>
      </c>
      <c r="H6422" s="35">
        <v/>
      </c>
      <c r="I6422" s="36">
        <f/>
        <v/>
      </c>
      <c r="J6422" s="32">
        <v/>
      </c>
      <c r="K6422" s="32">
        <f/>
        <v/>
      </c>
      <c r="L6422" s="32" t="s">
        <v/>
      </c>
      <c r="M6422" s="32" t="s">
        <v/>
      </c>
      <c r="N6422" s="32" t="s">
        <v/>
      </c>
      <!--$VAR_NUOVA_CELLA_PREZZI$-->
    </row>
    <row r="6423" spans="1:16" ht="10.5" customHeight="1" thickTop="1" thickBot="1">
      <c r="B6423" s="32" t="s">
        <v/>
      </c>
      <c r="C6423" s="23" t="s">
        <v/>
      </c>
      <c r="D6423" s="23" t="s">
        <v>32218</v>
      </c>
      <c r="E6423" s="32">
        <v/>
      </c>
      <c r="F6423" s="33">
        <v/>
      </c>
      <c r="G6423" s="34">
        <v/>
      </c>
      <c r="H6423" s="35">
        <v/>
      </c>
      <c r="I6423" s="36">
        <f/>
        <v/>
      </c>
      <c r="J6423" s="32">
        <v/>
      </c>
      <c r="K6423" s="32">
        <f/>
        <v/>
      </c>
      <c r="L6423" s="32" t="s">
        <v/>
      </c>
      <c r="M6423" s="32" t="s">
        <v/>
      </c>
      <c r="N6423" s="32" t="s">
        <v/>
      </c>
      <!--$VAR_NUOVA_CELLA_PREZZI$-->
    </row>
    <row r="6424" spans="1:16" ht="10.5" customHeight="1" thickTop="1" thickBot="1">
      <c r="B6424" s="32" t="s">
        <v/>
      </c>
      <c r="C6424" s="23" t="s">
        <v/>
      </c>
      <c r="D6424" s="23" t="s">
        <v>32219</v>
      </c>
      <c r="E6424" s="32">
        <v>2.00</v>
      </c>
      <c r="F6424" s="33">
        <v/>
      </c>
      <c r="G6424" s="34">
        <v/>
      </c>
      <c r="H6424" s="35">
        <v/>
      </c>
      <c r="I6424" s="36">
        <f>ROUND(PRODUCT(E6424:H6424),2)</f>
        <v>2.00</v>
      </c>
      <c r="J6424" s="32">
        <v/>
      </c>
      <c r="K6424" s="32">
        <f/>
        <v/>
      </c>
      <c r="L6424" s="32" t="s">
        <v/>
      </c>
      <c r="M6424" s="32" t="s">
        <v/>
      </c>
      <c r="N6424" s="32" t="s">
        <v/>
      </c>
      <!--$VAR_NUOVA_CELLA_PREZZI$-->
    </row>
    <row r="6425" spans="1:16" ht="10.5" customHeight="1" thickTop="1" thickBot="1">
      <c r="B6425" s="32" t="s">
        <v/>
      </c>
      <c r="C6425" s="23" t="s">
        <v/>
      </c>
      <c r="D6425" s="32" t="s">
        <v/>
      </c>
      <c r="E6425" s="32">
        <v/>
      </c>
      <c r="F6425" s="33">
        <v/>
      </c>
      <c r="G6425" s="34">
        <v/>
      </c>
      <c r="H6425" s="35">
        <v/>
      </c>
      <c r="I6425" s="36">
        <f/>
        <v/>
      </c>
      <c r="J6425" s="32">
        <v/>
      </c>
      <c r="K6425" s="32">
        <f/>
        <v/>
      </c>
      <c r="L6425" s="32" t="s">
        <v/>
      </c>
      <c r="M6425" s="32" t="s">
        <v/>
      </c>
      <c r="N6425" s="32" t="s">
        <v>32226</v>
      </c>
      <!--$VAR_NUOVA_CELLA_PREZZI$-->
    </row>
    <row r="6426" spans="1:16" ht="10.5" customHeight="1" thickTop="1" thickBot="1">
      <c r="B6426" s="32" t="s">
        <v/>
      </c>
      <c r="C6426" s="23" t="s">
        <v/>
      </c>
      <c r="D6426" s="32" t="s">
        <v>32227</v>
      </c>
      <c r="E6426" s="32">
        <v/>
      </c>
      <c r="F6426" s="33">
        <v/>
      </c>
      <c r="G6426" s="34">
        <v/>
      </c>
      <c r="H6426" s="35">
        <v/>
      </c>
      <c r="I6426" s="36">
        <f>ROUND(SUM(I6423:I6425),2)</f>
        <v>2.00</v>
      </c>
      <c r="J6426" s="32">
        <v>189.61</v>
      </c>
      <c r="K6426" s="32">
        <f>ROUND(PRODUCT(I6426:J6426),2)</f>
        <v>379.22</v>
      </c>
      <c r="L6426" s="32" t="s">
        <v/>
      </c>
      <c r="M6426" s="32" t="s">
        <v/>
      </c>
      <c r="N6426" s="32" t="s">
        <v/>
      </c>
      <!--$VAR_NUOVA_CELLA_PREZZI$-->
    </row>
    <row r="6427" spans="1:16" ht="10.5" customHeight="1" thickTop="1" thickBot="1">
      <c r="B6427" s="32" t="s">
        <v/>
      </c>
      <c r="C6427" s="23" t="s">
        <v/>
      </c>
      <c r="D6427" s="32" t="s">
        <v>32233</v>
      </c>
      <c r="E6427" s="32">
        <v/>
      </c>
      <c r="F6427" s="33">
        <v/>
      </c>
      <c r="G6427" s="34">
        <v/>
      </c>
      <c r="H6427" s="35">
        <v/>
      </c>
      <c r="I6427" s="36">
        <f/>
        <v/>
      </c>
      <c r="J6427" s="32">
        <v/>
      </c>
      <c r="K6427" s="32">
        <f/>
        <v/>
      </c>
      <c r="L6427" s="32" t="s">
        <v/>
      </c>
      <c r="M6427" s="32" t="s">
        <v/>
      </c>
      <c r="N6427" s="32" t="s">
        <v/>
      </c>
      <!--$VAR_NUOVA_CELLA_PREZZI$-->
    </row>
    <row r="6428" spans="1:16" ht="18.6666666666667" customHeight="1" thickTop="1" thickBot="1">
      <c r="B6428" s="32" t="s">
        <v>32234</v>
      </c>
      <c r="C6428" s="23" t="s">
        <v>32235</v>
      </c>
      <c r="D6428" s="62" t="s">
        <v>32236</v>
      </c>
      <c r="E6428" s="32">
        <v/>
      </c>
      <c r="F6428" s="33">
        <v/>
      </c>
      <c r="G6428" s="34">
        <v/>
      </c>
      <c r="H6428" s="35">
        <v/>
      </c>
      <c r="I6428" s="36">
        <f/>
        <v/>
      </c>
      <c r="J6428" s="32">
        <v/>
      </c>
      <c r="K6428" s="32">
        <f/>
        <v/>
      </c>
      <c r="L6428" s="32" t="s">
        <v/>
      </c>
      <c r="M6428" s="32" t="s">
        <v/>
      </c>
      <c r="N6428" s="32" t="s">
        <v/>
      </c>
      <!--$VAR_NUOVA_CELLA_PREZZI$-->
    </row>
    <row r="6429" spans="1:16" ht="10.5" customHeight="1" thickTop="1" thickBot="1">
      <c r="B6429" s="32" t="s">
        <v/>
      </c>
      <c r="C6429" s="23" t="s">
        <v/>
      </c>
      <c r="D6429" s="23" t="s">
        <v>32237</v>
      </c>
      <c r="E6429" s="32">
        <v/>
      </c>
      <c r="F6429" s="33">
        <v/>
      </c>
      <c r="G6429" s="34">
        <v/>
      </c>
      <c r="H6429" s="35">
        <v/>
      </c>
      <c r="I6429" s="36">
        <f/>
        <v/>
      </c>
      <c r="J6429" s="32">
        <v/>
      </c>
      <c r="K6429" s="32">
        <f/>
        <v/>
      </c>
      <c r="L6429" s="32" t="s">
        <v/>
      </c>
      <c r="M6429" s="32" t="s">
        <v/>
      </c>
      <c r="N6429" s="32" t="s">
        <v/>
      </c>
      <!--$VAR_NUOVA_CELLA_PREZZI$-->
    </row>
    <row r="6430" spans="1:16" ht="10.5" customHeight="1" thickTop="1" thickBot="1">
      <c r="B6430" s="32" t="s">
        <v/>
      </c>
      <c r="C6430" s="23" t="s">
        <v/>
      </c>
      <c r="D6430" s="23" t="s">
        <v>32238</v>
      </c>
      <c r="E6430" s="32">
        <v>1.00</v>
      </c>
      <c r="F6430" s="33">
        <v/>
      </c>
      <c r="G6430" s="34">
        <v/>
      </c>
      <c r="H6430" s="35">
        <v/>
      </c>
      <c r="I6430" s="36">
        <f>ROUND(PRODUCT(E6430:H6430),2)</f>
        <v>1.00</v>
      </c>
      <c r="J6430" s="32">
        <v/>
      </c>
      <c r="K6430" s="32">
        <f/>
        <v/>
      </c>
      <c r="L6430" s="32" t="s">
        <v/>
      </c>
      <c r="M6430" s="32" t="s">
        <v/>
      </c>
      <c r="N6430" s="32" t="s">
        <v/>
      </c>
      <!--$VAR_NUOVA_CELLA_PREZZI$-->
    </row>
    <row r="6431" spans="1:16" ht="10.5" customHeight="1" thickTop="1" thickBot="1">
      <c r="B6431" s="32" t="s">
        <v/>
      </c>
      <c r="C6431" s="23" t="s">
        <v/>
      </c>
      <c r="D6431" s="32" t="s">
        <v/>
      </c>
      <c r="E6431" s="32">
        <v/>
      </c>
      <c r="F6431" s="33">
        <v/>
      </c>
      <c r="G6431" s="34">
        <v/>
      </c>
      <c r="H6431" s="35">
        <v/>
      </c>
      <c r="I6431" s="36">
        <f/>
        <v/>
      </c>
      <c r="J6431" s="32">
        <v/>
      </c>
      <c r="K6431" s="32">
        <f/>
        <v/>
      </c>
      <c r="L6431" s="32" t="s">
        <v/>
      </c>
      <c r="M6431" s="32" t="s">
        <v/>
      </c>
      <c r="N6431" s="32" t="s">
        <v>32245</v>
      </c>
      <!--$VAR_NUOVA_CELLA_PREZZI$-->
    </row>
    <row r="6432" spans="1:16" ht="10.5" customHeight="1" thickTop="1" thickBot="1">
      <c r="B6432" s="32" t="s">
        <v/>
      </c>
      <c r="C6432" s="23" t="s">
        <v/>
      </c>
      <c r="D6432" s="32" t="s">
        <v>32246</v>
      </c>
      <c r="E6432" s="32">
        <v/>
      </c>
      <c r="F6432" s="33">
        <v/>
      </c>
      <c r="G6432" s="34">
        <v/>
      </c>
      <c r="H6432" s="35">
        <v/>
      </c>
      <c r="I6432" s="36">
        <f>ROUND(SUM(I6429:I6431),2)</f>
        <v>1.00</v>
      </c>
      <c r="J6432" s="32">
        <v>60.73</v>
      </c>
      <c r="K6432" s="32">
        <f>ROUND(PRODUCT(I6432:J6432),2)</f>
        <v>60.73</v>
      </c>
      <c r="L6432" s="32" t="s">
        <v/>
      </c>
      <c r="M6432" s="32" t="s">
        <v/>
      </c>
      <c r="N6432" s="32" t="s">
        <v/>
      </c>
      <!--$VAR_NUOVA_CELLA_PREZZI$-->
    </row>
    <row r="6433" spans="1:16" ht="10.5" customHeight="1" thickTop="1" thickBot="1">
      <c r="B6433" s="32" t="s">
        <v/>
      </c>
      <c r="C6433" s="23" t="s">
        <v/>
      </c>
      <c r="D6433" s="32" t="s">
        <v>32252</v>
      </c>
      <c r="E6433" s="32">
        <v/>
      </c>
      <c r="F6433" s="33">
        <v/>
      </c>
      <c r="G6433" s="34">
        <v/>
      </c>
      <c r="H6433" s="35">
        <v/>
      </c>
      <c r="I6433" s="36">
        <f/>
        <v/>
      </c>
      <c r="J6433" s="32">
        <v/>
      </c>
      <c r="K6433" s="32">
        <f/>
        <v/>
      </c>
      <c r="L6433" s="32" t="s">
        <v/>
      </c>
      <c r="M6433" s="32" t="s">
        <v/>
      </c>
      <c r="N6433" s="32" t="s">
        <v/>
      </c>
      <!--$VAR_NUOVA_CELLA_PREZZI$-->
    </row>
    <row r="6434" spans="1:16" ht="98.8333333333333" customHeight="1" thickTop="1" thickBot="1">
      <c r="B6434" s="32" t="s">
        <v>32253</v>
      </c>
      <c r="C6434" s="23" t="s">
        <v>32254</v>
      </c>
      <c r="D6434" s="62" t="s">
        <v>32255</v>
      </c>
      <c r="E6434" s="32">
        <v/>
      </c>
      <c r="F6434" s="33">
        <v/>
      </c>
      <c r="G6434" s="34">
        <v/>
      </c>
      <c r="H6434" s="35">
        <v/>
      </c>
      <c r="I6434" s="36">
        <f/>
        <v/>
      </c>
      <c r="J6434" s="32">
        <v/>
      </c>
      <c r="K6434" s="32">
        <f/>
        <v/>
      </c>
      <c r="L6434" s="32" t="s">
        <v/>
      </c>
      <c r="M6434" s="32" t="s">
        <v/>
      </c>
      <c r="N6434" s="32" t="s">
        <v/>
      </c>
      <!--$VAR_NUOVA_CELLA_PREZZI$-->
    </row>
    <row r="6435" spans="1:16" ht="10.5" customHeight="1" thickTop="1" thickBot="1">
      <c r="B6435" s="32" t="s">
        <v/>
      </c>
      <c r="C6435" s="23" t="s">
        <v/>
      </c>
      <c r="D6435" s="23" t="s">
        <v>32256</v>
      </c>
      <c r="E6435" s="32">
        <v/>
      </c>
      <c r="F6435" s="33">
        <v/>
      </c>
      <c r="G6435" s="34">
        <v/>
      </c>
      <c r="H6435" s="35">
        <v/>
      </c>
      <c r="I6435" s="36">
        <f/>
        <v/>
      </c>
      <c r="J6435" s="32">
        <v/>
      </c>
      <c r="K6435" s="32">
        <f/>
        <v/>
      </c>
      <c r="L6435" s="32" t="s">
        <v/>
      </c>
      <c r="M6435" s="32" t="s">
        <v/>
      </c>
      <c r="N6435" s="32" t="s">
        <v/>
      </c>
      <!--$VAR_NUOVA_CELLA_PREZZI$-->
    </row>
    <row r="6436" spans="1:16" ht="10.5" customHeight="1" thickTop="1" thickBot="1">
      <c r="B6436" s="32" t="s">
        <v/>
      </c>
      <c r="C6436" s="23" t="s">
        <v/>
      </c>
      <c r="D6436" s="23" t="s">
        <v>32257</v>
      </c>
      <c r="E6436" s="32">
        <v>1.00</v>
      </c>
      <c r="F6436" s="33">
        <v/>
      </c>
      <c r="G6436" s="34">
        <v/>
      </c>
      <c r="H6436" s="35">
        <v/>
      </c>
      <c r="I6436" s="36">
        <f>ROUND(PRODUCT(E6436:H6436),2)</f>
        <v>1.00</v>
      </c>
      <c r="J6436" s="32">
        <v/>
      </c>
      <c r="K6436" s="32">
        <f/>
        <v/>
      </c>
      <c r="L6436" s="32" t="s">
        <v/>
      </c>
      <c r="M6436" s="32" t="s">
        <v/>
      </c>
      <c r="N6436" s="32" t="s">
        <v/>
      </c>
      <!--$VAR_NUOVA_CELLA_PREZZI$-->
    </row>
    <row r="6437" spans="1:16" ht="10.5" customHeight="1" thickTop="1" thickBot="1">
      <c r="B6437" s="32" t="s">
        <v/>
      </c>
      <c r="C6437" s="23" t="s">
        <v/>
      </c>
      <c r="D6437" s="32" t="s">
        <v/>
      </c>
      <c r="E6437" s="32">
        <v/>
      </c>
      <c r="F6437" s="33">
        <v/>
      </c>
      <c r="G6437" s="34">
        <v/>
      </c>
      <c r="H6437" s="35">
        <v/>
      </c>
      <c r="I6437" s="36">
        <f/>
        <v/>
      </c>
      <c r="J6437" s="32">
        <v/>
      </c>
      <c r="K6437" s="32">
        <f/>
        <v/>
      </c>
      <c r="L6437" s="32" t="s">
        <v/>
      </c>
      <c r="M6437" s="32" t="s">
        <v/>
      </c>
      <c r="N6437" s="32" t="s">
        <v>32264</v>
      </c>
      <!--$VAR_NUOVA_CELLA_PREZZI$-->
    </row>
    <row r="6438" spans="1:16" ht="10.5" customHeight="1" thickTop="1" thickBot="1">
      <c r="B6438" s="32" t="s">
        <v/>
      </c>
      <c r="C6438" s="23" t="s">
        <v/>
      </c>
      <c r="D6438" s="32" t="s">
        <v>32265</v>
      </c>
      <c r="E6438" s="32">
        <v/>
      </c>
      <c r="F6438" s="33">
        <v/>
      </c>
      <c r="G6438" s="34">
        <v/>
      </c>
      <c r="H6438" s="35">
        <v/>
      </c>
      <c r="I6438" s="36">
        <f>ROUND(SUM(I6435:I6437),2)</f>
        <v>1.00</v>
      </c>
      <c r="J6438" s="32">
        <v>18305.56</v>
      </c>
      <c r="K6438" s="32">
        <f>ROUND(PRODUCT(I6438:J6438),2)</f>
        <v>18305.56</v>
      </c>
      <c r="L6438" s="32" t="s">
        <v/>
      </c>
      <c r="M6438" s="32" t="s">
        <v/>
      </c>
      <c r="N6438" s="32" t="s">
        <v/>
      </c>
      <!--$VAR_NUOVA_CELLA_PREZZI$-->
    </row>
    <row r="6439" spans="1:16" ht="10.5" customHeight="1" thickTop="1" thickBot="1">
      <c r="B6439" s="32" t="s">
        <v/>
      </c>
      <c r="C6439" s="23" t="s">
        <v/>
      </c>
      <c r="D6439" s="32" t="s">
        <v>32271</v>
      </c>
      <c r="E6439" s="32">
        <v/>
      </c>
      <c r="F6439" s="33">
        <v/>
      </c>
      <c r="G6439" s="34">
        <v/>
      </c>
      <c r="H6439" s="35">
        <v/>
      </c>
      <c r="I6439" s="36">
        <f/>
        <v/>
      </c>
      <c r="J6439" s="32">
        <v/>
      </c>
      <c r="K6439" s="32">
        <f/>
        <v/>
      </c>
      <c r="L6439" s="32" t="s">
        <v/>
      </c>
      <c r="M6439" s="32" t="s">
        <v/>
      </c>
      <c r="N6439" s="32" t="s">
        <v/>
      </c>
      <!--$VAR_NUOVA_CELLA_PREZZI$-->
    </row>
    <row r="6440" spans="1:16" ht="163.333333333333" customHeight="1" thickTop="1" thickBot="1">
      <c r="B6440" s="32" t="s">
        <v>32272</v>
      </c>
      <c r="C6440" s="23" t="s">
        <v>32273</v>
      </c>
      <c r="D6440" s="62" t="s">
        <v>32274</v>
      </c>
      <c r="E6440" s="32">
        <v/>
      </c>
      <c r="F6440" s="33">
        <v/>
      </c>
      <c r="G6440" s="34">
        <v/>
      </c>
      <c r="H6440" s="35">
        <v/>
      </c>
      <c r="I6440" s="36">
        <f/>
        <v/>
      </c>
      <c r="J6440" s="32">
        <v/>
      </c>
      <c r="K6440" s="32">
        <f/>
        <v/>
      </c>
      <c r="L6440" s="32" t="s">
        <v/>
      </c>
      <c r="M6440" s="32" t="s">
        <v/>
      </c>
      <c r="N6440" s="32" t="s">
        <v/>
      </c>
      <!--$VAR_NUOVA_CELLA_PREZZI$-->
    </row>
    <row r="6441" spans="1:16" ht="10.5" customHeight="1" thickTop="1" thickBot="1">
      <c r="B6441" s="32" t="s">
        <v/>
      </c>
      <c r="C6441" s="23" t="s">
        <v/>
      </c>
      <c r="D6441" s="23" t="s">
        <v>32275</v>
      </c>
      <c r="E6441" s="32">
        <v/>
      </c>
      <c r="F6441" s="33">
        <v/>
      </c>
      <c r="G6441" s="34">
        <v/>
      </c>
      <c r="H6441" s="35">
        <v/>
      </c>
      <c r="I6441" s="36">
        <f/>
        <v/>
      </c>
      <c r="J6441" s="32">
        <v/>
      </c>
      <c r="K6441" s="32">
        <f/>
        <v/>
      </c>
      <c r="L6441" s="32" t="s">
        <v/>
      </c>
      <c r="M6441" s="32" t="s">
        <v/>
      </c>
      <c r="N6441" s="32" t="s">
        <v/>
      </c>
      <!--$VAR_NUOVA_CELLA_PREZZI$-->
    </row>
    <row r="6442" spans="1:16" ht="10.5" customHeight="1" thickTop="1" thickBot="1">
      <c r="B6442" s="32" t="s">
        <v/>
      </c>
      <c r="C6442" s="23" t="s">
        <v/>
      </c>
      <c r="D6442" s="23" t="s">
        <v>32276</v>
      </c>
      <c r="E6442" s="32">
        <v>1.00</v>
      </c>
      <c r="F6442" s="33">
        <v/>
      </c>
      <c r="G6442" s="34">
        <v/>
      </c>
      <c r="H6442" s="35">
        <v/>
      </c>
      <c r="I6442" s="36">
        <f>ROUND(PRODUCT(E6442:H6442),2)</f>
        <v>1.00</v>
      </c>
      <c r="J6442" s="32">
        <v/>
      </c>
      <c r="K6442" s="32">
        <f/>
        <v/>
      </c>
      <c r="L6442" s="32" t="s">
        <v/>
      </c>
      <c r="M6442" s="32" t="s">
        <v/>
      </c>
      <c r="N6442" s="32" t="s">
        <v/>
      </c>
      <!--$VAR_NUOVA_CELLA_PREZZI$-->
    </row>
    <row r="6443" spans="1:16" ht="10.5" customHeight="1" thickTop="1" thickBot="1">
      <c r="B6443" s="32" t="s">
        <v/>
      </c>
      <c r="C6443" s="23" t="s">
        <v/>
      </c>
      <c r="D6443" s="32" t="s">
        <v/>
      </c>
      <c r="E6443" s="32">
        <v/>
      </c>
      <c r="F6443" s="33">
        <v/>
      </c>
      <c r="G6443" s="34">
        <v/>
      </c>
      <c r="H6443" s="35">
        <v/>
      </c>
      <c r="I6443" s="36">
        <f/>
        <v/>
      </c>
      <c r="J6443" s="32">
        <v/>
      </c>
      <c r="K6443" s="32">
        <f/>
        <v/>
      </c>
      <c r="L6443" s="32" t="s">
        <v/>
      </c>
      <c r="M6443" s="32" t="s">
        <v/>
      </c>
      <c r="N6443" s="32" t="s">
        <v>32283</v>
      </c>
      <!--$VAR_NUOVA_CELLA_PREZZI$-->
    </row>
    <row r="6444" spans="1:16" ht="10.5" customHeight="1" thickTop="1" thickBot="1">
      <c r="B6444" s="32" t="s">
        <v/>
      </c>
      <c r="C6444" s="23" t="s">
        <v/>
      </c>
      <c r="D6444" s="32" t="s">
        <v>32284</v>
      </c>
      <c r="E6444" s="32">
        <v/>
      </c>
      <c r="F6444" s="33">
        <v/>
      </c>
      <c r="G6444" s="34">
        <v/>
      </c>
      <c r="H6444" s="35">
        <v/>
      </c>
      <c r="I6444" s="36">
        <f>ROUND(SUM(I6441:I6443),2)</f>
        <v>1.00</v>
      </c>
      <c r="J6444" s="32">
        <v>3818.20</v>
      </c>
      <c r="K6444" s="32">
        <f>ROUND(PRODUCT(I6444:J6444),2)</f>
        <v>3818.20</v>
      </c>
      <c r="L6444" s="32" t="s">
        <v/>
      </c>
      <c r="M6444" s="32" t="s">
        <v/>
      </c>
      <c r="N6444" s="32" t="s">
        <v/>
      </c>
      <!--$VAR_NUOVA_CELLA_PREZZI$-->
    </row>
    <row r="6445" spans="1:16" ht="10.5" customHeight="1" thickTop="1" thickBot="1">
      <c r="B6445" s="32" t="s">
        <v/>
      </c>
      <c r="C6445" s="23" t="s">
        <v/>
      </c>
      <c r="D6445" s="32" t="s">
        <v>32290</v>
      </c>
      <c r="E6445" s="32">
        <v/>
      </c>
      <c r="F6445" s="33">
        <v/>
      </c>
      <c r="G6445" s="34">
        <v/>
      </c>
      <c r="H6445" s="35">
        <v/>
      </c>
      <c r="I6445" s="36">
        <f/>
        <v/>
      </c>
      <c r="J6445" s="32">
        <v/>
      </c>
      <c r="K6445" s="32">
        <f/>
        <v/>
      </c>
      <c r="L6445" s="32" t="s">
        <v/>
      </c>
      <c r="M6445" s="32" t="s">
        <v/>
      </c>
      <c r="N6445" s="32" t="s">
        <v/>
      </c>
      <!--$VAR_NUOVA_CELLA_PREZZI$-->
    </row>
    <row r="6446" spans="1:16" ht="38.8333333333333" customHeight="1" thickTop="1" thickBot="1">
      <c r="B6446" s="32" t="s">
        <v>32291</v>
      </c>
      <c r="C6446" s="23" t="s">
        <v>32292</v>
      </c>
      <c r="D6446" s="62" t="s">
        <v>32293</v>
      </c>
      <c r="E6446" s="32">
        <v/>
      </c>
      <c r="F6446" s="33">
        <v/>
      </c>
      <c r="G6446" s="34">
        <v/>
      </c>
      <c r="H6446" s="35">
        <v/>
      </c>
      <c r="I6446" s="36">
        <f/>
        <v/>
      </c>
      <c r="J6446" s="32">
        <v/>
      </c>
      <c r="K6446" s="32">
        <f/>
        <v/>
      </c>
      <c r="L6446" s="32" t="s">
        <v/>
      </c>
      <c r="M6446" s="32" t="s">
        <v/>
      </c>
      <c r="N6446" s="32" t="s">
        <v/>
      </c>
      <!--$VAR_NUOVA_CELLA_PREZZI$-->
    </row>
    <row r="6447" spans="1:16" ht="10.5" customHeight="1" thickTop="1" thickBot="1">
      <c r="B6447" s="32" t="s">
        <v/>
      </c>
      <c r="C6447" s="23" t="s">
        <v/>
      </c>
      <c r="D6447" s="23" t="s">
        <v>32294</v>
      </c>
      <c r="E6447" s="32">
        <v/>
      </c>
      <c r="F6447" s="33">
        <v/>
      </c>
      <c r="G6447" s="34">
        <v/>
      </c>
      <c r="H6447" s="35">
        <v/>
      </c>
      <c r="I6447" s="36">
        <f/>
        <v/>
      </c>
      <c r="J6447" s="32">
        <v/>
      </c>
      <c r="K6447" s="32">
        <f/>
        <v/>
      </c>
      <c r="L6447" s="32" t="s">
        <v/>
      </c>
      <c r="M6447" s="32" t="s">
        <v/>
      </c>
      <c r="N6447" s="32" t="s">
        <v/>
      </c>
      <!--$VAR_NUOVA_CELLA_PREZZI$-->
    </row>
    <row r="6448" spans="1:16" ht="10.5" customHeight="1" thickTop="1" thickBot="1">
      <c r="B6448" s="32" t="s">
        <v/>
      </c>
      <c r="C6448" s="23" t="s">
        <v/>
      </c>
      <c r="D6448" s="23" t="s">
        <v>32295</v>
      </c>
      <c r="E6448" s="32">
        <v>5.00</v>
      </c>
      <c r="F6448" s="33">
        <v/>
      </c>
      <c r="G6448" s="34">
        <v/>
      </c>
      <c r="H6448" s="35">
        <v/>
      </c>
      <c r="I6448" s="36">
        <f>ROUND(PRODUCT(E6448:H6448),2)</f>
        <v>5.00</v>
      </c>
      <c r="J6448" s="32">
        <v/>
      </c>
      <c r="K6448" s="32">
        <f/>
        <v/>
      </c>
      <c r="L6448" s="32" t="s">
        <v/>
      </c>
      <c r="M6448" s="32" t="s">
        <v/>
      </c>
      <c r="N6448" s="32" t="s">
        <v/>
      </c>
      <!--$VAR_NUOVA_CELLA_PREZZI$-->
    </row>
    <row r="6449" spans="1:16" ht="10.5" customHeight="1" thickTop="1" thickBot="1">
      <c r="B6449" s="32" t="s">
        <v/>
      </c>
      <c r="C6449" s="23" t="s">
        <v/>
      </c>
      <c r="D6449" s="32" t="s">
        <v/>
      </c>
      <c r="E6449" s="32">
        <v/>
      </c>
      <c r="F6449" s="33">
        <v/>
      </c>
      <c r="G6449" s="34">
        <v/>
      </c>
      <c r="H6449" s="35">
        <v/>
      </c>
      <c r="I6449" s="36">
        <f/>
        <v/>
      </c>
      <c r="J6449" s="32">
        <v/>
      </c>
      <c r="K6449" s="32">
        <f/>
        <v/>
      </c>
      <c r="L6449" s="32" t="s">
        <v/>
      </c>
      <c r="M6449" s="32" t="s">
        <v/>
      </c>
      <c r="N6449" s="32" t="s">
        <v>32302</v>
      </c>
      <!--$VAR_NUOVA_CELLA_PREZZI$-->
    </row>
    <row r="6450" spans="1:16" ht="10.5" customHeight="1" thickTop="1" thickBot="1">
      <c r="B6450" s="32" t="s">
        <v/>
      </c>
      <c r="C6450" s="23" t="s">
        <v/>
      </c>
      <c r="D6450" s="32" t="s">
        <v>32303</v>
      </c>
      <c r="E6450" s="32">
        <v/>
      </c>
      <c r="F6450" s="33">
        <v/>
      </c>
      <c r="G6450" s="34">
        <v/>
      </c>
      <c r="H6450" s="35">
        <v/>
      </c>
      <c r="I6450" s="36">
        <f>ROUND(SUM(I6447:I6449),2)</f>
        <v>5.00</v>
      </c>
      <c r="J6450" s="32">
        <v>178.35</v>
      </c>
      <c r="K6450" s="32">
        <f>ROUND(PRODUCT(I6450:J6450),2)</f>
        <v>891.75</v>
      </c>
      <c r="L6450" s="32" t="s">
        <v/>
      </c>
      <c r="M6450" s="32" t="s">
        <v/>
      </c>
      <c r="N6450" s="32" t="s">
        <v/>
      </c>
      <!--$VAR_NUOVA_CELLA_PREZZI$-->
    </row>
    <row r="6451" spans="1:16" ht="10.5" customHeight="1" thickTop="1" thickBot="1">
      <c r="B6451" s="32" t="s">
        <v/>
      </c>
      <c r="C6451" s="23" t="s">
        <v/>
      </c>
      <c r="D6451" s="32" t="s">
        <v>32309</v>
      </c>
      <c r="E6451" s="32">
        <v/>
      </c>
      <c r="F6451" s="33">
        <v/>
      </c>
      <c r="G6451" s="34">
        <v/>
      </c>
      <c r="H6451" s="35">
        <v/>
      </c>
      <c r="I6451" s="36">
        <f/>
        <v/>
      </c>
      <c r="J6451" s="32">
        <v/>
      </c>
      <c r="K6451" s="32">
        <f/>
        <v/>
      </c>
      <c r="L6451" s="32" t="s">
        <v/>
      </c>
      <c r="M6451" s="32" t="s">
        <v/>
      </c>
      <c r="N6451" s="32" t="s">
        <v/>
      </c>
      <!--$VAR_NUOVA_CELLA_PREZZI$-->
    </row>
    <row r="6452" spans="1:16" ht="41.6666666666667" customHeight="1" thickTop="1" thickBot="1">
      <c r="B6452" s="32" t="s">
        <v>32310</v>
      </c>
      <c r="C6452" s="23" t="s">
        <v>32311</v>
      </c>
      <c r="D6452" s="62" t="s">
        <v>32312</v>
      </c>
      <c r="E6452" s="32">
        <v/>
      </c>
      <c r="F6452" s="33">
        <v/>
      </c>
      <c r="G6452" s="34">
        <v/>
      </c>
      <c r="H6452" s="35">
        <v/>
      </c>
      <c r="I6452" s="36">
        <f/>
        <v/>
      </c>
      <c r="J6452" s="32">
        <v/>
      </c>
      <c r="K6452" s="32">
        <f/>
        <v/>
      </c>
      <c r="L6452" s="32" t="s">
        <v/>
      </c>
      <c r="M6452" s="32" t="s">
        <v/>
      </c>
      <c r="N6452" s="32" t="s">
        <v/>
      </c>
      <!--$VAR_NUOVA_CELLA_PREZZI$-->
    </row>
    <row r="6453" spans="1:16" ht="10.5" customHeight="1" thickTop="1" thickBot="1">
      <c r="B6453" s="32" t="s">
        <v/>
      </c>
      <c r="C6453" s="23" t="s">
        <v/>
      </c>
      <c r="D6453" s="23" t="s">
        <v>32313</v>
      </c>
      <c r="E6453" s="32">
        <v/>
      </c>
      <c r="F6453" s="33">
        <v/>
      </c>
      <c r="G6453" s="34">
        <v/>
      </c>
      <c r="H6453" s="35">
        <v/>
      </c>
      <c r="I6453" s="36">
        <f/>
        <v/>
      </c>
      <c r="J6453" s="32">
        <v/>
      </c>
      <c r="K6453" s="32">
        <f/>
        <v/>
      </c>
      <c r="L6453" s="32" t="s">
        <v/>
      </c>
      <c r="M6453" s="32" t="s">
        <v/>
      </c>
      <c r="N6453" s="32" t="s">
        <v/>
      </c>
      <!--$VAR_NUOVA_CELLA_PREZZI$-->
    </row>
    <row r="6454" spans="1:16" ht="10.5" customHeight="1" thickTop="1" thickBot="1">
      <c r="B6454" s="32" t="s">
        <v/>
      </c>
      <c r="C6454" s="23" t="s">
        <v/>
      </c>
      <c r="D6454" s="23" t="s">
        <v>32314</v>
      </c>
      <c r="E6454" s="32">
        <v>1.00</v>
      </c>
      <c r="F6454" s="33">
        <v/>
      </c>
      <c r="G6454" s="34">
        <v/>
      </c>
      <c r="H6454" s="35">
        <v/>
      </c>
      <c r="I6454" s="36">
        <f>ROUND(PRODUCT(E6454:H6454),2)</f>
        <v>1.00</v>
      </c>
      <c r="J6454" s="32">
        <v/>
      </c>
      <c r="K6454" s="32">
        <f/>
        <v/>
      </c>
      <c r="L6454" s="32" t="s">
        <v/>
      </c>
      <c r="M6454" s="32" t="s">
        <v/>
      </c>
      <c r="N6454" s="32" t="s">
        <v/>
      </c>
      <!--$VAR_NUOVA_CELLA_PREZZI$-->
    </row>
    <row r="6455" spans="1:16" ht="10.5" customHeight="1" thickTop="1" thickBot="1">
      <c r="B6455" s="32" t="s">
        <v/>
      </c>
      <c r="C6455" s="23" t="s">
        <v/>
      </c>
      <c r="D6455" s="32" t="s">
        <v/>
      </c>
      <c r="E6455" s="32">
        <v/>
      </c>
      <c r="F6455" s="33">
        <v/>
      </c>
      <c r="G6455" s="34">
        <v/>
      </c>
      <c r="H6455" s="35">
        <v/>
      </c>
      <c r="I6455" s="36">
        <f/>
        <v/>
      </c>
      <c r="J6455" s="32">
        <v/>
      </c>
      <c r="K6455" s="32">
        <f/>
        <v/>
      </c>
      <c r="L6455" s="32" t="s">
        <v/>
      </c>
      <c r="M6455" s="32" t="s">
        <v/>
      </c>
      <c r="N6455" s="32" t="s">
        <v>32321</v>
      </c>
      <!--$VAR_NUOVA_CELLA_PREZZI$-->
    </row>
    <row r="6456" spans="1:16" ht="10.5" customHeight="1" thickTop="1" thickBot="1">
      <c r="B6456" s="32" t="s">
        <v/>
      </c>
      <c r="C6456" s="23" t="s">
        <v/>
      </c>
      <c r="D6456" s="32" t="s">
        <v>32322</v>
      </c>
      <c r="E6456" s="32">
        <v/>
      </c>
      <c r="F6456" s="33">
        <v/>
      </c>
      <c r="G6456" s="34">
        <v/>
      </c>
      <c r="H6456" s="35">
        <v/>
      </c>
      <c r="I6456" s="36">
        <f>ROUND(SUM(I6453:I6455),2)</f>
        <v>1.00</v>
      </c>
      <c r="J6456" s="32">
        <v>127.20</v>
      </c>
      <c r="K6456" s="32">
        <f>ROUND(PRODUCT(I6456:J6456),2)</f>
        <v>127.20</v>
      </c>
      <c r="L6456" s="32" t="s">
        <v/>
      </c>
      <c r="M6456" s="32" t="s">
        <v/>
      </c>
      <c r="N6456" s="32" t="s">
        <v/>
      </c>
      <!--$VAR_NUOVA_CELLA_PREZZI$-->
    </row>
    <row r="6457" spans="1:16" ht="10.5" customHeight="1" thickTop="1" thickBot="1">
      <c r="B6457" s="32" t="s">
        <v/>
      </c>
      <c r="C6457" s="23" t="s">
        <v/>
      </c>
      <c r="D6457" s="32" t="s">
        <v>32328</v>
      </c>
      <c r="E6457" s="32">
        <v/>
      </c>
      <c r="F6457" s="33">
        <v/>
      </c>
      <c r="G6457" s="34">
        <v/>
      </c>
      <c r="H6457" s="35">
        <v/>
      </c>
      <c r="I6457" s="36">
        <f/>
        <v/>
      </c>
      <c r="J6457" s="32">
        <v/>
      </c>
      <c r="K6457" s="32">
        <f/>
        <v/>
      </c>
      <c r="L6457" s="32" t="s">
        <v/>
      </c>
      <c r="M6457" s="32" t="s">
        <v/>
      </c>
      <c r="N6457" s="32" t="s">
        <v/>
      </c>
      <!--$VAR_NUOVA_CELLA_PREZZI$-->
    </row>
    <row r="6458" spans="1:16" ht="79.8333333333333" customHeight="1" thickTop="1" thickBot="1">
      <c r="B6458" s="32" t="s">
        <v>32329</v>
      </c>
      <c r="C6458" s="23" t="s">
        <v>32330</v>
      </c>
      <c r="D6458" s="62" t="s">
        <v>32331</v>
      </c>
      <c r="E6458" s="32">
        <v/>
      </c>
      <c r="F6458" s="33">
        <v/>
      </c>
      <c r="G6458" s="34">
        <v/>
      </c>
      <c r="H6458" s="35">
        <v/>
      </c>
      <c r="I6458" s="36">
        <f/>
        <v/>
      </c>
      <c r="J6458" s="32">
        <v/>
      </c>
      <c r="K6458" s="32">
        <f/>
        <v/>
      </c>
      <c r="L6458" s="32" t="s">
        <v/>
      </c>
      <c r="M6458" s="32" t="s">
        <v/>
      </c>
      <c r="N6458" s="32" t="s">
        <v/>
      </c>
      <!--$VAR_NUOVA_CELLA_PREZZI$-->
    </row>
    <row r="6459" spans="1:16" ht="10.5" customHeight="1" thickTop="1" thickBot="1">
      <c r="B6459" s="32" t="s">
        <v/>
      </c>
      <c r="C6459" s="23" t="s">
        <v/>
      </c>
      <c r="D6459" s="23" t="s">
        <v>32332</v>
      </c>
      <c r="E6459" s="32">
        <v/>
      </c>
      <c r="F6459" s="33">
        <v/>
      </c>
      <c r="G6459" s="34">
        <v/>
      </c>
      <c r="H6459" s="35">
        <v/>
      </c>
      <c r="I6459" s="36">
        <f/>
        <v/>
      </c>
      <c r="J6459" s="32">
        <v/>
      </c>
      <c r="K6459" s="32">
        <f/>
        <v/>
      </c>
      <c r="L6459" s="32" t="s">
        <v/>
      </c>
      <c r="M6459" s="32" t="s">
        <v/>
      </c>
      <c r="N6459" s="32" t="s">
        <v/>
      </c>
      <!--$VAR_NUOVA_CELLA_PREZZI$-->
    </row>
    <row r="6460" spans="1:16" ht="10.5" customHeight="1" thickTop="1" thickBot="1">
      <c r="B6460" s="32" t="s">
        <v/>
      </c>
      <c r="C6460" s="23" t="s">
        <v/>
      </c>
      <c r="D6460" s="23" t="s">
        <v>32333</v>
      </c>
      <c r="E6460" s="32">
        <v>6.00</v>
      </c>
      <c r="F6460" s="33">
        <v/>
      </c>
      <c r="G6460" s="34">
        <v/>
      </c>
      <c r="H6460" s="35">
        <v/>
      </c>
      <c r="I6460" s="36">
        <f>ROUND(PRODUCT(E6460:H6460),2)</f>
        <v>6.00</v>
      </c>
      <c r="J6460" s="32">
        <v/>
      </c>
      <c r="K6460" s="32">
        <f/>
        <v/>
      </c>
      <c r="L6460" s="32" t="s">
        <v/>
      </c>
      <c r="M6460" s="32" t="s">
        <v/>
      </c>
      <c r="N6460" s="32" t="s">
        <v/>
      </c>
      <!--$VAR_NUOVA_CELLA_PREZZI$-->
    </row>
    <row r="6461" spans="1:16" ht="10.5" customHeight="1" thickTop="1" thickBot="1">
      <c r="B6461" s="32" t="s">
        <v/>
      </c>
      <c r="C6461" s="23" t="s">
        <v/>
      </c>
      <c r="D6461" s="32" t="s">
        <v/>
      </c>
      <c r="E6461" s="32">
        <v/>
      </c>
      <c r="F6461" s="33">
        <v/>
      </c>
      <c r="G6461" s="34">
        <v/>
      </c>
      <c r="H6461" s="35">
        <v/>
      </c>
      <c r="I6461" s="36">
        <f/>
        <v/>
      </c>
      <c r="J6461" s="32">
        <v/>
      </c>
      <c r="K6461" s="32">
        <f/>
        <v/>
      </c>
      <c r="L6461" s="32" t="s">
        <v/>
      </c>
      <c r="M6461" s="32" t="s">
        <v/>
      </c>
      <c r="N6461" s="32" t="s">
        <v>32340</v>
      </c>
      <!--$VAR_NUOVA_CELLA_PREZZI$-->
    </row>
    <row r="6462" spans="1:16" ht="10.5" customHeight="1" thickTop="1" thickBot="1">
      <c r="B6462" s="32" t="s">
        <v/>
      </c>
      <c r="C6462" s="23" t="s">
        <v/>
      </c>
      <c r="D6462" s="32" t="s">
        <v>32341</v>
      </c>
      <c r="E6462" s="32">
        <v/>
      </c>
      <c r="F6462" s="33">
        <v/>
      </c>
      <c r="G6462" s="34">
        <v/>
      </c>
      <c r="H6462" s="35">
        <v/>
      </c>
      <c r="I6462" s="36">
        <f>ROUND(SUM(I6459:I6461),2)</f>
        <v>6.00</v>
      </c>
      <c r="J6462" s="32">
        <v>49.16</v>
      </c>
      <c r="K6462" s="32">
        <f>ROUND(PRODUCT(I6462:J6462),2)</f>
        <v>294.96</v>
      </c>
      <c r="L6462" s="32" t="s">
        <v/>
      </c>
      <c r="M6462" s="32" t="s">
        <v/>
      </c>
      <c r="N6462" s="32" t="s">
        <v/>
      </c>
      <!--$VAR_NUOVA_CELLA_PREZZI$-->
    </row>
    <row r="6463" spans="1:16" ht="10.5" customHeight="1" thickTop="1" thickBot="1">
      <c r="B6463" s="32" t="s">
        <v/>
      </c>
      <c r="C6463" s="23" t="s">
        <v/>
      </c>
      <c r="D6463" s="32" t="s">
        <v>32347</v>
      </c>
      <c r="E6463" s="32">
        <v/>
      </c>
      <c r="F6463" s="33">
        <v/>
      </c>
      <c r="G6463" s="34">
        <v/>
      </c>
      <c r="H6463" s="35">
        <v/>
      </c>
      <c r="I6463" s="36">
        <f/>
        <v/>
      </c>
      <c r="J6463" s="32">
        <v/>
      </c>
      <c r="K6463" s="32">
        <f/>
        <v/>
      </c>
      <c r="L6463" s="32" t="s">
        <v/>
      </c>
      <c r="M6463" s="32" t="s">
        <v/>
      </c>
      <c r="N6463" s="32" t="s">
        <v/>
      </c>
      <!--$VAR_NUOVA_CELLA_PREZZI$-->
    </row>
    <row r="6464" spans="1:16" ht="62" customHeight="1" thickTop="1" thickBot="1">
      <c r="B6464" s="32" t="s">
        <v>32348</v>
      </c>
      <c r="C6464" s="23" t="s">
        <v>32349</v>
      </c>
      <c r="D6464" s="62" t="s">
        <v>32350</v>
      </c>
      <c r="E6464" s="32">
        <v/>
      </c>
      <c r="F6464" s="33">
        <v/>
      </c>
      <c r="G6464" s="34">
        <v/>
      </c>
      <c r="H6464" s="35">
        <v/>
      </c>
      <c r="I6464" s="36">
        <f/>
        <v/>
      </c>
      <c r="J6464" s="32">
        <v/>
      </c>
      <c r="K6464" s="32">
        <f/>
        <v/>
      </c>
      <c r="L6464" s="32" t="s">
        <v/>
      </c>
      <c r="M6464" s="32" t="s">
        <v/>
      </c>
      <c r="N6464" s="32" t="s">
        <v/>
      </c>
      <!--$VAR_NUOVA_CELLA_PREZZI$-->
    </row>
    <row r="6465" spans="1:16" ht="10.5" customHeight="1" thickTop="1" thickBot="1">
      <c r="B6465" s="32" t="s">
        <v/>
      </c>
      <c r="C6465" s="23" t="s">
        <v/>
      </c>
      <c r="D6465" s="23" t="s">
        <v>32351</v>
      </c>
      <c r="E6465" s="32">
        <v/>
      </c>
      <c r="F6465" s="33">
        <v/>
      </c>
      <c r="G6465" s="34">
        <v/>
      </c>
      <c r="H6465" s="35">
        <v/>
      </c>
      <c r="I6465" s="36">
        <f/>
        <v/>
      </c>
      <c r="J6465" s="32">
        <v/>
      </c>
      <c r="K6465" s="32">
        <f/>
        <v/>
      </c>
      <c r="L6465" s="32" t="s">
        <v/>
      </c>
      <c r="M6465" s="32" t="s">
        <v/>
      </c>
      <c r="N6465" s="32" t="s">
        <v/>
      </c>
      <!--$VAR_NUOVA_CELLA_PREZZI$-->
    </row>
    <row r="6466" spans="1:16" ht="10.5" customHeight="1" thickTop="1" thickBot="1">
      <c r="B6466" s="32" t="s">
        <v/>
      </c>
      <c r="C6466" s="23" t="s">
        <v/>
      </c>
      <c r="D6466" s="23" t="s">
        <v>32352</v>
      </c>
      <c r="E6466" s="32">
        <v>7.00</v>
      </c>
      <c r="F6466" s="33">
        <v/>
      </c>
      <c r="G6466" s="34">
        <v/>
      </c>
      <c r="H6466" s="35">
        <v/>
      </c>
      <c r="I6466" s="36">
        <f>ROUND(PRODUCT(E6466:H6466),2)</f>
        <v>7.00</v>
      </c>
      <c r="J6466" s="32">
        <v/>
      </c>
      <c r="K6466" s="32">
        <f/>
        <v/>
      </c>
      <c r="L6466" s="32" t="s">
        <v/>
      </c>
      <c r="M6466" s="32" t="s">
        <v/>
      </c>
      <c r="N6466" s="32" t="s">
        <v/>
      </c>
      <!--$VAR_NUOVA_CELLA_PREZZI$-->
    </row>
    <row r="6467" spans="1:16" ht="10.5" customHeight="1" thickTop="1" thickBot="1">
      <c r="B6467" s="32" t="s">
        <v/>
      </c>
      <c r="C6467" s="23" t="s">
        <v/>
      </c>
      <c r="D6467" s="32" t="s">
        <v/>
      </c>
      <c r="E6467" s="32">
        <v/>
      </c>
      <c r="F6467" s="33">
        <v/>
      </c>
      <c r="G6467" s="34">
        <v/>
      </c>
      <c r="H6467" s="35">
        <v/>
      </c>
      <c r="I6467" s="36">
        <f/>
        <v/>
      </c>
      <c r="J6467" s="32">
        <v/>
      </c>
      <c r="K6467" s="32">
        <f/>
        <v/>
      </c>
      <c r="L6467" s="32" t="s">
        <v/>
      </c>
      <c r="M6467" s="32" t="s">
        <v/>
      </c>
      <c r="N6467" s="32" t="s">
        <v>32359</v>
      </c>
      <!--$VAR_NUOVA_CELLA_PREZZI$-->
    </row>
    <row r="6468" spans="1:16" ht="10.5" customHeight="1" thickTop="1" thickBot="1">
      <c r="B6468" s="32" t="s">
        <v/>
      </c>
      <c r="C6468" s="23" t="s">
        <v/>
      </c>
      <c r="D6468" s="32" t="s">
        <v>32360</v>
      </c>
      <c r="E6468" s="32">
        <v/>
      </c>
      <c r="F6468" s="33">
        <v/>
      </c>
      <c r="G6468" s="34">
        <v/>
      </c>
      <c r="H6468" s="35">
        <v/>
      </c>
      <c r="I6468" s="36">
        <f>ROUND(SUM(I6465:I6467),2)</f>
        <v>7.00</v>
      </c>
      <c r="J6468" s="32">
        <v>128.94</v>
      </c>
      <c r="K6468" s="32">
        <f>ROUND(PRODUCT(I6468:J6468),2)</f>
        <v>902.58</v>
      </c>
      <c r="L6468" s="32" t="s">
        <v/>
      </c>
      <c r="M6468" s="32" t="s">
        <v/>
      </c>
      <c r="N6468" s="32" t="s">
        <v/>
      </c>
      <!--$VAR_NUOVA_CELLA_PREZZI$-->
    </row>
    <row r="6469" spans="1:16" ht="10.5" customHeight="1" thickTop="1" thickBot="1">
      <c r="B6469" s="32" t="s">
        <v/>
      </c>
      <c r="C6469" s="23" t="s">
        <v/>
      </c>
      <c r="D6469" s="32" t="s">
        <v>32366</v>
      </c>
      <c r="E6469" s="32">
        <v/>
      </c>
      <c r="F6469" s="33">
        <v/>
      </c>
      <c r="G6469" s="34">
        <v/>
      </c>
      <c r="H6469" s="35">
        <v/>
      </c>
      <c r="I6469" s="36">
        <f/>
        <v/>
      </c>
      <c r="J6469" s="32">
        <v/>
      </c>
      <c r="K6469" s="32">
        <f/>
        <v/>
      </c>
      <c r="L6469" s="32" t="s">
        <v/>
      </c>
      <c r="M6469" s="32" t="s">
        <v/>
      </c>
      <c r="N6469" s="32" t="s">
        <v/>
      </c>
      <!--$VAR_NUOVA_CELLA_PREZZI$-->
    </row>
    <row r="6470" spans="1:16" ht="25.6666666666667" customHeight="1" thickTop="1" thickBot="1">
      <c r="B6470" s="32" t="s">
        <v>32367</v>
      </c>
      <c r="C6470" s="23" t="s">
        <v>32368</v>
      </c>
      <c r="D6470" s="62" t="s">
        <v>32369</v>
      </c>
      <c r="E6470" s="32">
        <v/>
      </c>
      <c r="F6470" s="33">
        <v/>
      </c>
      <c r="G6470" s="34">
        <v/>
      </c>
      <c r="H6470" s="35">
        <v/>
      </c>
      <c r="I6470" s="36">
        <f/>
        <v/>
      </c>
      <c r="J6470" s="32">
        <v/>
      </c>
      <c r="K6470" s="32">
        <f/>
        <v/>
      </c>
      <c r="L6470" s="32" t="s">
        <v/>
      </c>
      <c r="M6470" s="32" t="s">
        <v/>
      </c>
      <c r="N6470" s="32" t="s">
        <v/>
      </c>
      <!--$VAR_NUOVA_CELLA_PREZZI$-->
    </row>
    <row r="6471" spans="1:16" ht="10.5" customHeight="1" thickTop="1" thickBot="1">
      <c r="B6471" s="32" t="s">
        <v/>
      </c>
      <c r="C6471" s="23" t="s">
        <v/>
      </c>
      <c r="D6471" s="23" t="s">
        <v>32370</v>
      </c>
      <c r="E6471" s="32">
        <v/>
      </c>
      <c r="F6471" s="33">
        <v/>
      </c>
      <c r="G6471" s="34">
        <v/>
      </c>
      <c r="H6471" s="35">
        <v/>
      </c>
      <c r="I6471" s="36">
        <f/>
        <v/>
      </c>
      <c r="J6471" s="32">
        <v/>
      </c>
      <c r="K6471" s="32">
        <f/>
        <v/>
      </c>
      <c r="L6471" s="32" t="s">
        <v/>
      </c>
      <c r="M6471" s="32" t="s">
        <v/>
      </c>
      <c r="N6471" s="32" t="s">
        <v/>
      </c>
      <!--$VAR_NUOVA_CELLA_PREZZI$-->
    </row>
    <row r="6472" spans="1:16" ht="10.5" customHeight="1" thickTop="1" thickBot="1">
      <c r="B6472" s="32" t="s">
        <v/>
      </c>
      <c r="C6472" s="23" t="s">
        <v/>
      </c>
      <c r="D6472" s="23" t="s">
        <v>32371</v>
      </c>
      <c r="E6472" s="32">
        <v>13.00</v>
      </c>
      <c r="F6472" s="33">
        <v/>
      </c>
      <c r="G6472" s="34">
        <v/>
      </c>
      <c r="H6472" s="35">
        <v/>
      </c>
      <c r="I6472" s="36">
        <f>ROUND(PRODUCT(E6472:H6472),2)</f>
        <v>13.00</v>
      </c>
      <c r="J6472" s="32">
        <v/>
      </c>
      <c r="K6472" s="32">
        <f/>
        <v/>
      </c>
      <c r="L6472" s="32" t="s">
        <v/>
      </c>
      <c r="M6472" s="32" t="s">
        <v/>
      </c>
      <c r="N6472" s="32" t="s">
        <v/>
      </c>
      <!--$VAR_NUOVA_CELLA_PREZZI$-->
    </row>
    <row r="6473" spans="1:16" ht="10.5" customHeight="1" thickTop="1" thickBot="1">
      <c r="B6473" s="32" t="s">
        <v/>
      </c>
      <c r="C6473" s="23" t="s">
        <v/>
      </c>
      <c r="D6473" s="32" t="s">
        <v/>
      </c>
      <c r="E6473" s="32">
        <v/>
      </c>
      <c r="F6473" s="33">
        <v/>
      </c>
      <c r="G6473" s="34">
        <v/>
      </c>
      <c r="H6473" s="35">
        <v/>
      </c>
      <c r="I6473" s="36">
        <f/>
        <v/>
      </c>
      <c r="J6473" s="32">
        <v/>
      </c>
      <c r="K6473" s="32">
        <f/>
        <v/>
      </c>
      <c r="L6473" s="32" t="s">
        <v/>
      </c>
      <c r="M6473" s="32" t="s">
        <v/>
      </c>
      <c r="N6473" s="32" t="s">
        <v>32378</v>
      </c>
      <!--$VAR_NUOVA_CELLA_PREZZI$-->
    </row>
    <row r="6474" spans="1:16" ht="10.5" customHeight="1" thickTop="1" thickBot="1">
      <c r="B6474" s="32" t="s">
        <v/>
      </c>
      <c r="C6474" s="23" t="s">
        <v/>
      </c>
      <c r="D6474" s="32" t="s">
        <v>32379</v>
      </c>
      <c r="E6474" s="32">
        <v/>
      </c>
      <c r="F6474" s="33">
        <v/>
      </c>
      <c r="G6474" s="34">
        <v/>
      </c>
      <c r="H6474" s="35">
        <v/>
      </c>
      <c r="I6474" s="36">
        <f>ROUND(SUM(I6471:I6473),2)</f>
        <v>13.00</v>
      </c>
      <c r="J6474" s="32">
        <v>37.82</v>
      </c>
      <c r="K6474" s="32">
        <f>ROUND(PRODUCT(I6474:J6474),2)</f>
        <v>491.66</v>
      </c>
      <c r="L6474" s="32" t="s">
        <v/>
      </c>
      <c r="M6474" s="32" t="s">
        <v/>
      </c>
      <c r="N6474" s="32" t="s">
        <v/>
      </c>
      <!--$VAR_NUOVA_CELLA_PREZZI$-->
    </row>
    <row r="6475" spans="1:16" ht="10.5" customHeight="1" thickTop="1" thickBot="1">
      <c r="B6475" s="32" t="s">
        <v/>
      </c>
      <c r="C6475" s="23" t="s">
        <v/>
      </c>
      <c r="D6475" s="32" t="s">
        <v>32385</v>
      </c>
      <c r="E6475" s="32">
        <v/>
      </c>
      <c r="F6475" s="33">
        <v/>
      </c>
      <c r="G6475" s="34">
        <v/>
      </c>
      <c r="H6475" s="35">
        <v/>
      </c>
      <c r="I6475" s="36">
        <f/>
        <v/>
      </c>
      <c r="J6475" s="32">
        <v/>
      </c>
      <c r="K6475" s="32">
        <f/>
        <v/>
      </c>
      <c r="L6475" s="32" t="s">
        <v/>
      </c>
      <c r="M6475" s="32" t="s">
        <v/>
      </c>
      <c r="N6475" s="32" t="s">
        <v/>
      </c>
      <!--$VAR_NUOVA_CELLA_PREZZI$-->
    </row>
    <row r="6476" spans="1:16" ht="215.5" customHeight="1" thickTop="1" thickBot="1">
      <c r="B6476" s="32" t="s">
        <v>32386</v>
      </c>
      <c r="C6476" s="23" t="s">
        <v>32387</v>
      </c>
      <c r="D6476" s="62" t="s">
        <v>32388</v>
      </c>
      <c r="E6476" s="32">
        <v/>
      </c>
      <c r="F6476" s="33">
        <v/>
      </c>
      <c r="G6476" s="34">
        <v/>
      </c>
      <c r="H6476" s="35">
        <v/>
      </c>
      <c r="I6476" s="36">
        <f/>
        <v/>
      </c>
      <c r="J6476" s="32">
        <v/>
      </c>
      <c r="K6476" s="32">
        <f/>
        <v/>
      </c>
      <c r="L6476" s="32" t="s">
        <v/>
      </c>
      <c r="M6476" s="32" t="s">
        <v/>
      </c>
      <c r="N6476" s="32" t="s">
        <v/>
      </c>
      <!--$VAR_NUOVA_CELLA_PREZZI$-->
    </row>
    <row r="6477" spans="1:16" ht="10.5" customHeight="1" thickTop="1" thickBot="1">
      <c r="B6477" s="32" t="s">
        <v/>
      </c>
      <c r="C6477" s="23" t="s">
        <v/>
      </c>
      <c r="D6477" s="23" t="s">
        <v>32389</v>
      </c>
      <c r="E6477" s="32">
        <v/>
      </c>
      <c r="F6477" s="33">
        <v/>
      </c>
      <c r="G6477" s="34">
        <v/>
      </c>
      <c r="H6477" s="35">
        <v/>
      </c>
      <c r="I6477" s="36">
        <f/>
        <v/>
      </c>
      <c r="J6477" s="32">
        <v/>
      </c>
      <c r="K6477" s="32">
        <f/>
        <v/>
      </c>
      <c r="L6477" s="32" t="s">
        <v/>
      </c>
      <c r="M6477" s="32" t="s">
        <v/>
      </c>
      <c r="N6477" s="32" t="s">
        <v/>
      </c>
      <!--$VAR_NUOVA_CELLA_PREZZI$-->
    </row>
    <row r="6478" spans="1:16" ht="10.5" customHeight="1" thickTop="1" thickBot="1">
      <c r="B6478" s="32" t="s">
        <v/>
      </c>
      <c r="C6478" s="23" t="s">
        <v/>
      </c>
      <c r="D6478" s="23" t="s">
        <v>32390</v>
      </c>
      <c r="E6478" s="32">
        <v>1.00</v>
      </c>
      <c r="F6478" s="33">
        <v/>
      </c>
      <c r="G6478" s="34">
        <v/>
      </c>
      <c r="H6478" s="35">
        <v/>
      </c>
      <c r="I6478" s="36">
        <f>ROUND(PRODUCT(E6478:H6478),2)</f>
        <v>1.00</v>
      </c>
      <c r="J6478" s="32">
        <v/>
      </c>
      <c r="K6478" s="32">
        <f/>
        <v/>
      </c>
      <c r="L6478" s="32" t="s">
        <v/>
      </c>
      <c r="M6478" s="32" t="s">
        <v/>
      </c>
      <c r="N6478" s="32" t="s">
        <v/>
      </c>
      <!--$VAR_NUOVA_CELLA_PREZZI$-->
    </row>
    <row r="6479" spans="1:16" ht="10.5" customHeight="1" thickTop="1" thickBot="1">
      <c r="B6479" s="32" t="s">
        <v/>
      </c>
      <c r="C6479" s="23" t="s">
        <v/>
      </c>
      <c r="D6479" s="32" t="s">
        <v/>
      </c>
      <c r="E6479" s="32">
        <v/>
      </c>
      <c r="F6479" s="33">
        <v/>
      </c>
      <c r="G6479" s="34">
        <v/>
      </c>
      <c r="H6479" s="35">
        <v/>
      </c>
      <c r="I6479" s="36">
        <f/>
        <v/>
      </c>
      <c r="J6479" s="32">
        <v/>
      </c>
      <c r="K6479" s="32">
        <f/>
        <v/>
      </c>
      <c r="L6479" s="32" t="s">
        <v/>
      </c>
      <c r="M6479" s="32" t="s">
        <v/>
      </c>
      <c r="N6479" s="32" t="s">
        <v>32397</v>
      </c>
      <!--$VAR_NUOVA_CELLA_PREZZI$-->
    </row>
    <row r="6480" spans="1:16" ht="10.5" customHeight="1" thickTop="1" thickBot="1">
      <c r="B6480" s="32" t="s">
        <v/>
      </c>
      <c r="C6480" s="23" t="s">
        <v/>
      </c>
      <c r="D6480" s="32" t="s">
        <v>32398</v>
      </c>
      <c r="E6480" s="32">
        <v/>
      </c>
      <c r="F6480" s="33">
        <v/>
      </c>
      <c r="G6480" s="34">
        <v/>
      </c>
      <c r="H6480" s="35">
        <v/>
      </c>
      <c r="I6480" s="36">
        <f>ROUND(SUM(I6477:I6479),2)</f>
        <v>1.00</v>
      </c>
      <c r="J6480" s="32">
        <v>4150.81</v>
      </c>
      <c r="K6480" s="32">
        <f>ROUND(PRODUCT(I6480:J6480),2)</f>
        <v>4150.81</v>
      </c>
      <c r="L6480" s="32" t="s">
        <v/>
      </c>
      <c r="M6480" s="32" t="s">
        <v/>
      </c>
      <c r="N6480" s="32" t="s">
        <v/>
      </c>
      <!--$VAR_NUOVA_CELLA_PREZZI$-->
    </row>
    <row r="6481" spans="1:16" ht="10.5" customHeight="1" thickTop="1" thickBot="1">
      <c r="B6481" s="32" t="s">
        <v/>
      </c>
      <c r="C6481" s="23" t="s">
        <v/>
      </c>
      <c r="D6481" s="32" t="s">
        <v>32404</v>
      </c>
      <c r="E6481" s="32">
        <v/>
      </c>
      <c r="F6481" s="33">
        <v/>
      </c>
      <c r="G6481" s="34">
        <v/>
      </c>
      <c r="H6481" s="35">
        <v/>
      </c>
      <c r="I6481" s="36">
        <f/>
        <v/>
      </c>
      <c r="J6481" s="32">
        <v/>
      </c>
      <c r="K6481" s="32">
        <f/>
        <v/>
      </c>
      <c r="L6481" s="32" t="s">
        <v/>
      </c>
      <c r="M6481" s="32" t="s">
        <v/>
      </c>
      <c r="N6481" s="32" t="s">
        <v/>
      </c>
      <!--$VAR_NUOVA_CELLA_PREZZI$-->
    </row>
    <row r="6482" spans="1:16" ht="62.3333333333333" customHeight="1" thickTop="1" thickBot="1">
      <c r="B6482" s="32" t="s">
        <v>32405</v>
      </c>
      <c r="C6482" s="23" t="s">
        <v>32406</v>
      </c>
      <c r="D6482" s="62" t="s">
        <v>32407</v>
      </c>
      <c r="E6482" s="32">
        <v/>
      </c>
      <c r="F6482" s="33">
        <v/>
      </c>
      <c r="G6482" s="34">
        <v/>
      </c>
      <c r="H6482" s="35">
        <v/>
      </c>
      <c r="I6482" s="36">
        <f/>
        <v/>
      </c>
      <c r="J6482" s="32">
        <v/>
      </c>
      <c r="K6482" s="32">
        <f/>
        <v/>
      </c>
      <c r="L6482" s="32" t="s">
        <v/>
      </c>
      <c r="M6482" s="32" t="s">
        <v/>
      </c>
      <c r="N6482" s="32" t="s">
        <v/>
      </c>
      <!--$VAR_NUOVA_CELLA_PREZZI$-->
    </row>
    <row r="6483" spans="1:16" ht="10.5" customHeight="1" thickTop="1" thickBot="1">
      <c r="B6483" s="32" t="s">
        <v/>
      </c>
      <c r="C6483" s="23" t="s">
        <v/>
      </c>
      <c r="D6483" s="23" t="s">
        <v>32408</v>
      </c>
      <c r="E6483" s="32">
        <v/>
      </c>
      <c r="F6483" s="33">
        <v/>
      </c>
      <c r="G6483" s="34">
        <v/>
      </c>
      <c r="H6483" s="35">
        <v/>
      </c>
      <c r="I6483" s="36">
        <f/>
        <v/>
      </c>
      <c r="J6483" s="32">
        <v/>
      </c>
      <c r="K6483" s="32">
        <f/>
        <v/>
      </c>
      <c r="L6483" s="32" t="s">
        <v/>
      </c>
      <c r="M6483" s="32" t="s">
        <v/>
      </c>
      <c r="N6483" s="32" t="s">
        <v/>
      </c>
      <!--$VAR_NUOVA_CELLA_PREZZI$-->
    </row>
    <row r="6484" spans="1:16" ht="10.5" customHeight="1" thickTop="1" thickBot="1">
      <c r="B6484" s="32" t="s">
        <v/>
      </c>
      <c r="C6484" s="23" t="s">
        <v/>
      </c>
      <c r="D6484" s="23" t="s">
        <v>32409</v>
      </c>
      <c r="E6484" s="32">
        <v>68019.03</v>
      </c>
      <c r="F6484" s="33">
        <v/>
      </c>
      <c r="G6484" s="34">
        <v/>
      </c>
      <c r="H6484" s="35">
        <v/>
      </c>
      <c r="I6484" s="36">
        <f>ROUND(PRODUCT(E6484:H6484),2)</f>
        <v>68019.03</v>
      </c>
      <c r="J6484" s="32">
        <v/>
      </c>
      <c r="K6484" s="32">
        <f/>
        <v/>
      </c>
      <c r="L6484" s="32" t="s">
        <v/>
      </c>
      <c r="M6484" s="32" t="s">
        <v/>
      </c>
      <c r="N6484" s="32" t="s">
        <v/>
      </c>
      <!--$VAR_NUOVA_CELLA_PREZZI$-->
    </row>
    <row r="6485" spans="1:16" ht="10.5" customHeight="1" thickTop="1" thickBot="1">
      <c r="B6485" s="32" t="s">
        <v/>
      </c>
      <c r="C6485" s="23" t="s">
        <v/>
      </c>
      <c r="D6485" s="32" t="s">
        <v/>
      </c>
      <c r="E6485" s="32">
        <v/>
      </c>
      <c r="F6485" s="33">
        <v/>
      </c>
      <c r="G6485" s="34">
        <v/>
      </c>
      <c r="H6485" s="35">
        <v/>
      </c>
      <c r="I6485" s="36">
        <f/>
        <v/>
      </c>
      <c r="J6485" s="32">
        <v/>
      </c>
      <c r="K6485" s="32">
        <f/>
        <v/>
      </c>
      <c r="L6485" s="32" t="s">
        <v/>
      </c>
      <c r="M6485" s="32" t="s">
        <v/>
      </c>
      <c r="N6485" s="32" t="s">
        <v>32416</v>
      </c>
      <!--$VAR_NUOVA_CELLA_PREZZI$-->
    </row>
    <row r="6486" spans="1:16" ht="10.5" customHeight="1" thickTop="1" thickBot="1">
      <c r="B6486" s="32" t="s">
        <v/>
      </c>
      <c r="C6486" s="23" t="s">
        <v/>
      </c>
      <c r="D6486" s="32" t="s">
        <v>32417</v>
      </c>
      <c r="E6486" s="32">
        <v/>
      </c>
      <c r="F6486" s="33">
        <v/>
      </c>
      <c r="G6486" s="34">
        <v/>
      </c>
      <c r="H6486" s="35">
        <v/>
      </c>
      <c r="I6486" s="36">
        <f>ROUND(SUM(I6483:I6485),2)</f>
        <v>68019.03</v>
      </c>
      <c r="J6486" s="32">
        <v>19.00</v>
      </c>
      <c r="K6486" s="32">
        <f>ROUND(PRODUCT(I6486:J6486)/100,2)</f>
        <v>12923.62</v>
      </c>
      <c r="L6486" s="32" t="s">
        <v/>
      </c>
      <c r="M6486" s="32" t="s">
        <v/>
      </c>
      <c r="N6486" s="32" t="s">
        <v/>
      </c>
      <!--$VAR_NUOVA_CELLA_PREZZI$-->
    </row>
    <row r="6487" spans="1:16" ht="10.5" customHeight="1" thickTop="1" thickBot="1">
      <c r="B6487" s="32" t="s">
        <v/>
      </c>
      <c r="C6487" s="23" t="s">
        <v/>
      </c>
      <c r="D6487" s="32" t="s">
        <v>32423</v>
      </c>
      <c r="E6487" s="32">
        <v/>
      </c>
      <c r="F6487" s="33">
        <v/>
      </c>
      <c r="G6487" s="34">
        <v/>
      </c>
      <c r="H6487" s="35">
        <v/>
      </c>
      <c r="I6487" s="36">
        <f/>
        <v/>
      </c>
      <c r="J6487" s="32">
        <v/>
      </c>
      <c r="K6487" s="32">
        <f/>
        <v/>
      </c>
      <c r="L6487" s="32" t="s">
        <v/>
      </c>
      <c r="M6487" s="32" t="s">
        <v/>
      </c>
      <c r="N6487" s="32" t="s">
        <v/>
      </c>
      <!--$VAR_NUOVA_CELLA_PREZZI$-->
    </row>
    <row r="6488" spans="1:16" ht="196.166666666667" customHeight="1" thickTop="1" thickBot="1">
      <c r="B6488" s="32" t="s">
        <v>32424</v>
      </c>
      <c r="C6488" s="23" t="s">
        <v>32425</v>
      </c>
      <c r="D6488" s="62" t="s">
        <v>32426</v>
      </c>
      <c r="E6488" s="32">
        <v/>
      </c>
      <c r="F6488" s="33">
        <v/>
      </c>
      <c r="G6488" s="34">
        <v/>
      </c>
      <c r="H6488" s="35">
        <v/>
      </c>
      <c r="I6488" s="36">
        <f/>
        <v/>
      </c>
      <c r="J6488" s="32">
        <v/>
      </c>
      <c r="K6488" s="32">
        <f/>
        <v/>
      </c>
      <c r="L6488" s="32" t="s">
        <v/>
      </c>
      <c r="M6488" s="32" t="s">
        <v/>
      </c>
      <c r="N6488" s="32" t="s">
        <v/>
      </c>
      <!--$VAR_NUOVA_CELLA_PREZZI$-->
    </row>
    <row r="6489" spans="1:16" ht="10.5" customHeight="1" thickTop="1" thickBot="1">
      <c r="B6489" s="32" t="s">
        <v/>
      </c>
      <c r="C6489" s="23" t="s">
        <v/>
      </c>
      <c r="D6489" s="23" t="s">
        <v>32427</v>
      </c>
      <c r="E6489" s="32">
        <v/>
      </c>
      <c r="F6489" s="33">
        <v/>
      </c>
      <c r="G6489" s="34">
        <v/>
      </c>
      <c r="H6489" s="35">
        <v/>
      </c>
      <c r="I6489" s="36">
        <f/>
        <v/>
      </c>
      <c r="J6489" s="32">
        <v/>
      </c>
      <c r="K6489" s="32">
        <f/>
        <v/>
      </c>
      <c r="L6489" s="32" t="s">
        <v/>
      </c>
      <c r="M6489" s="32" t="s">
        <v/>
      </c>
      <c r="N6489" s="32" t="s">
        <v/>
      </c>
      <!--$VAR_NUOVA_CELLA_PREZZI$-->
    </row>
    <row r="6490" spans="1:16" ht="10.5" customHeight="1" thickTop="1" thickBot="1">
      <c r="B6490" s="32" t="s">
        <v/>
      </c>
      <c r="C6490" s="23" t="s">
        <v/>
      </c>
      <c r="D6490" s="23" t="s">
        <v>32428</v>
      </c>
      <c r="E6490" s="32">
        <v/>
      </c>
      <c r="F6490" s="33">
        <v/>
      </c>
      <c r="G6490" s="34">
        <v/>
      </c>
      <c r="H6490" s="35">
        <v>0</v>
      </c>
      <c r="I6490" s="36">
        <f>ROUND(PRODUCT(E6490:H6490),2)</f>
        <v>0.00</v>
      </c>
      <c r="J6490" s="32">
        <v/>
      </c>
      <c r="K6490" s="32">
        <f/>
        <v/>
      </c>
      <c r="L6490" s="32" t="s">
        <v/>
      </c>
      <c r="M6490" s="32" t="s">
        <v/>
      </c>
      <c r="N6490" s="32" t="s">
        <v/>
      </c>
      <!--$VAR_NUOVA_CELLA_PREZZI$-->
    </row>
    <row r="6491" spans="1:16" ht="10.5" customHeight="1" thickTop="1" thickBot="1">
      <c r="B6491" s="32" t="s">
        <v/>
      </c>
      <c r="C6491" s="23" t="s">
        <v/>
      </c>
      <c r="D6491" s="23" t="s">
        <v>32435</v>
      </c>
      <c r="E6491" s="32">
        <v>3.00</v>
      </c>
      <c r="F6491" s="33">
        <v/>
      </c>
      <c r="G6491" s="34">
        <v/>
      </c>
      <c r="H6491" s="35">
        <v/>
      </c>
      <c r="I6491" s="36">
        <f>ROUND(PRODUCT(E6491:H6491),2)</f>
        <v>3.00</v>
      </c>
      <c r="J6491" s="32">
        <v/>
      </c>
      <c r="K6491" s="32">
        <f/>
        <v/>
      </c>
      <c r="L6491" s="32" t="s">
        <v/>
      </c>
      <c r="M6491" s="32" t="s">
        <v/>
      </c>
      <c r="N6491" s="32" t="s">
        <v/>
      </c>
      <!--$VAR_NUOVA_CELLA_PREZZI$-->
    </row>
    <row r="6492" spans="1:16" ht="10.5" customHeight="1" thickTop="1" thickBot="1">
      <c r="B6492" s="32" t="s">
        <v/>
      </c>
      <c r="C6492" s="23" t="s">
        <v/>
      </c>
      <c r="D6492" s="32" t="s">
        <v/>
      </c>
      <c r="E6492" s="32">
        <v/>
      </c>
      <c r="F6492" s="33">
        <v/>
      </c>
      <c r="G6492" s="34">
        <v/>
      </c>
      <c r="H6492" s="35">
        <v/>
      </c>
      <c r="I6492" s="36">
        <f/>
        <v/>
      </c>
      <c r="J6492" s="32">
        <v/>
      </c>
      <c r="K6492" s="32">
        <f/>
        <v/>
      </c>
      <c r="L6492" s="32" t="s">
        <v/>
      </c>
      <c r="M6492" s="32" t="s">
        <v/>
      </c>
      <c r="N6492" s="32" t="s">
        <v>32442</v>
      </c>
      <!--$VAR_NUOVA_CELLA_PREZZI$-->
    </row>
    <row r="6493" spans="1:16" ht="10.5" customHeight="1" thickTop="1" thickBot="1">
      <c r="B6493" s="32" t="s">
        <v/>
      </c>
      <c r="C6493" s="23" t="s">
        <v/>
      </c>
      <c r="D6493" s="32" t="s">
        <v>32443</v>
      </c>
      <c r="E6493" s="32">
        <v/>
      </c>
      <c r="F6493" s="33">
        <v/>
      </c>
      <c r="G6493" s="34">
        <v/>
      </c>
      <c r="H6493" s="35">
        <v/>
      </c>
      <c r="I6493" s="36">
        <f>ROUND(SUM(I6489:I6492),2)</f>
        <v>3.00</v>
      </c>
      <c r="J6493" s="32">
        <v>1693.09</v>
      </c>
      <c r="K6493" s="32">
        <f>ROUND(PRODUCT(I6493:J6493),2)</f>
        <v>5079.27</v>
      </c>
      <c r="L6493" s="32" t="s">
        <v/>
      </c>
      <c r="M6493" s="32" t="s">
        <v/>
      </c>
      <c r="N6493" s="32" t="s">
        <v/>
      </c>
      <!--$VAR_NUOVA_CELLA_PREZZI$-->
    </row>
    <row r="6494" spans="1:16" ht="10.5" customHeight="1" thickTop="1" thickBot="1">
      <c r="B6494" s="32" t="s">
        <v/>
      </c>
      <c r="C6494" s="23" t="s">
        <v/>
      </c>
      <c r="D6494" s="32" t="s">
        <v>32449</v>
      </c>
      <c r="E6494" s="32">
        <v/>
      </c>
      <c r="F6494" s="33">
        <v/>
      </c>
      <c r="G6494" s="34">
        <v/>
      </c>
      <c r="H6494" s="35">
        <v/>
      </c>
      <c r="I6494" s="36">
        <f/>
        <v/>
      </c>
      <c r="J6494" s="32">
        <v/>
      </c>
      <c r="K6494" s="32">
        <f/>
        <v/>
      </c>
      <c r="L6494" s="32" t="s">
        <v/>
      </c>
      <c r="M6494" s="32" t="s">
        <v/>
      </c>
      <c r="N6494" s="32" t="s">
        <v/>
      </c>
      <!--$VAR_NUOVA_CELLA_PREZZI$-->
    </row>
    <!--$NUOVAVOCE$-->
    <row r="6495" spans="1:16" ht="10.5" customHeight="1">
      <c r="B6495" s="46"/>
      <c r="C6495" s="16"/>
      <c r="D6495" s="32" t="s">
        <v>24</v>
      </c>
      <c r="E6495" s="25"/>
      <c r="F6495" s="25"/>
      <c r="G6495" s="27"/>
      <c r="H6495" s="27"/>
      <c r="I6495" s="25"/>
      <c r="J6495" s="25"/>
      <c r="K6495" s="38">
        <f>ROUND(SUM(K4:K6494),2)</f>
        <v>5509900.92</v>
      </c>
      <c r="L6495" s="21" t="s">
        <v>0</v>
      </c>
      <c r="M6495" s="20" t="s">
        <v>0</v>
      </c>
      <c r="N6495" s="49" t="s">
        <v>0</v>
      </c>
      <!--$NUOVORIGO1_FINALE$-->
    </row>
    <row r="6496" spans="1:16" ht="10.5" customHeight="1">
      <c r="B6496" s="46"/>
      <c r="C6496" s="16"/>
      <c r="D6496" s="23"/>
      <c r="E6496" s="25"/>
      <c r="F6496" s="25"/>
      <c r="G6496" s="27"/>
      <c r="H6496" s="27"/>
      <c r="I6496" s="25"/>
      <c r="J6496" s="25"/>
      <c r="K6496" s="31"/>
      <c r="L6496" s="21"/>
      <c r="M6496" s="20"/>
      <c r="N6496" s="49"/>
      <!--$NUOVORIGO2_FINALE$-->
    </row>
    <row r="6497" spans="1:16" ht="10.5" customHeight="1">
      <c r="B6497" s="47"/>
      <c r="C6497" s="17"/>
      <c r="D6497" s="39" t="s">
        <v>25</v>
      </c>
      <c r="E6497" s="40"/>
      <c r="F6497" s="40"/>
      <c r="G6497" s="41"/>
      <c r="H6497" s="41"/>
      <c r="I6497" s="40"/>
      <c r="J6497" s="40"/>
      <c r="K6497" s="42"/>
      <c r="L6497" s="43" t="s">
        <v>0</v>
      </c>
      <c r="M6497" s="44" t="s">
        <v>0</v>
      </c>
      <c r="N6497" s="50" t="s">
        <v>0</v>
      </c>
      <!--$NUOVORIGO3_FINALE$-->
    </row>
    <row r="6498" spans="1:16" ht="10.5" customHeight="1">
      <c r="B6498" s="51"/>
      <c r="C6498" s="51"/>
      <c r="D6498" s="51"/>
      <c r="E6498" s="51"/>
      <c r="F6498" s="51"/>
      <c r="G6498" s="51"/>
      <c r="H6498" s="51"/>
      <c r="I6498" s="51"/>
      <c r="J6498" s="51"/>
      <c r="K6498" s="51"/>
      <c r="L6498" s="51"/>
      <c r="M6498" s="51"/>
      <c r="N6498" s="51"/>
      <!--$NUOVORIGO4_FINALE$-->
    </row>
    <row r="6499" spans="1:16" ht="10.5" customHeight="1">
      <c r="B6499" s="51" t="s">
        <v>26</v>
      </c>
      <c r="D6499" s="18"/>
      <!--$NUOVORIGO5_FINALE$-->
    </row>
  </sheetData>
  <phoneticPr fontId="0" type="noConversion"/>
  <conditionalFormatting sqref="D1002:D65536">
    <cfRule type="expression" dxfId="33" priority="1" stopIfTrue="1">
      <formula>XEW794="1"</formula>
    </cfRule>
    <cfRule type="expression" dxfId="32" priority="2" stopIfTrue="1">
      <formula>XEW794="2"</formula>
    </cfRule>
    <cfRule type="expression" dxfId="31" priority="3" stopIfTrue="1">
      <formula>XEX794="3"</formula>
    </cfRule>
  </conditionalFormatting>
  <conditionalFormatting sqref="E1002:H65536">
    <cfRule type="expression" dxfId="30" priority="4" stopIfTrue="1">
      <formula>XEX794="3"</formula>
    </cfRule>
  </conditionalFormatting>
  <conditionalFormatting sqref="I1002:I65536">
    <cfRule type="expression" dxfId="29" priority="5" stopIfTrue="1">
      <formula>XEY794="1"</formula>
    </cfRule>
    <cfRule type="expression" dxfId="28" priority="6" stopIfTrue="1">
      <formula>XEY794="3"</formula>
    </cfRule>
    <cfRule type="expression" dxfId="27" priority="7" stopIfTrue="1">
      <formula>_OIP1="3"</formula>
    </cfRule>
  </conditionalFormatting>
  <conditionalFormatting sqref="D2">
    <cfRule type="expression" dxfId="26" priority="8" stopIfTrue="1">
      <formula>XEW2="1"</formula>
    </cfRule>
    <cfRule type="expression" dxfId="25" priority="9" stopIfTrue="1">
      <formula>XEW2="2"</formula>
    </cfRule>
    <cfRule type="expression" dxfId="24" priority="10" stopIfTrue="1">
      <formula>XEX2="3"</formula>
    </cfRule>
  </conditionalFormatting>
  <conditionalFormatting sqref="D3">
    <cfRule type="expression" dxfId="23" priority="11" stopIfTrue="1">
      <formula>#REF!="1"</formula>
    </cfRule>
    <cfRule type="expression" dxfId="22" priority="12" stopIfTrue="1">
      <formula>#REF!="2"</formula>
    </cfRule>
    <cfRule type="expression" dxfId="21" priority="13" stopIfTrue="1">
      <formula>#REF!="3"</formula>
    </cfRule>
  </conditionalFormatting>
  <conditionalFormatting sqref="E2:H2">
    <cfRule type="expression" dxfId="20" priority="14" stopIfTrue="1">
      <formula>XEX2="3"</formula>
    </cfRule>
  </conditionalFormatting>
  <conditionalFormatting sqref="G3:H3">
    <cfRule type="expression" dxfId="19" priority="15" stopIfTrue="1">
      <formula>XEW3="3"</formula>
    </cfRule>
  </conditionalFormatting>
  <conditionalFormatting sqref="E3:F3">
    <cfRule type="expression" dxfId="18" priority="16" stopIfTrue="1">
      <formula>#REF!="3"</formula>
    </cfRule>
  </conditionalFormatting>
  <conditionalFormatting sqref="I2">
    <cfRule type="expression" dxfId="17" priority="17" stopIfTrue="1">
      <formula>XEY2="1"</formula>
    </cfRule>
    <cfRule type="expression" dxfId="16" priority="18" stopIfTrue="1">
      <formula>XEY2="3"</formula>
    </cfRule>
    <cfRule type="expression" dxfId="15" priority="19" stopIfTrue="1">
      <formula>_OIP1="3"</formula>
    </cfRule>
  </conditionalFormatting>
  <conditionalFormatting sqref="I3">
    <cfRule type="expression" dxfId="14" priority="20" stopIfTrue="1">
      <formula>#REF!="1"</formula>
    </cfRule>
    <cfRule type="expression" dxfId="13" priority="21" stopIfTrue="1">
      <formula>#REF!="3"</formula>
    </cfRule>
    <cfRule type="expression" dxfId="12" priority="22" stopIfTrue="1">
      <formula>_OIP1="3"</formula>
    </cfRule>
  </conditionalFormatting>
  <conditionalFormatting sqref="D4:D8">
    <cfRule type="expression" dxfId="11" priority="23" stopIfTrue="1">
      <formula>L4="1"</formula>
    </cfRule>
    <cfRule type="expression" dxfId="10" priority="24" stopIfTrue="1">
      <formula>L4="2"</formula>
    </cfRule>
    <cfRule type="expression" dxfId="9" priority="25" stopIfTrue="1">
      <formula>I4&lt;0</formula>
    </cfRule>
  </conditionalFormatting>
  <conditionalFormatting sqref="E4:E8">
    <cfRule type="expression" dxfId="8" priority="26" stopIfTrue="1">
      <formula>I4&lt;0</formula>
    </cfRule>
  </conditionalFormatting>
  <conditionalFormatting sqref="F4:F8">
    <cfRule type="expression" dxfId="7" priority="27" stopIfTrue="1">
      <formula>I4&lt;0</formula>
    </cfRule>
  </conditionalFormatting>
  <conditionalFormatting sqref="G4:G8">
    <cfRule type="expression" dxfId="6" priority="28" stopIfTrue="1">
      <formula>I4&lt;0</formula>
    </cfRule>
  </conditionalFormatting>
  <conditionalFormatting sqref="H4:H8">
    <cfRule type="expression" dxfId="5" priority="29" stopIfTrue="1">
      <formula>I4&lt;0</formula>
    </cfRule>
  </conditionalFormatting>
  <conditionalFormatting sqref="I4:I8">
    <cfRule type="expression" dxfId="4" priority="30" stopIfTrue="1">
      <formula>N4="1"</formula>
    </cfRule>
    <cfRule type="expression" dxfId="3" priority="31" stopIfTrue="1">
      <formula>N4="3"</formula>
    </cfRule>
    <cfRule type="expression" dxfId="2" priority="32" stopIfTrue="1">
      <formula>I4&lt;0</formula>
    </cfRule>
  </conditionalFormatting>
  <conditionalFormatting sqref="J4:J8">
    <cfRule type="expression" dxfId="1" priority="33" stopIfTrue="1">
      <formula>I4&lt;0</formula>
    </cfRule>
  </conditionalFormatting>
  <conditionalFormatting sqref="K4:K8">
    <cfRule type="expression" dxfId="0" priority="34" stopIfTrue="1">
      <formula>I4&lt;0</formula>
    </cfRule>
  </conditionalFormatting>
  <pageMargins left="0.39370078740157483" right="0.39370078740157483" top="0.78740157480314965" bottom="0.78740157480314965" header="0.51181102362204722" footer="0.51181102362204722"/>
  <pageSetup paperSize="9" scale="75" orientation="portrait"/>
  <headerFooter alignWithMargins="0"/>
  <drawing r:id="rId1"/>
  <tableParts count="1">
    <tablePart r:id="rId2"/>
  </tableParts>
</worksheet>
</file>

<file path=xl/worksheets/sheet2.xml><?xml version="1.0" encoding="utf-8"?>
<worksheet xmlns="http://schemas.openxmlformats.org/spreadsheetml/2006/main" xmlns:r="http://schemas.openxmlformats.org/officeDocument/2006/relationships">
  <dimension ref="A1:C4"/>
  <sheetViews>
    <sheetView workbookViewId="0">
      <selection activeCell="J10" sqref="J10"/>
    </sheetView>
  </sheetViews>
  <sheetFormatPr defaultColWidth="9.33203125" defaultRowHeight="10.5" customHeight="1"/>
  <sheetData>
    <row r="1" spans="1:3" ht="10.5" customHeight="1">
      <c r="A1" t="s">
        <v>4</v>
      </c>
      <c r="B1">
        <v>4</v>
      </c>
      <c r="C1">
        <v>0</v>
      </c>
    </row>
    <row r="2" spans="1:3" ht="10.5" customHeight="1">
      <c r="A2" t="s">
        <v>3</v>
      </c>
    </row>
    <row r="3" spans="1:3" ht="10.5" customHeight="1">
      <c r="A3" t="s">
        <v>2</v>
      </c>
    </row>
    <row r="4" spans="1:3" ht="10.5" customHeight="1">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1</vt:i4>
      </vt:variant>
    </vt:vector>
  </HeadingPairs>
  <TitlesOfParts>
    <vt:vector size="1" baseType="lpstr">
      <vt:lpstr>Misurazioni</vt:lpstr>
    </vt:vector>
  </TitlesOfParts>
  <Company>ACCA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 </cp:lastModifiedBy>
  <cp:lastPrinted>2006-09-29T09:39:19Z</cp:lastPrinted>
  <dcterms:created xsi:type="dcterms:W3CDTF">2005-07-14T10:38:54Z</dcterms:created>
  <dcterms:modified xsi:type="dcterms:W3CDTF">2008-09-12T07:49:22Z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